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simon.edisherashvili\Downloads\"/>
    </mc:Choice>
  </mc:AlternateContent>
  <bookViews>
    <workbookView xWindow="0" yWindow="0" windowWidth="28800" windowHeight="12300"/>
  </bookViews>
  <sheets>
    <sheet name="Sheet2" sheetId="2" r:id="rId1"/>
  </sheets>
  <definedNames>
    <definedName name="_xlnm.Print_Area" localSheetId="0">Sheet2!$A$3:$BB$23</definedName>
    <definedName name="_xlnm.Print_Titles" localSheetId="0">Sheet2!$A:$N</definedName>
  </definedNames>
  <calcPr calcId="162913"/>
</workbook>
</file>

<file path=xl/calcChain.xml><?xml version="1.0" encoding="utf-8"?>
<calcChain xmlns="http://schemas.openxmlformats.org/spreadsheetml/2006/main">
  <c r="BF17" i="2" l="1"/>
  <c r="BF15" i="2" s="1"/>
  <c r="BF9" i="2"/>
  <c r="BF7" i="2"/>
  <c r="AX17" i="2"/>
  <c r="AX12" i="2"/>
  <c r="AX8" i="2" s="1"/>
  <c r="AX6" i="2" s="1"/>
  <c r="AX9" i="2"/>
  <c r="AX7" i="2"/>
  <c r="AW15" i="2"/>
  <c r="AW12" i="2"/>
  <c r="AW8" i="2" s="1"/>
  <c r="AW6" i="2" s="1"/>
  <c r="AW9" i="2"/>
  <c r="AW7" i="2"/>
  <c r="AT17" i="2"/>
  <c r="AT15" i="2"/>
  <c r="AQ17" i="2"/>
  <c r="AQ15" i="2"/>
  <c r="AR17" i="2"/>
  <c r="AR15" i="2" s="1"/>
  <c r="AS17" i="2"/>
  <c r="AS15" i="2" s="1"/>
  <c r="AT12" i="2"/>
  <c r="AT8" i="2"/>
  <c r="AT6" i="2" s="1"/>
  <c r="AT10" i="2"/>
  <c r="AT7" i="2"/>
  <c r="AS12" i="2"/>
  <c r="AS8" i="2"/>
  <c r="AR12" i="2"/>
  <c r="AR8" i="2"/>
  <c r="AR6" i="2" s="1"/>
  <c r="AQ12" i="2"/>
  <c r="AQ8" i="2" s="1"/>
  <c r="AQ6" i="2" s="1"/>
  <c r="AS10" i="2"/>
  <c r="AS7" i="2"/>
  <c r="AS6" i="2" s="1"/>
  <c r="AR10" i="2"/>
  <c r="AR9" i="2" s="1"/>
  <c r="AQ10" i="2"/>
  <c r="AQ9" i="2"/>
  <c r="AP17" i="2"/>
  <c r="AP15" i="2"/>
  <c r="AP12" i="2"/>
  <c r="AP8" i="2"/>
  <c r="AP6" i="2" s="1"/>
  <c r="AP10" i="2"/>
  <c r="AP9" i="2"/>
  <c r="AP7" i="2"/>
  <c r="AO10" i="2"/>
  <c r="AO9" i="2" s="1"/>
  <c r="AO12" i="2"/>
  <c r="AO17" i="2"/>
  <c r="AO15" i="2"/>
  <c r="AN17" i="2"/>
  <c r="AN15" i="2"/>
  <c r="AN12" i="2"/>
  <c r="AN8" i="2" s="1"/>
  <c r="AN6" i="2" s="1"/>
  <c r="AN10" i="2"/>
  <c r="V17" i="2"/>
  <c r="V8" i="2" s="1"/>
  <c r="U17" i="2"/>
  <c r="U15" i="2" s="1"/>
  <c r="V12" i="2"/>
  <c r="V9" i="2"/>
  <c r="U12" i="2"/>
  <c r="U8" i="2" s="1"/>
  <c r="V10" i="2"/>
  <c r="V7" i="2"/>
  <c r="V6" i="2" s="1"/>
  <c r="U10" i="2"/>
  <c r="U9" i="2" s="1"/>
  <c r="T17" i="2"/>
  <c r="T8" i="2"/>
  <c r="T12" i="2"/>
  <c r="T10" i="2"/>
  <c r="T9" i="2"/>
  <c r="S17" i="2"/>
  <c r="S15" i="2" s="1"/>
  <c r="S12" i="2"/>
  <c r="S9" i="2" s="1"/>
  <c r="S10" i="2"/>
  <c r="S7" i="2"/>
  <c r="W10" i="2"/>
  <c r="W7" i="2"/>
  <c r="X10" i="2"/>
  <c r="X7" i="2"/>
  <c r="Y10" i="2"/>
  <c r="Y7" i="2" s="1"/>
  <c r="Z10" i="2"/>
  <c r="Z7" i="2" s="1"/>
  <c r="Z6" i="2" s="1"/>
  <c r="W12" i="2"/>
  <c r="W8" i="2" s="1"/>
  <c r="W6" i="2" s="1"/>
  <c r="X12" i="2"/>
  <c r="X9" i="2" s="1"/>
  <c r="Y12" i="2"/>
  <c r="Y8" i="2" s="1"/>
  <c r="Z12" i="2"/>
  <c r="W17" i="2"/>
  <c r="W15" i="2" s="1"/>
  <c r="X17" i="2"/>
  <c r="X15" i="2" s="1"/>
  <c r="Y17" i="2"/>
  <c r="Z17" i="2"/>
  <c r="Z15" i="2" s="1"/>
  <c r="AH17" i="2"/>
  <c r="AH15" i="2" s="1"/>
  <c r="AH12" i="2"/>
  <c r="AH10" i="2"/>
  <c r="AH7" i="2" s="1"/>
  <c r="AH9" i="2"/>
  <c r="AF17" i="2"/>
  <c r="AF15" i="2"/>
  <c r="AF12" i="2"/>
  <c r="AF8" i="2" s="1"/>
  <c r="AF6" i="2" s="1"/>
  <c r="AF10" i="2"/>
  <c r="AF9" i="2" s="1"/>
  <c r="AD17" i="2"/>
  <c r="AD15" i="2"/>
  <c r="AC17" i="2"/>
  <c r="AC8" i="2" s="1"/>
  <c r="AC6" i="2" s="1"/>
  <c r="AB17" i="2"/>
  <c r="AB15" i="2" s="1"/>
  <c r="AB8" i="2"/>
  <c r="AA17" i="2"/>
  <c r="AA15" i="2"/>
  <c r="AD12" i="2"/>
  <c r="AD8" i="2"/>
  <c r="AC12" i="2"/>
  <c r="AB12" i="2"/>
  <c r="AA12" i="2"/>
  <c r="AA8" i="2"/>
  <c r="AA6" i="2" s="1"/>
  <c r="AD10" i="2"/>
  <c r="AD7" i="2"/>
  <c r="AD6" i="2" s="1"/>
  <c r="AD9" i="2"/>
  <c r="AC10" i="2"/>
  <c r="AC9" i="2" s="1"/>
  <c r="AB10" i="2"/>
  <c r="AB7" i="2" s="1"/>
  <c r="AB6" i="2" s="1"/>
  <c r="AA10" i="2"/>
  <c r="AA9" i="2"/>
  <c r="AM17" i="2"/>
  <c r="AM15" i="2"/>
  <c r="AM10" i="2"/>
  <c r="AM12" i="2"/>
  <c r="AM8" i="2" s="1"/>
  <c r="AL17" i="2"/>
  <c r="AL15" i="2"/>
  <c r="AL12" i="2"/>
  <c r="AL8" i="2"/>
  <c r="AL10" i="2"/>
  <c r="AL9" i="2"/>
  <c r="AL7" i="2"/>
  <c r="AL6" i="2" s="1"/>
  <c r="AJ12" i="2"/>
  <c r="AJ8" i="2" s="1"/>
  <c r="AJ6" i="2" s="1"/>
  <c r="AK17" i="2"/>
  <c r="AK15" i="2" s="1"/>
  <c r="AK10" i="2"/>
  <c r="AK9" i="2"/>
  <c r="AK12" i="2"/>
  <c r="AJ17" i="2"/>
  <c r="AJ15" i="2"/>
  <c r="AJ10" i="2"/>
  <c r="AJ9" i="2" s="1"/>
  <c r="AI17" i="2"/>
  <c r="AI15" i="2" s="1"/>
  <c r="AI12" i="2"/>
  <c r="AI8" i="2" s="1"/>
  <c r="AI6" i="2" s="1"/>
  <c r="AI10" i="2"/>
  <c r="AI9" i="2" s="1"/>
  <c r="AG17" i="2"/>
  <c r="AG15" i="2" s="1"/>
  <c r="AG12" i="2"/>
  <c r="AG10" i="2"/>
  <c r="AG7" i="2" s="1"/>
  <c r="AG9" i="2"/>
  <c r="AE10" i="2"/>
  <c r="AE7" i="2"/>
  <c r="AE12" i="2"/>
  <c r="AE9" i="2" s="1"/>
  <c r="AE17" i="2"/>
  <c r="R10" i="2"/>
  <c r="R7" i="2" s="1"/>
  <c r="R12" i="2"/>
  <c r="R8" i="2" s="1"/>
  <c r="R17" i="2"/>
  <c r="R15" i="2"/>
  <c r="Q17" i="2"/>
  <c r="Q8" i="2" s="1"/>
  <c r="Q12" i="2"/>
  <c r="Q10" i="2"/>
  <c r="Q7" i="2"/>
  <c r="Q9" i="2"/>
  <c r="P17" i="2"/>
  <c r="O17" i="2"/>
  <c r="O8" i="2" s="1"/>
  <c r="N17" i="2"/>
  <c r="N15" i="2" s="1"/>
  <c r="N8" i="2"/>
  <c r="P12" i="2"/>
  <c r="P10" i="2"/>
  <c r="P9" i="2" s="1"/>
  <c r="P7" i="2"/>
  <c r="O10" i="2"/>
  <c r="O7" i="2"/>
  <c r="N10" i="2"/>
  <c r="N9" i="2"/>
  <c r="K17" i="2"/>
  <c r="K15" i="2"/>
  <c r="K12" i="2"/>
  <c r="K10" i="2"/>
  <c r="K9" i="2" s="1"/>
  <c r="L17" i="2"/>
  <c r="L15" i="2"/>
  <c r="M17" i="2"/>
  <c r="M15" i="2"/>
  <c r="L12" i="2"/>
  <c r="L9" i="2"/>
  <c r="L8" i="2"/>
  <c r="M12" i="2"/>
  <c r="M8" i="2" s="1"/>
  <c r="M9" i="2"/>
  <c r="L10" i="2"/>
  <c r="M10" i="2"/>
  <c r="M7" i="2"/>
  <c r="J12" i="2"/>
  <c r="J17" i="2"/>
  <c r="J15" i="2" s="1"/>
  <c r="J10" i="2"/>
  <c r="J9" i="2" s="1"/>
  <c r="J7" i="2"/>
  <c r="H10" i="2"/>
  <c r="H7" i="2" s="1"/>
  <c r="H6" i="2" s="1"/>
  <c r="H9" i="2"/>
  <c r="I10" i="2"/>
  <c r="I9" i="2" s="1"/>
  <c r="H12" i="2"/>
  <c r="H17" i="2"/>
  <c r="H15" i="2" s="1"/>
  <c r="I12" i="2"/>
  <c r="I8" i="2" s="1"/>
  <c r="I6" i="2" s="1"/>
  <c r="I17" i="2"/>
  <c r="E12" i="2"/>
  <c r="E8" i="2" s="1"/>
  <c r="E17" i="2"/>
  <c r="E15" i="2"/>
  <c r="E10" i="2"/>
  <c r="E7" i="2" s="1"/>
  <c r="E6" i="2" s="1"/>
  <c r="D12" i="2"/>
  <c r="D8" i="2" s="1"/>
  <c r="D6" i="2" s="1"/>
  <c r="F12" i="2"/>
  <c r="G12" i="2"/>
  <c r="C12" i="2"/>
  <c r="C8" i="2"/>
  <c r="D17" i="2"/>
  <c r="D15" i="2"/>
  <c r="D10" i="2"/>
  <c r="D9" i="2" s="1"/>
  <c r="D7" i="2"/>
  <c r="F10" i="2"/>
  <c r="F9" i="2"/>
  <c r="F7" i="2"/>
  <c r="F17" i="2"/>
  <c r="F8" i="2" s="1"/>
  <c r="G10" i="2"/>
  <c r="G9" i="2" s="1"/>
  <c r="G17" i="2"/>
  <c r="G8" i="2"/>
  <c r="G15" i="2"/>
  <c r="C10" i="2"/>
  <c r="C7" i="2" s="1"/>
  <c r="C6" i="2" s="1"/>
  <c r="C17" i="2"/>
  <c r="C15" i="2"/>
  <c r="AO7" i="2"/>
  <c r="AO6" i="2" s="1"/>
  <c r="AT9" i="2"/>
  <c r="AN7" i="2"/>
  <c r="T15" i="2"/>
  <c r="Y15" i="2"/>
  <c r="I15" i="2"/>
  <c r="AB9" i="2"/>
  <c r="O9" i="2"/>
  <c r="U7" i="2"/>
  <c r="U6" i="2" s="1"/>
  <c r="I7" i="2"/>
  <c r="AC15" i="2"/>
  <c r="T7" i="2"/>
  <c r="T6" i="2" s="1"/>
  <c r="L7" i="2"/>
  <c r="L6" i="2" s="1"/>
  <c r="W9" i="2"/>
  <c r="AS9" i="2"/>
  <c r="P15" i="2"/>
  <c r="AM7" i="2"/>
  <c r="AA7" i="2"/>
  <c r="AF7" i="2"/>
  <c r="V15" i="2"/>
  <c r="AI7" i="2"/>
  <c r="X8" i="2"/>
  <c r="X6" i="2" s="1"/>
  <c r="H8" i="2"/>
  <c r="AE15" i="2"/>
  <c r="AX15" i="2"/>
  <c r="AQ7" i="2"/>
  <c r="AO8" i="2"/>
  <c r="AM9" i="2"/>
  <c r="AJ7" i="2"/>
  <c r="AR7" i="2"/>
  <c r="N7" i="2"/>
  <c r="N6" i="2"/>
  <c r="Z8" i="2"/>
  <c r="P8" i="2"/>
  <c r="P6" i="2"/>
  <c r="K8" i="2"/>
  <c r="E9" i="2"/>
  <c r="AK7" i="2"/>
  <c r="AC7" i="2"/>
  <c r="Q6" i="2" l="1"/>
  <c r="AG6" i="2"/>
  <c r="O6" i="2"/>
  <c r="Y6" i="2"/>
  <c r="AM6" i="2"/>
  <c r="F6" i="2"/>
  <c r="R6" i="2"/>
  <c r="M6" i="2"/>
  <c r="BF6" i="2"/>
  <c r="AN9" i="2"/>
  <c r="R9" i="2"/>
  <c r="Y9" i="2"/>
  <c r="C9" i="2"/>
  <c r="AG8" i="2"/>
  <c r="AH8" i="2"/>
  <c r="AH6" i="2" s="1"/>
  <c r="AE8" i="2"/>
  <c r="AE6" i="2" s="1"/>
  <c r="J8" i="2"/>
  <c r="J6" i="2" s="1"/>
  <c r="G7" i="2"/>
  <c r="G6" i="2" s="1"/>
  <c r="K7" i="2"/>
  <c r="K6" i="2" s="1"/>
  <c r="Q15" i="2"/>
  <c r="AK8" i="2"/>
  <c r="AK6" i="2" s="1"/>
  <c r="F15" i="2"/>
  <c r="O15" i="2"/>
  <c r="Z9" i="2"/>
  <c r="BF8" i="2"/>
  <c r="S8" i="2"/>
  <c r="S6" i="2" s="1"/>
</calcChain>
</file>

<file path=xl/sharedStrings.xml><?xml version="1.0" encoding="utf-8"?>
<sst xmlns="http://schemas.openxmlformats.org/spreadsheetml/2006/main" count="109" uniqueCount="36">
  <si>
    <t>63A02</t>
  </si>
  <si>
    <t>Central Government Debt Liabilites by Maturirity, Residency, and Instrumennt with Reference to the GFSM 2001 framework</t>
  </si>
  <si>
    <t>63A01</t>
  </si>
  <si>
    <t>63A11</t>
  </si>
  <si>
    <t xml:space="preserve">  Short-term</t>
  </si>
  <si>
    <t xml:space="preserve">  Long-term</t>
  </si>
  <si>
    <t xml:space="preserve"> Securities other than shares </t>
  </si>
  <si>
    <t xml:space="preserve"> Other accounts payable </t>
  </si>
  <si>
    <t>63A2</t>
  </si>
  <si>
    <t>63A21</t>
  </si>
  <si>
    <t>63A22</t>
  </si>
  <si>
    <t>63A223</t>
  </si>
  <si>
    <t>63A224</t>
  </si>
  <si>
    <t xml:space="preserve"> Millions Lari (GEL)</t>
  </si>
  <si>
    <t>I-Q</t>
  </si>
  <si>
    <t>III-Q</t>
  </si>
  <si>
    <t>IV-Q</t>
  </si>
  <si>
    <t xml:space="preserve">Central Government Debt Liabilites by Maturirity, Residency, and Instrumennt </t>
  </si>
  <si>
    <t>63A0</t>
  </si>
  <si>
    <t>II-Q</t>
  </si>
  <si>
    <t>*Liabilities'  date  are  for  the  end  of  reference  period.</t>
  </si>
  <si>
    <t xml:space="preserve"> Short-term</t>
  </si>
  <si>
    <t xml:space="preserve"> Long-term</t>
  </si>
  <si>
    <t xml:space="preserve">   Short-term</t>
  </si>
  <si>
    <t xml:space="preserve">   Long-term</t>
  </si>
  <si>
    <t xml:space="preserve">  Securities other than shares </t>
  </si>
  <si>
    <t>**Annually  renewable  one  year  maturity  public securities intended  for  the Central  Bank  are included in long-term  domestic  liabilities.</t>
  </si>
  <si>
    <t xml:space="preserve">***The “Historical” part of the domestic public debt consists of 10 different components. The amount of this debt is estimated at 672.0 million GEL. This amount is approximate, as there is no mechanism in place for calculating some categories.    </t>
  </si>
  <si>
    <t>63A1</t>
  </si>
  <si>
    <r>
      <t>63A113</t>
    </r>
    <r>
      <rPr>
        <sz val="10"/>
        <rFont val="Arial"/>
        <family val="2"/>
      </rPr>
      <t/>
    </r>
  </si>
  <si>
    <t>63A12</t>
  </si>
  <si>
    <r>
      <t>63A123</t>
    </r>
    <r>
      <rPr>
        <sz val="10"/>
        <rFont val="Arial"/>
        <family val="2"/>
      </rPr>
      <t/>
    </r>
  </si>
  <si>
    <t>63A128</t>
  </si>
  <si>
    <t xml:space="preserve">   Loans </t>
  </si>
  <si>
    <t xml:space="preserve">Domestic </t>
  </si>
  <si>
    <t xml:space="preserve">   Foreign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</si>
</sst>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
    <numFmt numFmtId="166" formatCode="_-* #,##0.0\ _L_a_r_i_-;\-* #,##0.0\ _L_a_r_i_-;_-* &quot;-&quot;??\ _L_a_r_i_-;_-@_-"/>
    <numFmt numFmtId="167" formatCode="_(* #,##0.0_);_(* \(#,##0.0\);_(* &quot;-&quot;??_);_(@_)"/>
  </numFmts>
  <fonts count="11" x14ac:knownFonts="1">
    <font>
      <sz val="10"/>
      <name val="Arial"/>
    </font>
    <font>
      <sz val="10"/>
      <name val="Arial"/>
      <family val="2"/>
    </font>
    <font>
      <sz val="8"/>
      <name val="Arial"/>
      <family val="2"/>
    </font>
    <font>
      <b/>
      <sz val="12"/>
      <name val="Sylfaen"/>
      <family val="1"/>
    </font>
    <font>
      <sz val="12"/>
      <name val="Sylfaen"/>
      <family val="1"/>
    </font>
    <font>
      <b/>
      <sz val="14"/>
      <name val="Sylfaen"/>
      <family val="1"/>
    </font>
    <font>
      <sz val="14"/>
      <name val="Sylfaen"/>
      <family val="1"/>
    </font>
    <font>
      <b/>
      <sz val="10"/>
      <name val="Sylfaen"/>
      <family val="1"/>
    </font>
    <font>
      <sz val="10"/>
      <name val="Sylfaen"/>
      <family val="1"/>
    </font>
    <font>
      <sz val="12"/>
      <color indexed="8"/>
      <name val="Sylfaen"/>
      <family val="1"/>
    </font>
    <font>
      <sz val="16"/>
      <name val="Sylfaen"/>
      <family val="1"/>
    </font>
  </fonts>
  <fills count="2">
    <fill>
      <patternFill patternType="none"/>
    </fill>
    <fill>
      <patternFill patternType="gray125"/>
    </fill>
  </fills>
  <borders count="3">
    <border>
      <left/>
      <right/>
      <top/>
      <bottom/>
      <diagonal/>
    </border>
    <border>
      <left style="thin">
        <color indexed="64"/>
      </left>
      <right/>
      <top/>
      <bottom/>
      <diagonal/>
    </border>
    <border>
      <left/>
      <right style="thin">
        <color indexed="64"/>
      </right>
      <top/>
      <bottom/>
      <diagonal/>
    </border>
  </borders>
  <cellStyleXfs count="2">
    <xf numFmtId="0" fontId="0" fillId="0" borderId="0"/>
    <xf numFmtId="164" fontId="1" fillId="0" borderId="0" applyFont="0" applyFill="0" applyBorder="0" applyAlignment="0" applyProtection="0"/>
  </cellStyleXfs>
  <cellXfs count="92">
    <xf numFmtId="0" fontId="0" fillId="0" borderId="0" xfId="0"/>
    <xf numFmtId="0" fontId="7" fillId="0" borderId="0" xfId="0" applyFont="1"/>
    <xf numFmtId="0" fontId="8" fillId="0" borderId="0" xfId="0" applyFont="1"/>
    <xf numFmtId="0" fontId="3" fillId="0" borderId="0" xfId="0" applyFont="1" applyAlignment="1">
      <alignment horizontal="center" wrapText="1"/>
    </xf>
    <xf numFmtId="0" fontId="4" fillId="0" borderId="0" xfId="0" applyFont="1"/>
    <xf numFmtId="0" fontId="3" fillId="0" borderId="0" xfId="0" applyFont="1" applyAlignment="1">
      <alignment wrapText="1"/>
    </xf>
    <xf numFmtId="0" fontId="3" fillId="0" borderId="0" xfId="0" applyFont="1" applyAlignment="1">
      <alignment horizontal="center"/>
    </xf>
    <xf numFmtId="0" fontId="3" fillId="0" borderId="1" xfId="0" applyFont="1" applyBorder="1" applyAlignment="1">
      <alignment horizontal="center"/>
    </xf>
    <xf numFmtId="0" fontId="3" fillId="0" borderId="0" xfId="0" applyFont="1" applyBorder="1" applyAlignment="1">
      <alignment horizontal="center"/>
    </xf>
    <xf numFmtId="0" fontId="7" fillId="0" borderId="0" xfId="0" applyFont="1" applyAlignment="1">
      <alignment horizontal="center"/>
    </xf>
    <xf numFmtId="0" fontId="3" fillId="0" borderId="2" xfId="0" applyFont="1" applyBorder="1" applyAlignment="1">
      <alignment horizontal="center"/>
    </xf>
    <xf numFmtId="0" fontId="3" fillId="0" borderId="1" xfId="0" applyFont="1" applyBorder="1" applyAlignment="1">
      <alignment wrapText="1"/>
    </xf>
    <xf numFmtId="0" fontId="3" fillId="0" borderId="0" xfId="0" applyFont="1" applyBorder="1" applyAlignment="1">
      <alignment wrapText="1"/>
    </xf>
    <xf numFmtId="0" fontId="3" fillId="0" borderId="2" xfId="0" applyFont="1" applyBorder="1" applyAlignment="1">
      <alignment wrapText="1"/>
    </xf>
    <xf numFmtId="0" fontId="3" fillId="0" borderId="1" xfId="0" applyFont="1" applyBorder="1"/>
    <xf numFmtId="0" fontId="3" fillId="0" borderId="0" xfId="0" applyFont="1" applyBorder="1"/>
    <xf numFmtId="0" fontId="3" fillId="0" borderId="2" xfId="0" applyFont="1" applyBorder="1"/>
    <xf numFmtId="0" fontId="7" fillId="0" borderId="1" xfId="0" applyFont="1" applyBorder="1"/>
    <xf numFmtId="165" fontId="3" fillId="0" borderId="0" xfId="0" applyNumberFormat="1" applyFont="1" applyAlignment="1">
      <alignment horizontal="center"/>
    </xf>
    <xf numFmtId="0" fontId="4" fillId="0" borderId="0" xfId="0" applyFont="1" applyBorder="1" applyAlignment="1" applyProtection="1">
      <alignment horizontal="left" indent="1"/>
    </xf>
    <xf numFmtId="0" fontId="4" fillId="0" borderId="0" xfId="0" applyFont="1" applyAlignment="1">
      <alignment horizontal="center" wrapText="1"/>
    </xf>
    <xf numFmtId="0" fontId="3" fillId="0" borderId="0" xfId="0" applyFont="1" applyBorder="1" applyAlignment="1" applyProtection="1">
      <alignment horizontal="left" indent="1"/>
    </xf>
    <xf numFmtId="0" fontId="4" fillId="0" borderId="0" xfId="0" applyFont="1" applyBorder="1" applyAlignment="1" applyProtection="1">
      <alignment horizontal="left" indent="2"/>
    </xf>
    <xf numFmtId="0" fontId="8" fillId="0" borderId="0" xfId="0" applyFont="1" applyBorder="1"/>
    <xf numFmtId="0" fontId="4" fillId="0" borderId="0" xfId="0" applyFont="1" applyBorder="1" applyAlignment="1">
      <alignment horizontal="center" vertical="center" wrapText="1"/>
    </xf>
    <xf numFmtId="0" fontId="10" fillId="0" borderId="0" xfId="0" applyFont="1" applyBorder="1"/>
    <xf numFmtId="165" fontId="3" fillId="0" borderId="0" xfId="0" applyNumberFormat="1" applyFont="1"/>
    <xf numFmtId="166" fontId="10" fillId="0" borderId="0" xfId="0" applyNumberFormat="1" applyFont="1" applyBorder="1" applyAlignment="1"/>
    <xf numFmtId="0" fontId="8" fillId="0" borderId="0" xfId="0" applyFont="1" applyAlignment="1">
      <alignment wrapText="1"/>
    </xf>
    <xf numFmtId="0" fontId="8" fillId="0" borderId="0" xfId="0" applyFont="1" applyAlignment="1"/>
    <xf numFmtId="167" fontId="3" fillId="0" borderId="1" xfId="1" applyNumberFormat="1" applyFont="1" applyBorder="1" applyAlignment="1">
      <alignment horizontal="center"/>
    </xf>
    <xf numFmtId="167" fontId="3" fillId="0" borderId="0" xfId="1" applyNumberFormat="1" applyFont="1" applyBorder="1" applyAlignment="1">
      <alignment horizontal="center"/>
    </xf>
    <xf numFmtId="167" fontId="4" fillId="0" borderId="1" xfId="1" applyNumberFormat="1" applyFont="1" applyBorder="1" applyAlignment="1">
      <alignment horizontal="center"/>
    </xf>
    <xf numFmtId="167" fontId="4" fillId="0" borderId="0" xfId="1" applyNumberFormat="1" applyFont="1" applyBorder="1" applyAlignment="1">
      <alignment horizontal="center"/>
    </xf>
    <xf numFmtId="167" fontId="4" fillId="0" borderId="0" xfId="1" applyNumberFormat="1" applyFont="1" applyAlignment="1">
      <alignment horizontal="center"/>
    </xf>
    <xf numFmtId="167" fontId="3" fillId="0" borderId="0" xfId="1" applyNumberFormat="1" applyFont="1" applyAlignment="1">
      <alignment wrapText="1"/>
    </xf>
    <xf numFmtId="167" fontId="3" fillId="0" borderId="1" xfId="1" applyNumberFormat="1" applyFont="1" applyBorder="1" applyAlignment="1">
      <alignment wrapText="1"/>
    </xf>
    <xf numFmtId="167" fontId="3" fillId="0" borderId="0" xfId="1" applyNumberFormat="1" applyFont="1" applyBorder="1" applyAlignment="1">
      <alignment wrapText="1"/>
    </xf>
    <xf numFmtId="167" fontId="3" fillId="0" borderId="2" xfId="1" applyNumberFormat="1" applyFont="1" applyBorder="1" applyAlignment="1">
      <alignment wrapText="1"/>
    </xf>
    <xf numFmtId="167" fontId="5" fillId="0" borderId="1" xfId="1" applyNumberFormat="1" applyFont="1" applyBorder="1" applyAlignment="1">
      <alignment horizontal="center" wrapText="1"/>
    </xf>
    <xf numFmtId="167" fontId="5" fillId="0" borderId="0" xfId="1" applyNumberFormat="1" applyFont="1" applyAlignment="1">
      <alignment horizontal="center" wrapText="1"/>
    </xf>
    <xf numFmtId="167" fontId="3" fillId="0" borderId="0" xfId="1" applyNumberFormat="1" applyFont="1" applyBorder="1" applyAlignment="1">
      <alignment horizontal="center" wrapText="1"/>
    </xf>
    <xf numFmtId="167" fontId="3" fillId="0" borderId="1" xfId="1" applyNumberFormat="1" applyFont="1" applyBorder="1" applyAlignment="1">
      <alignment horizontal="center" wrapText="1"/>
    </xf>
    <xf numFmtId="167" fontId="3" fillId="0" borderId="1" xfId="1" applyNumberFormat="1" applyFont="1" applyBorder="1"/>
    <xf numFmtId="167" fontId="3" fillId="0" borderId="0" xfId="1" applyNumberFormat="1" applyFont="1" applyBorder="1"/>
    <xf numFmtId="167" fontId="3" fillId="0" borderId="0" xfId="1" applyNumberFormat="1" applyFont="1" applyAlignment="1">
      <alignment horizontal="center"/>
    </xf>
    <xf numFmtId="167" fontId="3" fillId="0" borderId="2" xfId="1" applyNumberFormat="1" applyFont="1" applyBorder="1" applyAlignment="1">
      <alignment horizontal="center"/>
    </xf>
    <xf numFmtId="167" fontId="4" fillId="0" borderId="0" xfId="1" applyNumberFormat="1" applyFont="1" applyAlignment="1">
      <alignment wrapText="1"/>
    </xf>
    <xf numFmtId="167" fontId="4" fillId="0" borderId="1" xfId="1" applyNumberFormat="1" applyFont="1" applyBorder="1" applyAlignment="1">
      <alignment wrapText="1"/>
    </xf>
    <xf numFmtId="167" fontId="4" fillId="0" borderId="0" xfId="1" applyNumberFormat="1" applyFont="1" applyBorder="1" applyAlignment="1">
      <alignment wrapText="1"/>
    </xf>
    <xf numFmtId="167" fontId="4" fillId="0" borderId="2" xfId="1" applyNumberFormat="1" applyFont="1" applyBorder="1" applyAlignment="1">
      <alignment wrapText="1"/>
    </xf>
    <xf numFmtId="167" fontId="6" fillId="0" borderId="1" xfId="1" applyNumberFormat="1" applyFont="1" applyBorder="1" applyAlignment="1">
      <alignment horizontal="center" vertical="center" wrapText="1"/>
    </xf>
    <xf numFmtId="167" fontId="6" fillId="0" borderId="0" xfId="1" applyNumberFormat="1" applyFont="1" applyAlignment="1">
      <alignment horizontal="center" vertical="center" wrapText="1"/>
    </xf>
    <xf numFmtId="167" fontId="4" fillId="0" borderId="1" xfId="1" applyNumberFormat="1" applyFont="1" applyBorder="1" applyAlignment="1">
      <alignment horizontal="center" wrapText="1"/>
    </xf>
    <xf numFmtId="167" fontId="4" fillId="0" borderId="0" xfId="1" applyNumberFormat="1" applyFont="1" applyBorder="1" applyAlignment="1">
      <alignment horizontal="center" wrapText="1"/>
    </xf>
    <xf numFmtId="167" fontId="4" fillId="0" borderId="1" xfId="1" applyNumberFormat="1" applyFont="1" applyBorder="1"/>
    <xf numFmtId="167" fontId="4" fillId="0" borderId="0" xfId="1" applyNumberFormat="1" applyFont="1" applyBorder="1"/>
    <xf numFmtId="167" fontId="4" fillId="0" borderId="1" xfId="1" applyNumberFormat="1" applyFont="1" applyBorder="1" applyAlignment="1"/>
    <xf numFmtId="167" fontId="4" fillId="0" borderId="2" xfId="1" applyNumberFormat="1" applyFont="1" applyBorder="1" applyAlignment="1">
      <alignment horizontal="center"/>
    </xf>
    <xf numFmtId="167" fontId="3" fillId="0" borderId="0" xfId="1" applyNumberFormat="1" applyFont="1" applyBorder="1" applyAlignment="1"/>
    <xf numFmtId="167" fontId="3" fillId="0" borderId="2" xfId="1" applyNumberFormat="1" applyFont="1" applyBorder="1" applyAlignment="1"/>
    <xf numFmtId="167" fontId="3" fillId="0" borderId="1" xfId="1" applyNumberFormat="1" applyFont="1" applyBorder="1" applyAlignment="1"/>
    <xf numFmtId="167" fontId="5" fillId="0" borderId="1" xfId="1" applyNumberFormat="1" applyFont="1" applyBorder="1" applyAlignment="1">
      <alignment horizontal="center" vertical="center"/>
    </xf>
    <xf numFmtId="167" fontId="5" fillId="0" borderId="0" xfId="1" applyNumberFormat="1" applyFont="1" applyBorder="1" applyAlignment="1">
      <alignment horizontal="center" vertical="center"/>
    </xf>
    <xf numFmtId="167" fontId="4" fillId="0" borderId="0" xfId="1" applyNumberFormat="1" applyFont="1" applyBorder="1" applyAlignment="1"/>
    <xf numFmtId="167" fontId="4" fillId="0" borderId="2" xfId="1" applyNumberFormat="1" applyFont="1" applyBorder="1" applyAlignment="1"/>
    <xf numFmtId="167" fontId="6" fillId="0" borderId="1" xfId="1" applyNumberFormat="1" applyFont="1" applyBorder="1" applyAlignment="1">
      <alignment horizontal="center" vertical="center"/>
    </xf>
    <xf numFmtId="167" fontId="6" fillId="0" borderId="0" xfId="1" applyNumberFormat="1" applyFont="1" applyBorder="1" applyAlignment="1">
      <alignment horizontal="center"/>
    </xf>
    <xf numFmtId="167" fontId="6" fillId="0" borderId="1" xfId="1" applyNumberFormat="1" applyFont="1" applyBorder="1" applyAlignment="1">
      <alignment horizontal="center"/>
    </xf>
    <xf numFmtId="167" fontId="5" fillId="0" borderId="0" xfId="1" applyNumberFormat="1" applyFont="1" applyAlignment="1">
      <alignment horizontal="center" vertical="center"/>
    </xf>
    <xf numFmtId="167" fontId="4" fillId="0" borderId="0" xfId="1" applyNumberFormat="1" applyFont="1" applyFill="1" applyBorder="1" applyAlignment="1">
      <alignment wrapText="1"/>
    </xf>
    <xf numFmtId="167" fontId="6" fillId="0" borderId="0" xfId="1" applyNumberFormat="1" applyFont="1" applyBorder="1" applyAlignment="1">
      <alignment horizontal="center" vertical="center"/>
    </xf>
    <xf numFmtId="167" fontId="4" fillId="0" borderId="0" xfId="1" applyNumberFormat="1" applyFont="1" applyFill="1" applyBorder="1" applyAlignment="1">
      <alignment horizontal="center"/>
    </xf>
    <xf numFmtId="167" fontId="4" fillId="0" borderId="1" xfId="1" applyNumberFormat="1" applyFont="1" applyFill="1" applyBorder="1" applyAlignment="1">
      <alignment horizontal="center"/>
    </xf>
    <xf numFmtId="167" fontId="6" fillId="0" borderId="0" xfId="1" applyNumberFormat="1" applyFont="1" applyAlignment="1">
      <alignment horizontal="center" vertical="center"/>
    </xf>
    <xf numFmtId="167" fontId="4" fillId="0" borderId="0" xfId="1" applyNumberFormat="1" applyFont="1" applyFill="1" applyBorder="1" applyAlignment="1"/>
    <xf numFmtId="0" fontId="7" fillId="0" borderId="0" xfId="0" applyFont="1" applyBorder="1" applyAlignment="1">
      <alignment horizontal="center"/>
    </xf>
    <xf numFmtId="0" fontId="3" fillId="0" borderId="0" xfId="0" applyFont="1" applyFill="1" applyBorder="1" applyAlignment="1" applyProtection="1"/>
    <xf numFmtId="0" fontId="8" fillId="0" borderId="1" xfId="0" applyFont="1" applyBorder="1"/>
    <xf numFmtId="0" fontId="7" fillId="0" borderId="0" xfId="0" applyFont="1" applyAlignment="1">
      <alignment horizontal="center"/>
    </xf>
    <xf numFmtId="0" fontId="7" fillId="0" borderId="0" xfId="0" applyFont="1" applyAlignment="1">
      <alignment horizontal="center"/>
    </xf>
    <xf numFmtId="0" fontId="3" fillId="0" borderId="1" xfId="0" applyFont="1" applyBorder="1" applyAlignment="1">
      <alignment horizontal="center" wrapText="1"/>
    </xf>
    <xf numFmtId="0" fontId="3" fillId="0" borderId="0" xfId="0" applyFont="1" applyBorder="1" applyAlignment="1">
      <alignment horizontal="center" wrapText="1"/>
    </xf>
    <xf numFmtId="0" fontId="7" fillId="0" borderId="0" xfId="0" applyFont="1" applyBorder="1" applyAlignment="1">
      <alignment horizontal="center"/>
    </xf>
    <xf numFmtId="0" fontId="3" fillId="0" borderId="0" xfId="0" applyFont="1" applyAlignment="1">
      <alignment horizontal="left" wrapText="1"/>
    </xf>
    <xf numFmtId="0" fontId="9" fillId="0" borderId="0" xfId="0" applyFont="1" applyFill="1" applyBorder="1" applyAlignment="1">
      <alignment horizontal="left" vertical="center"/>
    </xf>
    <xf numFmtId="0" fontId="3" fillId="0" borderId="2" xfId="0" applyFont="1" applyBorder="1" applyAlignment="1">
      <alignment horizontal="center" wrapText="1"/>
    </xf>
    <xf numFmtId="0" fontId="3" fillId="0" borderId="0" xfId="0" applyFont="1" applyAlignment="1">
      <alignment horizontal="center"/>
    </xf>
    <xf numFmtId="0" fontId="7" fillId="0" borderId="1" xfId="0" applyFont="1" applyBorder="1" applyAlignment="1">
      <alignment horizontal="center"/>
    </xf>
    <xf numFmtId="0" fontId="3" fillId="0" borderId="1" xfId="0" applyFont="1" applyBorder="1" applyAlignment="1">
      <alignment horizontal="center"/>
    </xf>
    <xf numFmtId="0" fontId="3" fillId="0" borderId="0" xfId="0" applyFont="1" applyBorder="1" applyAlignment="1">
      <alignment horizontal="center"/>
    </xf>
    <xf numFmtId="0" fontId="7" fillId="0" borderId="2" xfId="0" applyFont="1" applyBorder="1" applyAlignment="1">
      <alignment horizontal="center"/>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30"/>
  <sheetViews>
    <sheetView tabSelected="1" zoomScaleNormal="100" zoomScaleSheetLayoutView="100" workbookViewId="0">
      <pane xSplit="2" topLeftCell="BO1" activePane="topRight" state="frozen"/>
      <selection pane="topRight" activeCell="BY10" sqref="BY10"/>
    </sheetView>
  </sheetViews>
  <sheetFormatPr defaultRowHeight="15" x14ac:dyDescent="0.3"/>
  <cols>
    <col min="1" max="1" width="53.85546875" style="2" customWidth="1"/>
    <col min="2" max="2" width="12.7109375" style="2" hidden="1" customWidth="1"/>
    <col min="3" max="7" width="13.140625" style="2" bestFit="1" customWidth="1"/>
    <col min="8" max="18" width="13.5703125" style="2" bestFit="1" customWidth="1"/>
    <col min="19" max="22" width="16.140625" style="2" bestFit="1" customWidth="1"/>
    <col min="23" max="29" width="13.5703125" style="2" bestFit="1" customWidth="1"/>
    <col min="30" max="33" width="14.5703125" style="2" bestFit="1" customWidth="1"/>
    <col min="34" max="59" width="14.85546875" style="2" bestFit="1" customWidth="1"/>
    <col min="60" max="60" width="14.140625" style="2" customWidth="1"/>
    <col min="61" max="61" width="12.5703125" style="2" customWidth="1"/>
    <col min="62" max="62" width="12.42578125" style="2" customWidth="1"/>
    <col min="63" max="63" width="16.28515625" style="2" customWidth="1"/>
    <col min="64" max="64" width="13.28515625" style="2" customWidth="1"/>
    <col min="65" max="65" width="12.28515625" style="2" customWidth="1"/>
    <col min="66" max="66" width="14.140625" style="2" customWidth="1"/>
    <col min="67" max="67" width="15.28515625" style="2" customWidth="1"/>
    <col min="68" max="68" width="13.28515625" style="2" customWidth="1"/>
    <col min="69" max="69" width="13" style="2" customWidth="1"/>
    <col min="70" max="70" width="12.140625" style="2" customWidth="1"/>
    <col min="71" max="71" width="12.85546875" style="2" customWidth="1"/>
    <col min="72" max="72" width="11.85546875" style="2" customWidth="1"/>
    <col min="73" max="73" width="14.5703125" style="2" customWidth="1"/>
    <col min="74" max="74" width="14.85546875" style="2" customWidth="1"/>
    <col min="75" max="75" width="14.5703125" style="2" customWidth="1"/>
    <col min="76" max="76" width="12" style="2" customWidth="1"/>
    <col min="77" max="77" width="11" style="2" customWidth="1"/>
    <col min="78" max="78" width="12.85546875" style="2" customWidth="1"/>
    <col min="79" max="16384" width="9.140625" style="2"/>
  </cols>
  <sheetData>
    <row r="1" spans="1:79" ht="19.5" customHeight="1" x14ac:dyDescent="0.3">
      <c r="A1" s="1"/>
    </row>
    <row r="2" spans="1:79" ht="20.25" customHeight="1" x14ac:dyDescent="0.35">
      <c r="A2" s="84" t="s">
        <v>1</v>
      </c>
      <c r="B2" s="84"/>
      <c r="C2" s="84"/>
      <c r="D2" s="84"/>
      <c r="E2" s="84"/>
      <c r="F2" s="84"/>
      <c r="G2" s="84"/>
      <c r="H2" s="84"/>
      <c r="I2" s="84"/>
      <c r="J2" s="84"/>
      <c r="K2" s="84"/>
      <c r="L2" s="84"/>
    </row>
    <row r="3" spans="1:79" ht="20.25" customHeight="1" x14ac:dyDescent="0.35">
      <c r="M3" s="4"/>
      <c r="N3" s="4"/>
      <c r="O3" s="4"/>
      <c r="P3" s="4"/>
      <c r="Q3" s="4"/>
      <c r="R3" s="4"/>
      <c r="S3" s="4"/>
      <c r="T3" s="4"/>
      <c r="U3" s="4"/>
      <c r="V3" s="4"/>
      <c r="W3" s="4"/>
      <c r="X3" s="4"/>
      <c r="Y3" s="4"/>
      <c r="Z3" s="4"/>
      <c r="AA3" s="4"/>
      <c r="AB3" s="4"/>
      <c r="AC3" s="4"/>
      <c r="AD3" s="4"/>
      <c r="AE3" s="4"/>
      <c r="AF3" s="4"/>
      <c r="AG3" s="4"/>
      <c r="AH3" s="4"/>
    </row>
    <row r="4" spans="1:79" ht="19.5" customHeight="1" x14ac:dyDescent="0.35">
      <c r="A4" s="85" t="s">
        <v>13</v>
      </c>
      <c r="B4" s="4"/>
      <c r="C4" s="87">
        <v>2008</v>
      </c>
      <c r="D4" s="87"/>
      <c r="E4" s="87"/>
      <c r="F4" s="87"/>
      <c r="G4" s="81">
        <v>2009</v>
      </c>
      <c r="H4" s="82"/>
      <c r="I4" s="82"/>
      <c r="J4" s="86"/>
      <c r="K4" s="81">
        <v>2010</v>
      </c>
      <c r="L4" s="82"/>
      <c r="M4" s="82"/>
      <c r="N4" s="86"/>
      <c r="O4" s="81">
        <v>2011</v>
      </c>
      <c r="P4" s="82"/>
      <c r="Q4" s="82"/>
      <c r="R4" s="82"/>
      <c r="S4" s="81">
        <v>2012</v>
      </c>
      <c r="T4" s="82"/>
      <c r="U4" s="82"/>
      <c r="V4" s="86"/>
      <c r="W4" s="81">
        <v>2013</v>
      </c>
      <c r="X4" s="82"/>
      <c r="Y4" s="82"/>
      <c r="Z4" s="82"/>
      <c r="AA4" s="81">
        <v>2014</v>
      </c>
      <c r="AB4" s="82"/>
      <c r="AC4" s="82"/>
      <c r="AD4" s="82"/>
      <c r="AE4" s="81">
        <v>2015</v>
      </c>
      <c r="AF4" s="82"/>
      <c r="AG4" s="82"/>
      <c r="AH4" s="82"/>
      <c r="AI4" s="89">
        <v>2016</v>
      </c>
      <c r="AJ4" s="90"/>
      <c r="AK4" s="90"/>
      <c r="AL4" s="90"/>
      <c r="AM4" s="89">
        <v>2017</v>
      </c>
      <c r="AN4" s="90"/>
      <c r="AO4" s="90"/>
      <c r="AP4" s="90"/>
      <c r="AQ4" s="88">
        <v>2018</v>
      </c>
      <c r="AR4" s="83"/>
      <c r="AS4" s="83"/>
      <c r="AT4" s="83"/>
      <c r="AU4" s="88">
        <v>2019</v>
      </c>
      <c r="AV4" s="83"/>
      <c r="AW4" s="83"/>
      <c r="AX4" s="91"/>
      <c r="AY4" s="88">
        <v>2020</v>
      </c>
      <c r="AZ4" s="83"/>
      <c r="BA4" s="83"/>
      <c r="BB4" s="83"/>
      <c r="BC4" s="80">
        <v>2021</v>
      </c>
      <c r="BD4" s="80"/>
      <c r="BE4" s="80"/>
      <c r="BF4" s="80"/>
      <c r="BG4" s="80">
        <v>2022</v>
      </c>
      <c r="BH4" s="80"/>
      <c r="BI4" s="80"/>
      <c r="BJ4" s="80"/>
      <c r="BK4" s="83">
        <v>2023</v>
      </c>
      <c r="BL4" s="83"/>
      <c r="BM4" s="83"/>
      <c r="BN4" s="83"/>
      <c r="BO4" s="83">
        <v>2024</v>
      </c>
      <c r="BP4" s="83"/>
      <c r="BQ4" s="83"/>
      <c r="BR4" s="83"/>
      <c r="BS4" s="83">
        <v>2025</v>
      </c>
      <c r="BT4" s="83"/>
      <c r="BU4" s="83"/>
      <c r="BV4" s="83"/>
      <c r="BW4" s="80">
        <v>2026</v>
      </c>
      <c r="BX4" s="80"/>
      <c r="BY4" s="80"/>
      <c r="BZ4" s="80"/>
    </row>
    <row r="5" spans="1:79" ht="17.25" customHeight="1" x14ac:dyDescent="0.35">
      <c r="A5" s="85"/>
      <c r="B5" s="4"/>
      <c r="C5" s="6" t="s">
        <v>14</v>
      </c>
      <c r="D5" s="6" t="s">
        <v>19</v>
      </c>
      <c r="E5" s="6" t="s">
        <v>15</v>
      </c>
      <c r="F5" s="6" t="s">
        <v>16</v>
      </c>
      <c r="G5" s="7" t="s">
        <v>14</v>
      </c>
      <c r="H5" s="8" t="s">
        <v>19</v>
      </c>
      <c r="I5" s="8" t="s">
        <v>15</v>
      </c>
      <c r="J5" s="10" t="s">
        <v>16</v>
      </c>
      <c r="K5" s="7" t="s">
        <v>14</v>
      </c>
      <c r="L5" s="8" t="s">
        <v>19</v>
      </c>
      <c r="M5" s="8" t="s">
        <v>15</v>
      </c>
      <c r="N5" s="10" t="s">
        <v>16</v>
      </c>
      <c r="O5" s="11" t="s">
        <v>14</v>
      </c>
      <c r="P5" s="12" t="s">
        <v>19</v>
      </c>
      <c r="Q5" s="12" t="s">
        <v>15</v>
      </c>
      <c r="R5" s="12" t="s">
        <v>16</v>
      </c>
      <c r="S5" s="11" t="s">
        <v>14</v>
      </c>
      <c r="T5" s="12" t="s">
        <v>19</v>
      </c>
      <c r="U5" s="12" t="s">
        <v>15</v>
      </c>
      <c r="V5" s="13" t="s">
        <v>16</v>
      </c>
      <c r="W5" s="11" t="s">
        <v>14</v>
      </c>
      <c r="X5" s="12" t="s">
        <v>19</v>
      </c>
      <c r="Y5" s="12" t="s">
        <v>15</v>
      </c>
      <c r="Z5" s="12" t="s">
        <v>16</v>
      </c>
      <c r="AA5" s="11" t="s">
        <v>14</v>
      </c>
      <c r="AB5" s="12" t="s">
        <v>19</v>
      </c>
      <c r="AC5" s="12" t="s">
        <v>15</v>
      </c>
      <c r="AD5" s="12" t="s">
        <v>16</v>
      </c>
      <c r="AE5" s="11" t="s">
        <v>14</v>
      </c>
      <c r="AF5" s="12" t="s">
        <v>19</v>
      </c>
      <c r="AG5" s="12" t="s">
        <v>15</v>
      </c>
      <c r="AH5" s="12" t="s">
        <v>16</v>
      </c>
      <c r="AI5" s="14" t="s">
        <v>14</v>
      </c>
      <c r="AJ5" s="15" t="s">
        <v>19</v>
      </c>
      <c r="AK5" s="15" t="s">
        <v>15</v>
      </c>
      <c r="AL5" s="15" t="s">
        <v>16</v>
      </c>
      <c r="AM5" s="14" t="s">
        <v>14</v>
      </c>
      <c r="AN5" s="15" t="s">
        <v>19</v>
      </c>
      <c r="AO5" s="15" t="s">
        <v>15</v>
      </c>
      <c r="AP5" s="15" t="s">
        <v>16</v>
      </c>
      <c r="AQ5" s="14" t="s">
        <v>14</v>
      </c>
      <c r="AR5" s="15" t="s">
        <v>19</v>
      </c>
      <c r="AS5" s="15" t="s">
        <v>15</v>
      </c>
      <c r="AT5" s="15" t="s">
        <v>16</v>
      </c>
      <c r="AU5" s="14" t="s">
        <v>14</v>
      </c>
      <c r="AV5" s="15" t="s">
        <v>19</v>
      </c>
      <c r="AW5" s="15" t="s">
        <v>15</v>
      </c>
      <c r="AX5" s="16" t="s">
        <v>16</v>
      </c>
      <c r="AY5" s="14" t="s">
        <v>14</v>
      </c>
      <c r="AZ5" s="15" t="s">
        <v>19</v>
      </c>
      <c r="BA5" s="15" t="s">
        <v>15</v>
      </c>
      <c r="BB5" s="15" t="s">
        <v>16</v>
      </c>
      <c r="BC5" s="17" t="s">
        <v>14</v>
      </c>
      <c r="BD5" s="1" t="s">
        <v>19</v>
      </c>
      <c r="BE5" s="1" t="s">
        <v>15</v>
      </c>
      <c r="BF5" s="1" t="s">
        <v>16</v>
      </c>
      <c r="BG5" s="9" t="s">
        <v>14</v>
      </c>
      <c r="BH5" s="9" t="s">
        <v>19</v>
      </c>
      <c r="BI5" s="76" t="s">
        <v>15</v>
      </c>
      <c r="BJ5" s="76" t="s">
        <v>16</v>
      </c>
      <c r="BK5" s="9" t="s">
        <v>14</v>
      </c>
      <c r="BL5" s="9" t="s">
        <v>19</v>
      </c>
      <c r="BM5" s="76" t="s">
        <v>15</v>
      </c>
      <c r="BN5" s="76" t="s">
        <v>16</v>
      </c>
      <c r="BO5" s="9" t="s">
        <v>14</v>
      </c>
      <c r="BP5" s="9" t="s">
        <v>19</v>
      </c>
      <c r="BQ5" s="76" t="s">
        <v>15</v>
      </c>
      <c r="BR5" s="76" t="s">
        <v>16</v>
      </c>
      <c r="BS5" s="9" t="s">
        <v>14</v>
      </c>
      <c r="BT5" s="9" t="s">
        <v>19</v>
      </c>
      <c r="BU5" s="9" t="s">
        <v>15</v>
      </c>
      <c r="BV5" s="9" t="s">
        <v>16</v>
      </c>
      <c r="BW5" s="9" t="s">
        <v>14</v>
      </c>
      <c r="BX5" s="79" t="s">
        <v>19</v>
      </c>
      <c r="BY5" s="9" t="s">
        <v>15</v>
      </c>
      <c r="BZ5" s="9" t="s">
        <v>16</v>
      </c>
      <c r="CA5" s="23"/>
    </row>
    <row r="6" spans="1:79" ht="31.5" customHeight="1" x14ac:dyDescent="0.35">
      <c r="A6" s="5" t="s">
        <v>17</v>
      </c>
      <c r="B6" s="3" t="s">
        <v>18</v>
      </c>
      <c r="C6" s="35">
        <f>SUM(C7:C8)</f>
        <v>3858.1</v>
      </c>
      <c r="D6" s="35">
        <f t="shared" ref="D6:I6" si="0">SUM(D7:D8)</f>
        <v>4480.6000000000004</v>
      </c>
      <c r="E6" s="35">
        <f t="shared" si="0"/>
        <v>4415.8999999999996</v>
      </c>
      <c r="F6" s="35">
        <f t="shared" si="0"/>
        <v>5153.6000000000004</v>
      </c>
      <c r="G6" s="36">
        <f t="shared" si="0"/>
        <v>5090.5</v>
      </c>
      <c r="H6" s="37">
        <f t="shared" si="0"/>
        <v>5204.3</v>
      </c>
      <c r="I6" s="37">
        <f t="shared" si="0"/>
        <v>5782.8000000000011</v>
      </c>
      <c r="J6" s="38">
        <f t="shared" ref="J6:R6" si="1">SUM(J7:J8)</f>
        <v>6225.2</v>
      </c>
      <c r="K6" s="36">
        <f t="shared" si="1"/>
        <v>6736.5</v>
      </c>
      <c r="L6" s="37">
        <f t="shared" si="1"/>
        <v>6972.1</v>
      </c>
      <c r="M6" s="37">
        <f t="shared" si="1"/>
        <v>7400.8</v>
      </c>
      <c r="N6" s="38">
        <f t="shared" si="1"/>
        <v>7633.5</v>
      </c>
      <c r="O6" s="36">
        <f t="shared" si="1"/>
        <v>7625.7</v>
      </c>
      <c r="P6" s="37">
        <f t="shared" si="1"/>
        <v>7722.9000000000005</v>
      </c>
      <c r="Q6" s="37">
        <f t="shared" si="1"/>
        <v>7707.1</v>
      </c>
      <c r="R6" s="37">
        <f t="shared" si="1"/>
        <v>7901.9000000000015</v>
      </c>
      <c r="S6" s="39">
        <f>SUM(S7:S8)</f>
        <v>7957.6999999999989</v>
      </c>
      <c r="T6" s="40">
        <f>SUM(T7:T8)</f>
        <v>7948.5999999999995</v>
      </c>
      <c r="U6" s="40">
        <f>SUM(U7:U8)</f>
        <v>8388</v>
      </c>
      <c r="V6" s="40">
        <f>SUM(V7:V8)</f>
        <v>8512.4</v>
      </c>
      <c r="W6" s="36">
        <f t="shared" ref="W6:AD6" si="2">SUM(W7:W8)</f>
        <v>8497.1</v>
      </c>
      <c r="X6" s="41">
        <f t="shared" si="2"/>
        <v>8376</v>
      </c>
      <c r="Y6" s="41">
        <f t="shared" si="2"/>
        <v>8574.7000000000007</v>
      </c>
      <c r="Z6" s="41">
        <f t="shared" si="2"/>
        <v>9106.7999999999993</v>
      </c>
      <c r="AA6" s="42">
        <f t="shared" si="2"/>
        <v>9339.3000000000011</v>
      </c>
      <c r="AB6" s="41">
        <f t="shared" si="2"/>
        <v>9461.0000000000018</v>
      </c>
      <c r="AC6" s="41">
        <f t="shared" si="2"/>
        <v>9560.5</v>
      </c>
      <c r="AD6" s="41">
        <f t="shared" si="2"/>
        <v>10313</v>
      </c>
      <c r="AE6" s="42">
        <f t="shared" ref="AE6:AK6" si="3">SUM(AE7:AE8)</f>
        <v>11547.399999999998</v>
      </c>
      <c r="AF6" s="41">
        <f t="shared" si="3"/>
        <v>12155.300000000001</v>
      </c>
      <c r="AG6" s="41">
        <f t="shared" si="3"/>
        <v>12781.1</v>
      </c>
      <c r="AH6" s="31">
        <f t="shared" si="3"/>
        <v>13109.4</v>
      </c>
      <c r="AI6" s="43">
        <f t="shared" si="3"/>
        <v>13162.099999999999</v>
      </c>
      <c r="AJ6" s="44">
        <f t="shared" si="3"/>
        <v>13155.7</v>
      </c>
      <c r="AK6" s="44">
        <f t="shared" si="3"/>
        <v>13381.6</v>
      </c>
      <c r="AL6" s="31">
        <f t="shared" ref="AL6:AT6" si="4">SUM(AL7:AL8)</f>
        <v>15102.7</v>
      </c>
      <c r="AM6" s="30">
        <f t="shared" si="4"/>
        <v>14445.5</v>
      </c>
      <c r="AN6" s="45">
        <f t="shared" si="4"/>
        <v>14997.000000000002</v>
      </c>
      <c r="AO6" s="45">
        <f t="shared" si="4"/>
        <v>15772.4</v>
      </c>
      <c r="AP6" s="31">
        <f t="shared" si="4"/>
        <v>16729.099999999999</v>
      </c>
      <c r="AQ6" s="30">
        <f t="shared" si="4"/>
        <v>16098.899999999998</v>
      </c>
      <c r="AR6" s="31">
        <f t="shared" si="4"/>
        <v>16000.974346680152</v>
      </c>
      <c r="AS6" s="31">
        <f t="shared" si="4"/>
        <v>16860.399999999998</v>
      </c>
      <c r="AT6" s="31">
        <f t="shared" si="4"/>
        <v>18015.699999999997</v>
      </c>
      <c r="AU6" s="30">
        <v>18006.099999999999</v>
      </c>
      <c r="AV6" s="31">
        <v>19172.900000000001</v>
      </c>
      <c r="AW6" s="31">
        <f>AW7+AW8</f>
        <v>19530.000000000004</v>
      </c>
      <c r="AX6" s="46">
        <f>AX7+AX8</f>
        <v>20569.699999999997</v>
      </c>
      <c r="AY6" s="30">
        <v>23045.800000000003</v>
      </c>
      <c r="AZ6" s="31">
        <v>23346.5</v>
      </c>
      <c r="BA6" s="31">
        <v>27110</v>
      </c>
      <c r="BB6" s="31">
        <v>29607.199999999997</v>
      </c>
      <c r="BC6" s="30">
        <v>30957.119212356458</v>
      </c>
      <c r="BD6" s="31">
        <v>29569.991394035002</v>
      </c>
      <c r="BE6" s="31">
        <v>28887</v>
      </c>
      <c r="BF6" s="31">
        <f>BF7+BF8</f>
        <v>29761.100000000002</v>
      </c>
      <c r="BG6" s="30">
        <v>29826.7</v>
      </c>
      <c r="BH6" s="31">
        <v>28081.3</v>
      </c>
      <c r="BI6" s="31">
        <v>26953.717736134175</v>
      </c>
      <c r="BJ6" s="46">
        <v>28493.8</v>
      </c>
      <c r="BK6" s="30">
        <v>27740</v>
      </c>
      <c r="BL6" s="31">
        <v>28968.400000000001</v>
      </c>
      <c r="BM6" s="31">
        <v>29605.200000000001</v>
      </c>
      <c r="BN6" s="46">
        <v>31400.400000000001</v>
      </c>
      <c r="BO6" s="30">
        <v>31213.206237741349</v>
      </c>
      <c r="BP6" s="31">
        <v>32388.699999999997</v>
      </c>
      <c r="BQ6" s="31">
        <v>33129.524969999999</v>
      </c>
      <c r="BR6" s="46">
        <v>33135.199999999997</v>
      </c>
      <c r="BS6" s="31">
        <v>33751.5</v>
      </c>
      <c r="BT6" s="31">
        <v>34736.699999999997</v>
      </c>
      <c r="BU6" s="31">
        <v>35303.476378474108</v>
      </c>
      <c r="BV6" s="31">
        <v>35808.200507560206</v>
      </c>
      <c r="BW6" s="30">
        <v>35979.4</v>
      </c>
      <c r="BX6" s="31">
        <v>35929.799999999996</v>
      </c>
      <c r="CA6" s="78"/>
    </row>
    <row r="7" spans="1:79" ht="23.25" customHeight="1" x14ac:dyDescent="0.35">
      <c r="A7" s="22" t="s">
        <v>21</v>
      </c>
      <c r="B7" s="20" t="s">
        <v>2</v>
      </c>
      <c r="C7" s="47">
        <f t="shared" ref="C7:I7" si="5">SUM(C10,C16)</f>
        <v>114</v>
      </c>
      <c r="D7" s="47">
        <f t="shared" si="5"/>
        <v>104</v>
      </c>
      <c r="E7" s="47">
        <f t="shared" si="5"/>
        <v>104</v>
      </c>
      <c r="F7" s="47">
        <f t="shared" si="5"/>
        <v>94</v>
      </c>
      <c r="G7" s="48">
        <f t="shared" si="5"/>
        <v>134</v>
      </c>
      <c r="H7" s="49">
        <f t="shared" si="5"/>
        <v>124</v>
      </c>
      <c r="I7" s="49">
        <f t="shared" si="5"/>
        <v>112</v>
      </c>
      <c r="J7" s="50">
        <f t="shared" ref="J7:R7" si="6">SUM(J10,J16)</f>
        <v>377</v>
      </c>
      <c r="K7" s="48">
        <f t="shared" si="6"/>
        <v>461.5</v>
      </c>
      <c r="L7" s="49">
        <f t="shared" si="6"/>
        <v>492.9</v>
      </c>
      <c r="M7" s="49">
        <f t="shared" si="6"/>
        <v>549.70000000000005</v>
      </c>
      <c r="N7" s="50">
        <f t="shared" si="6"/>
        <v>543.4</v>
      </c>
      <c r="O7" s="48">
        <f t="shared" si="6"/>
        <v>590.20000000000005</v>
      </c>
      <c r="P7" s="49">
        <f t="shared" si="6"/>
        <v>631.70000000000005</v>
      </c>
      <c r="Q7" s="49">
        <f t="shared" si="6"/>
        <v>628.5</v>
      </c>
      <c r="R7" s="49">
        <f t="shared" si="6"/>
        <v>647.1</v>
      </c>
      <c r="S7" s="51">
        <f>SUM(S10,S16)</f>
        <v>537.4</v>
      </c>
      <c r="T7" s="52">
        <f>SUM(T10,T16)</f>
        <v>570.9</v>
      </c>
      <c r="U7" s="52">
        <f>SUM(U10,U16)</f>
        <v>84.5</v>
      </c>
      <c r="V7" s="52">
        <f>SUM(V10,V16)</f>
        <v>93.9</v>
      </c>
      <c r="W7" s="53">
        <f t="shared" ref="W7:AD7" si="7">SUM(W10,W16)</f>
        <v>765.1</v>
      </c>
      <c r="X7" s="54">
        <f t="shared" si="7"/>
        <v>771.6</v>
      </c>
      <c r="Y7" s="54">
        <f t="shared" si="7"/>
        <v>801</v>
      </c>
      <c r="Z7" s="54">
        <f t="shared" si="7"/>
        <v>864</v>
      </c>
      <c r="AA7" s="53">
        <f t="shared" si="7"/>
        <v>244.2</v>
      </c>
      <c r="AB7" s="54">
        <f t="shared" si="7"/>
        <v>339.2</v>
      </c>
      <c r="AC7" s="54">
        <f t="shared" si="7"/>
        <v>384.2</v>
      </c>
      <c r="AD7" s="54">
        <f t="shared" si="7"/>
        <v>394.2</v>
      </c>
      <c r="AE7" s="53">
        <f t="shared" ref="AE7:AK7" si="8">SUM(AE10,AE16)</f>
        <v>400.8</v>
      </c>
      <c r="AF7" s="54">
        <f t="shared" si="8"/>
        <v>390.7</v>
      </c>
      <c r="AG7" s="54">
        <f t="shared" si="8"/>
        <v>396.2</v>
      </c>
      <c r="AH7" s="33">
        <f t="shared" si="8"/>
        <v>381.1</v>
      </c>
      <c r="AI7" s="55">
        <f t="shared" si="8"/>
        <v>348.8</v>
      </c>
      <c r="AJ7" s="56">
        <f t="shared" si="8"/>
        <v>393.2</v>
      </c>
      <c r="AK7" s="56">
        <f t="shared" si="8"/>
        <v>516.1</v>
      </c>
      <c r="AL7" s="33">
        <f t="shared" ref="AL7:AT7" si="9">SUM(AL10,AL16)</f>
        <v>585</v>
      </c>
      <c r="AM7" s="57">
        <f t="shared" si="9"/>
        <v>616.20000000000005</v>
      </c>
      <c r="AN7" s="34">
        <f t="shared" si="9"/>
        <v>683.2</v>
      </c>
      <c r="AO7" s="34">
        <f t="shared" si="9"/>
        <v>682.2</v>
      </c>
      <c r="AP7" s="33">
        <f t="shared" si="9"/>
        <v>660.6</v>
      </c>
      <c r="AQ7" s="32">
        <f t="shared" si="9"/>
        <v>614.29999999999995</v>
      </c>
      <c r="AR7" s="33">
        <f t="shared" si="9"/>
        <v>554</v>
      </c>
      <c r="AS7" s="33">
        <f t="shared" si="9"/>
        <v>516.79999999999995</v>
      </c>
      <c r="AT7" s="33">
        <f t="shared" si="9"/>
        <v>563.5</v>
      </c>
      <c r="AU7" s="32">
        <v>564</v>
      </c>
      <c r="AV7" s="33">
        <v>564.9</v>
      </c>
      <c r="AW7" s="33">
        <f>AW10+AW16</f>
        <v>565.4</v>
      </c>
      <c r="AX7" s="58">
        <f>AX10+AX16</f>
        <v>751.6</v>
      </c>
      <c r="AY7" s="32">
        <v>834.9</v>
      </c>
      <c r="AZ7" s="33">
        <v>828.9</v>
      </c>
      <c r="BA7" s="33">
        <v>807.5</v>
      </c>
      <c r="BB7" s="33">
        <v>723.4</v>
      </c>
      <c r="BC7" s="32">
        <v>584.68450945000006</v>
      </c>
      <c r="BD7" s="33">
        <v>390.38156680999998</v>
      </c>
      <c r="BE7" s="33">
        <v>307.10000000000002</v>
      </c>
      <c r="BF7" s="33">
        <f>BF10+BF16</f>
        <v>279.2</v>
      </c>
      <c r="BG7" s="32">
        <v>315.5</v>
      </c>
      <c r="BH7" s="33">
        <v>341.8</v>
      </c>
      <c r="BI7" s="33">
        <v>382.37499049000002</v>
      </c>
      <c r="BJ7" s="58">
        <v>382.5</v>
      </c>
      <c r="BK7" s="32">
        <v>387.6</v>
      </c>
      <c r="BL7" s="33">
        <v>388.2</v>
      </c>
      <c r="BM7" s="33">
        <v>361.1</v>
      </c>
      <c r="BN7" s="58">
        <v>333.9</v>
      </c>
      <c r="BO7" s="32">
        <v>382.59855648999996</v>
      </c>
      <c r="BP7" s="33">
        <v>383.8</v>
      </c>
      <c r="BQ7" s="33">
        <v>337.03</v>
      </c>
      <c r="BR7" s="58">
        <v>337.8</v>
      </c>
      <c r="BS7" s="33">
        <v>425.1</v>
      </c>
      <c r="BT7" s="33">
        <v>425.4</v>
      </c>
      <c r="BU7" s="33">
        <v>339.1</v>
      </c>
      <c r="BV7" s="33">
        <v>338.79360818999999</v>
      </c>
      <c r="BW7" s="32">
        <v>445</v>
      </c>
      <c r="BX7" s="33">
        <v>446.6</v>
      </c>
      <c r="CA7" s="78"/>
    </row>
    <row r="8" spans="1:79" ht="23.25" customHeight="1" x14ac:dyDescent="0.35">
      <c r="A8" s="22" t="s">
        <v>22</v>
      </c>
      <c r="B8" s="20" t="s">
        <v>0</v>
      </c>
      <c r="C8" s="47">
        <f t="shared" ref="C8:I8" si="10">SUM(C12,C17)</f>
        <v>3744.1</v>
      </c>
      <c r="D8" s="47">
        <f t="shared" si="10"/>
        <v>4376.6000000000004</v>
      </c>
      <c r="E8" s="47">
        <f t="shared" si="10"/>
        <v>4311.8999999999996</v>
      </c>
      <c r="F8" s="47">
        <f t="shared" si="10"/>
        <v>5059.6000000000004</v>
      </c>
      <c r="G8" s="48">
        <f t="shared" si="10"/>
        <v>4956.5</v>
      </c>
      <c r="H8" s="49">
        <f t="shared" si="10"/>
        <v>5080.3</v>
      </c>
      <c r="I8" s="49">
        <f t="shared" si="10"/>
        <v>5670.8000000000011</v>
      </c>
      <c r="J8" s="50">
        <f t="shared" ref="J8:R8" si="11">SUM(J12,J17)</f>
        <v>5848.2</v>
      </c>
      <c r="K8" s="48">
        <f t="shared" si="11"/>
        <v>6275</v>
      </c>
      <c r="L8" s="49">
        <f t="shared" si="11"/>
        <v>6479.2000000000007</v>
      </c>
      <c r="M8" s="49">
        <f t="shared" si="11"/>
        <v>6851.1</v>
      </c>
      <c r="N8" s="50">
        <f t="shared" si="11"/>
        <v>7090.1</v>
      </c>
      <c r="O8" s="48">
        <f t="shared" si="11"/>
        <v>7035.5</v>
      </c>
      <c r="P8" s="49">
        <f t="shared" si="11"/>
        <v>7091.2000000000007</v>
      </c>
      <c r="Q8" s="49">
        <f t="shared" si="11"/>
        <v>7078.6</v>
      </c>
      <c r="R8" s="49">
        <f t="shared" si="11"/>
        <v>7254.8000000000011</v>
      </c>
      <c r="S8" s="51">
        <f>SUM(S12,S17)</f>
        <v>7420.2999999999993</v>
      </c>
      <c r="T8" s="52">
        <f>SUM(T12,T17)</f>
        <v>7377.7</v>
      </c>
      <c r="U8" s="52">
        <f>SUM(U12,U17)</f>
        <v>8303.5</v>
      </c>
      <c r="V8" s="52">
        <f>SUM(V12,V17)</f>
        <v>8418.5</v>
      </c>
      <c r="W8" s="53">
        <f t="shared" ref="W8:AD8" si="12">SUM(W12,W17)</f>
        <v>7732</v>
      </c>
      <c r="X8" s="54">
        <f t="shared" si="12"/>
        <v>7604.4</v>
      </c>
      <c r="Y8" s="54">
        <f t="shared" si="12"/>
        <v>7773.7000000000007</v>
      </c>
      <c r="Z8" s="54">
        <f t="shared" si="12"/>
        <v>8242.7999999999993</v>
      </c>
      <c r="AA8" s="53">
        <f t="shared" si="12"/>
        <v>9095.1</v>
      </c>
      <c r="AB8" s="54">
        <f t="shared" si="12"/>
        <v>9121.8000000000011</v>
      </c>
      <c r="AC8" s="54">
        <f t="shared" si="12"/>
        <v>9176.2999999999993</v>
      </c>
      <c r="AD8" s="54">
        <f t="shared" si="12"/>
        <v>9918.7999999999993</v>
      </c>
      <c r="AE8" s="53">
        <f t="shared" ref="AE8:AK8" si="13">SUM(AE12,AE17)</f>
        <v>11146.599999999999</v>
      </c>
      <c r="AF8" s="54">
        <f t="shared" si="13"/>
        <v>11764.6</v>
      </c>
      <c r="AG8" s="54">
        <f t="shared" si="13"/>
        <v>12384.9</v>
      </c>
      <c r="AH8" s="33">
        <f t="shared" si="13"/>
        <v>12728.3</v>
      </c>
      <c r="AI8" s="55">
        <f t="shared" si="13"/>
        <v>12813.3</v>
      </c>
      <c r="AJ8" s="56">
        <f t="shared" si="13"/>
        <v>12762.5</v>
      </c>
      <c r="AK8" s="56">
        <f t="shared" si="13"/>
        <v>12865.5</v>
      </c>
      <c r="AL8" s="33">
        <f t="shared" ref="AL8:AT8" si="14">SUM(AL12,AL17)</f>
        <v>14517.7</v>
      </c>
      <c r="AM8" s="57">
        <f t="shared" si="14"/>
        <v>13829.3</v>
      </c>
      <c r="AN8" s="34">
        <f t="shared" si="14"/>
        <v>14313.800000000001</v>
      </c>
      <c r="AO8" s="34">
        <f t="shared" si="14"/>
        <v>15090.199999999999</v>
      </c>
      <c r="AP8" s="33">
        <f t="shared" si="14"/>
        <v>16068.5</v>
      </c>
      <c r="AQ8" s="32">
        <f t="shared" si="14"/>
        <v>15484.599999999999</v>
      </c>
      <c r="AR8" s="33">
        <f t="shared" si="14"/>
        <v>15446.974346680152</v>
      </c>
      <c r="AS8" s="33">
        <f t="shared" si="14"/>
        <v>16343.599999999999</v>
      </c>
      <c r="AT8" s="33">
        <f t="shared" si="14"/>
        <v>17452.199999999997</v>
      </c>
      <c r="AU8" s="32">
        <v>17442.099999999999</v>
      </c>
      <c r="AV8" s="33">
        <v>18608</v>
      </c>
      <c r="AW8" s="33">
        <f>AW12+AW17</f>
        <v>18964.600000000002</v>
      </c>
      <c r="AX8" s="58">
        <f>AX12+AX17</f>
        <v>19818.099999999999</v>
      </c>
      <c r="AY8" s="32">
        <v>22210.9</v>
      </c>
      <c r="AZ8" s="33">
        <v>22517.599999999999</v>
      </c>
      <c r="BA8" s="33">
        <v>26302.5</v>
      </c>
      <c r="BB8" s="33">
        <v>28883.799999999996</v>
      </c>
      <c r="BC8" s="32">
        <v>30372.434702906459</v>
      </c>
      <c r="BD8" s="33">
        <v>29179.609827224998</v>
      </c>
      <c r="BE8" s="33">
        <v>28579.9</v>
      </c>
      <c r="BF8" s="33">
        <f>BF12+BF17</f>
        <v>29481.9</v>
      </c>
      <c r="BG8" s="32">
        <v>29511.200000000001</v>
      </c>
      <c r="BH8" s="33">
        <v>27739.5</v>
      </c>
      <c r="BI8" s="33">
        <v>26571.342745644175</v>
      </c>
      <c r="BJ8" s="58">
        <v>28111.3</v>
      </c>
      <c r="BK8" s="32">
        <v>27352.400000000001</v>
      </c>
      <c r="BL8" s="33">
        <v>28580.2</v>
      </c>
      <c r="BM8" s="33">
        <v>29244.1</v>
      </c>
      <c r="BN8" s="58">
        <v>31066.5</v>
      </c>
      <c r="BO8" s="32">
        <v>30830.607681251349</v>
      </c>
      <c r="BP8" s="33">
        <v>32004.899999999998</v>
      </c>
      <c r="BQ8" s="33">
        <v>32792.49497</v>
      </c>
      <c r="BR8" s="58">
        <v>32797.4</v>
      </c>
      <c r="BS8" s="33">
        <v>33326.400000000001</v>
      </c>
      <c r="BT8" s="33">
        <v>34311.299999999996</v>
      </c>
      <c r="BU8" s="33">
        <v>34964.37637847411</v>
      </c>
      <c r="BV8" s="33">
        <v>35469.406899370209</v>
      </c>
      <c r="BW8" s="32">
        <v>35534.400000000001</v>
      </c>
      <c r="BX8" s="33">
        <v>35483.199999999997</v>
      </c>
      <c r="CA8" s="78"/>
    </row>
    <row r="9" spans="1:79" ht="23.25" customHeight="1" x14ac:dyDescent="0.35">
      <c r="A9" s="21" t="s">
        <v>34</v>
      </c>
      <c r="B9" s="3" t="s">
        <v>28</v>
      </c>
      <c r="C9" s="35">
        <f t="shared" ref="C9:I9" si="15">SUM(C10,C12)</f>
        <v>1479.6999999999998</v>
      </c>
      <c r="D9" s="35">
        <f t="shared" si="15"/>
        <v>1469.4</v>
      </c>
      <c r="E9" s="35">
        <f t="shared" si="15"/>
        <v>1469.1999999999998</v>
      </c>
      <c r="F9" s="35">
        <f t="shared" si="15"/>
        <v>1458.9</v>
      </c>
      <c r="G9" s="36">
        <f t="shared" si="15"/>
        <v>1450.6</v>
      </c>
      <c r="H9" s="59">
        <f t="shared" si="15"/>
        <v>1440.6</v>
      </c>
      <c r="I9" s="59">
        <f t="shared" si="15"/>
        <v>1428.4</v>
      </c>
      <c r="J9" s="60">
        <f t="shared" ref="J9:AD9" si="16">SUM(J10,J12)</f>
        <v>1693.1999999999998</v>
      </c>
      <c r="K9" s="61">
        <f t="shared" si="16"/>
        <v>1737.1</v>
      </c>
      <c r="L9" s="59">
        <f t="shared" si="16"/>
        <v>1768.3000000000002</v>
      </c>
      <c r="M9" s="59">
        <f t="shared" si="16"/>
        <v>1825.1000000000001</v>
      </c>
      <c r="N9" s="60">
        <f t="shared" si="16"/>
        <v>1818.3000000000002</v>
      </c>
      <c r="O9" s="61">
        <f t="shared" si="16"/>
        <v>1825.1000000000001</v>
      </c>
      <c r="P9" s="59">
        <f t="shared" si="16"/>
        <v>1866.1000000000001</v>
      </c>
      <c r="Q9" s="59">
        <f t="shared" si="16"/>
        <v>1862.6</v>
      </c>
      <c r="R9" s="59">
        <f t="shared" si="16"/>
        <v>1881</v>
      </c>
      <c r="S9" s="62">
        <f>SUM(S10,S12)</f>
        <v>1887.5</v>
      </c>
      <c r="T9" s="63">
        <f>SUM(T10,T12)</f>
        <v>1904.1</v>
      </c>
      <c r="U9" s="63">
        <f>SUM(U10,U12)</f>
        <v>1898.1</v>
      </c>
      <c r="V9" s="63">
        <f>SUM(V10,V12)</f>
        <v>1895.2</v>
      </c>
      <c r="W9" s="61">
        <f t="shared" si="16"/>
        <v>1918</v>
      </c>
      <c r="X9" s="31">
        <f t="shared" si="16"/>
        <v>1924.4</v>
      </c>
      <c r="Y9" s="31">
        <f t="shared" si="16"/>
        <v>1953.9</v>
      </c>
      <c r="Z9" s="31">
        <f t="shared" si="16"/>
        <v>2016.9</v>
      </c>
      <c r="AA9" s="30">
        <f t="shared" si="16"/>
        <v>2245.4</v>
      </c>
      <c r="AB9" s="31">
        <f t="shared" si="16"/>
        <v>2359.4</v>
      </c>
      <c r="AC9" s="31">
        <f t="shared" si="16"/>
        <v>2509.3999999999996</v>
      </c>
      <c r="AD9" s="31">
        <f t="shared" si="16"/>
        <v>2570.3999999999996</v>
      </c>
      <c r="AE9" s="30">
        <f>SUM(AE10,AE12)</f>
        <v>2741.2000000000003</v>
      </c>
      <c r="AF9" s="31">
        <f>SUM(AF10,AF12)</f>
        <v>2827.7</v>
      </c>
      <c r="AG9" s="31">
        <f t="shared" ref="AG9:AN9" si="17">SUM(AG10,AG12)</f>
        <v>2851.1</v>
      </c>
      <c r="AH9" s="31">
        <f t="shared" si="17"/>
        <v>2827.2999999999997</v>
      </c>
      <c r="AI9" s="43">
        <f t="shared" si="17"/>
        <v>2791.5</v>
      </c>
      <c r="AJ9" s="44">
        <f t="shared" si="17"/>
        <v>2871.2999999999997</v>
      </c>
      <c r="AK9" s="44">
        <f t="shared" si="17"/>
        <v>3010.2999999999997</v>
      </c>
      <c r="AL9" s="31">
        <f t="shared" si="17"/>
        <v>3170.6</v>
      </c>
      <c r="AM9" s="61">
        <f t="shared" si="17"/>
        <v>3252.5</v>
      </c>
      <c r="AN9" s="59">
        <f t="shared" si="17"/>
        <v>3418.2</v>
      </c>
      <c r="AO9" s="59">
        <f t="shared" ref="AO9:AT9" si="18">SUM(AO10,AO12)</f>
        <v>3484.6000000000004</v>
      </c>
      <c r="AP9" s="31">
        <f t="shared" si="18"/>
        <v>3535.2</v>
      </c>
      <c r="AQ9" s="30">
        <f t="shared" si="18"/>
        <v>3522.5</v>
      </c>
      <c r="AR9" s="31">
        <f t="shared" si="18"/>
        <v>3601.9</v>
      </c>
      <c r="AS9" s="31">
        <f t="shared" si="18"/>
        <v>3752.1000000000004</v>
      </c>
      <c r="AT9" s="31">
        <f t="shared" si="18"/>
        <v>3922.5</v>
      </c>
      <c r="AU9" s="30">
        <v>3955.5</v>
      </c>
      <c r="AV9" s="31">
        <v>4176.1000000000004</v>
      </c>
      <c r="AW9" s="31">
        <f>AW10+AW12</f>
        <v>4312.2</v>
      </c>
      <c r="AX9" s="46">
        <f>AX10+AX12</f>
        <v>4827</v>
      </c>
      <c r="AY9" s="30">
        <v>5175</v>
      </c>
      <c r="AZ9" s="31">
        <v>5341.4</v>
      </c>
      <c r="BA9" s="31">
        <v>5717.3</v>
      </c>
      <c r="BB9" s="31">
        <v>6145.2999999999993</v>
      </c>
      <c r="BC9" s="30">
        <v>5874.16590473</v>
      </c>
      <c r="BD9" s="31">
        <v>5759.4580238600001</v>
      </c>
      <c r="BE9" s="31">
        <v>5468.4</v>
      </c>
      <c r="BF9" s="31">
        <f>BF10+BF12</f>
        <v>5798.8</v>
      </c>
      <c r="BG9" s="30">
        <v>6200.2</v>
      </c>
      <c r="BH9" s="31">
        <v>6208.4000000000005</v>
      </c>
      <c r="BI9" s="31">
        <v>6674.0781836699998</v>
      </c>
      <c r="BJ9" s="46">
        <v>7105.1</v>
      </c>
      <c r="BK9" s="30">
        <v>7157.9</v>
      </c>
      <c r="BL9" s="31">
        <v>7776.7</v>
      </c>
      <c r="BM9" s="31">
        <v>8065</v>
      </c>
      <c r="BN9" s="46">
        <v>8524.5</v>
      </c>
      <c r="BO9" s="30">
        <v>8771.2886710700004</v>
      </c>
      <c r="BP9" s="31">
        <v>8988.7999999999993</v>
      </c>
      <c r="BQ9" s="31">
        <v>9524.1249700000008</v>
      </c>
      <c r="BR9" s="46">
        <v>10014.799999999999</v>
      </c>
      <c r="BS9" s="31">
        <v>10622.6</v>
      </c>
      <c r="BT9" s="31">
        <v>10757.3</v>
      </c>
      <c r="BU9" s="31">
        <v>11113.7</v>
      </c>
      <c r="BV9" s="31">
        <v>11576.918627170002</v>
      </c>
      <c r="BW9" s="30">
        <v>11873.9</v>
      </c>
      <c r="BX9" s="31">
        <v>12842.800000000001</v>
      </c>
      <c r="CA9" s="78"/>
    </row>
    <row r="10" spans="1:79" ht="23.25" customHeight="1" x14ac:dyDescent="0.35">
      <c r="A10" s="19" t="s">
        <v>4</v>
      </c>
      <c r="B10" s="20" t="s">
        <v>3</v>
      </c>
      <c r="C10" s="47">
        <f t="shared" ref="C10:I10" si="19">SUM(C11:C11)</f>
        <v>114</v>
      </c>
      <c r="D10" s="47">
        <f t="shared" si="19"/>
        <v>104</v>
      </c>
      <c r="E10" s="47">
        <f t="shared" si="19"/>
        <v>104</v>
      </c>
      <c r="F10" s="47">
        <f t="shared" si="19"/>
        <v>94</v>
      </c>
      <c r="G10" s="48">
        <f t="shared" si="19"/>
        <v>134</v>
      </c>
      <c r="H10" s="64">
        <f t="shared" si="19"/>
        <v>124</v>
      </c>
      <c r="I10" s="64">
        <f t="shared" si="19"/>
        <v>112</v>
      </c>
      <c r="J10" s="65">
        <f t="shared" ref="J10:AH10" si="20">SUM(J11)</f>
        <v>377</v>
      </c>
      <c r="K10" s="57">
        <f t="shared" si="20"/>
        <v>461.5</v>
      </c>
      <c r="L10" s="64">
        <f t="shared" si="20"/>
        <v>492.9</v>
      </c>
      <c r="M10" s="64">
        <f t="shared" si="20"/>
        <v>549.70000000000005</v>
      </c>
      <c r="N10" s="65">
        <f t="shared" si="20"/>
        <v>543.4</v>
      </c>
      <c r="O10" s="57">
        <f t="shared" si="20"/>
        <v>590.20000000000005</v>
      </c>
      <c r="P10" s="64">
        <f t="shared" si="20"/>
        <v>631.70000000000005</v>
      </c>
      <c r="Q10" s="64">
        <f t="shared" si="20"/>
        <v>628.5</v>
      </c>
      <c r="R10" s="64">
        <f t="shared" si="20"/>
        <v>647.1</v>
      </c>
      <c r="S10" s="66">
        <f>SUM(S11)</f>
        <v>537.4</v>
      </c>
      <c r="T10" s="67">
        <f>SUM(T11)</f>
        <v>570.9</v>
      </c>
      <c r="U10" s="67">
        <f>SUM(U11)</f>
        <v>84.5</v>
      </c>
      <c r="V10" s="67">
        <f>SUM(V11)</f>
        <v>93.9</v>
      </c>
      <c r="W10" s="32">
        <f t="shared" si="20"/>
        <v>765.1</v>
      </c>
      <c r="X10" s="33">
        <f t="shared" si="20"/>
        <v>771.6</v>
      </c>
      <c r="Y10" s="33">
        <f t="shared" si="20"/>
        <v>801</v>
      </c>
      <c r="Z10" s="33">
        <f t="shared" si="20"/>
        <v>864</v>
      </c>
      <c r="AA10" s="32">
        <f t="shared" si="20"/>
        <v>244.2</v>
      </c>
      <c r="AB10" s="33">
        <f t="shared" si="20"/>
        <v>339.2</v>
      </c>
      <c r="AC10" s="33">
        <f t="shared" si="20"/>
        <v>384.2</v>
      </c>
      <c r="AD10" s="33">
        <f t="shared" si="20"/>
        <v>394.2</v>
      </c>
      <c r="AE10" s="32">
        <f t="shared" si="20"/>
        <v>400.8</v>
      </c>
      <c r="AF10" s="33">
        <f t="shared" si="20"/>
        <v>390.7</v>
      </c>
      <c r="AG10" s="33">
        <f t="shared" si="20"/>
        <v>396.2</v>
      </c>
      <c r="AH10" s="33">
        <f t="shared" si="20"/>
        <v>381.1</v>
      </c>
      <c r="AI10" s="55">
        <f t="shared" ref="AI10:AO10" si="21">SUM(AI11)</f>
        <v>348.8</v>
      </c>
      <c r="AJ10" s="56">
        <f t="shared" si="21"/>
        <v>393.2</v>
      </c>
      <c r="AK10" s="56">
        <f t="shared" si="21"/>
        <v>516.1</v>
      </c>
      <c r="AL10" s="33">
        <f t="shared" si="21"/>
        <v>585</v>
      </c>
      <c r="AM10" s="57">
        <f t="shared" si="21"/>
        <v>616.20000000000005</v>
      </c>
      <c r="AN10" s="34">
        <f t="shared" si="21"/>
        <v>683.2</v>
      </c>
      <c r="AO10" s="34">
        <f t="shared" si="21"/>
        <v>682.2</v>
      </c>
      <c r="AP10" s="33">
        <f>SUM(AP11)</f>
        <v>660.6</v>
      </c>
      <c r="AQ10" s="32">
        <f>SUM(AQ11)</f>
        <v>614.29999999999995</v>
      </c>
      <c r="AR10" s="33">
        <f>SUM(AR11)</f>
        <v>554</v>
      </c>
      <c r="AS10" s="33">
        <f>SUM(AS11)</f>
        <v>516.79999999999995</v>
      </c>
      <c r="AT10" s="33">
        <f>SUM(AT11)</f>
        <v>563.5</v>
      </c>
      <c r="AU10" s="32">
        <v>564</v>
      </c>
      <c r="AV10" s="33">
        <v>564.9</v>
      </c>
      <c r="AW10" s="33">
        <v>565.4</v>
      </c>
      <c r="AX10" s="58">
        <v>751.6</v>
      </c>
      <c r="AY10" s="32">
        <v>834.9</v>
      </c>
      <c r="AZ10" s="33">
        <v>828.9</v>
      </c>
      <c r="BA10" s="33">
        <v>807.5</v>
      </c>
      <c r="BB10" s="33">
        <v>723.4</v>
      </c>
      <c r="BC10" s="32">
        <v>584.68450945000006</v>
      </c>
      <c r="BD10" s="33">
        <v>390.38156680999998</v>
      </c>
      <c r="BE10" s="33">
        <v>307.10000000000002</v>
      </c>
      <c r="BF10" s="33">
        <v>279.2</v>
      </c>
      <c r="BG10" s="32">
        <v>315.5</v>
      </c>
      <c r="BH10" s="33">
        <v>341.8</v>
      </c>
      <c r="BI10" s="33">
        <v>382.37499049000002</v>
      </c>
      <c r="BJ10" s="58">
        <v>382.5</v>
      </c>
      <c r="BK10" s="32">
        <v>387.6</v>
      </c>
      <c r="BL10" s="33">
        <v>388.2</v>
      </c>
      <c r="BM10" s="33">
        <v>361.1</v>
      </c>
      <c r="BN10" s="58">
        <v>333.9</v>
      </c>
      <c r="BO10" s="32">
        <v>382.59855648999996</v>
      </c>
      <c r="BP10" s="33">
        <v>383.8</v>
      </c>
      <c r="BQ10" s="33">
        <v>337.03</v>
      </c>
      <c r="BR10" s="58">
        <v>337.8</v>
      </c>
      <c r="BS10" s="33">
        <v>425.1</v>
      </c>
      <c r="BT10" s="33">
        <v>425.4</v>
      </c>
      <c r="BU10" s="33">
        <v>339.1</v>
      </c>
      <c r="BV10" s="33">
        <v>338.79360818999999</v>
      </c>
      <c r="BW10" s="32">
        <v>445</v>
      </c>
      <c r="BX10" s="33">
        <v>446.6</v>
      </c>
      <c r="CA10" s="78"/>
    </row>
    <row r="11" spans="1:79" ht="23.25" customHeight="1" x14ac:dyDescent="0.35">
      <c r="A11" s="22" t="s">
        <v>6</v>
      </c>
      <c r="B11" s="20" t="s">
        <v>29</v>
      </c>
      <c r="C11" s="47">
        <v>114</v>
      </c>
      <c r="D11" s="47">
        <v>104</v>
      </c>
      <c r="E11" s="47">
        <v>104</v>
      </c>
      <c r="F11" s="47">
        <v>94</v>
      </c>
      <c r="G11" s="48">
        <v>134</v>
      </c>
      <c r="H11" s="64">
        <v>124</v>
      </c>
      <c r="I11" s="64">
        <v>112</v>
      </c>
      <c r="J11" s="65">
        <v>377</v>
      </c>
      <c r="K11" s="48">
        <v>461.5</v>
      </c>
      <c r="L11" s="49">
        <v>492.9</v>
      </c>
      <c r="M11" s="49">
        <v>549.70000000000005</v>
      </c>
      <c r="N11" s="50">
        <v>543.4</v>
      </c>
      <c r="O11" s="57">
        <v>590.20000000000005</v>
      </c>
      <c r="P11" s="64">
        <v>631.70000000000005</v>
      </c>
      <c r="Q11" s="64">
        <v>628.5</v>
      </c>
      <c r="R11" s="64">
        <v>647.1</v>
      </c>
      <c r="S11" s="68">
        <v>537.4</v>
      </c>
      <c r="T11" s="67">
        <v>570.9</v>
      </c>
      <c r="U11" s="67">
        <v>84.5</v>
      </c>
      <c r="V11" s="67">
        <v>93.9</v>
      </c>
      <c r="W11" s="32">
        <v>765.1</v>
      </c>
      <c r="X11" s="33">
        <v>771.6</v>
      </c>
      <c r="Y11" s="33">
        <v>801</v>
      </c>
      <c r="Z11" s="34">
        <v>864</v>
      </c>
      <c r="AA11" s="32">
        <v>244.2</v>
      </c>
      <c r="AB11" s="33">
        <v>339.2</v>
      </c>
      <c r="AC11" s="33">
        <v>384.2</v>
      </c>
      <c r="AD11" s="33">
        <v>394.2</v>
      </c>
      <c r="AE11" s="32">
        <v>400.8</v>
      </c>
      <c r="AF11" s="33">
        <v>390.7</v>
      </c>
      <c r="AG11" s="33">
        <v>396.2</v>
      </c>
      <c r="AH11" s="33">
        <v>381.1</v>
      </c>
      <c r="AI11" s="55">
        <v>348.8</v>
      </c>
      <c r="AJ11" s="56">
        <v>393.2</v>
      </c>
      <c r="AK11" s="56">
        <v>516.1</v>
      </c>
      <c r="AL11" s="33">
        <v>585</v>
      </c>
      <c r="AM11" s="57">
        <v>616.20000000000005</v>
      </c>
      <c r="AN11" s="34">
        <v>683.2</v>
      </c>
      <c r="AO11" s="34">
        <v>682.2</v>
      </c>
      <c r="AP11" s="33">
        <v>660.6</v>
      </c>
      <c r="AQ11" s="32">
        <v>614.29999999999995</v>
      </c>
      <c r="AR11" s="33">
        <v>554</v>
      </c>
      <c r="AS11" s="33">
        <v>516.79999999999995</v>
      </c>
      <c r="AT11" s="33">
        <v>563.5</v>
      </c>
      <c r="AU11" s="32">
        <v>564</v>
      </c>
      <c r="AV11" s="33">
        <v>564.9</v>
      </c>
      <c r="AW11" s="33">
        <v>565.4</v>
      </c>
      <c r="AX11" s="58">
        <v>751.6</v>
      </c>
      <c r="AY11" s="32">
        <v>834.9</v>
      </c>
      <c r="AZ11" s="33">
        <v>828.9</v>
      </c>
      <c r="BA11" s="33">
        <v>807.5</v>
      </c>
      <c r="BB11" s="33">
        <v>723.4</v>
      </c>
      <c r="BC11" s="32">
        <v>584.68450945000006</v>
      </c>
      <c r="BD11" s="34">
        <v>390.38156680999998</v>
      </c>
      <c r="BE11" s="34">
        <v>307.10000000000002</v>
      </c>
      <c r="BF11" s="34">
        <v>279.2</v>
      </c>
      <c r="BG11" s="32">
        <v>315.5</v>
      </c>
      <c r="BH11" s="33">
        <v>341.8</v>
      </c>
      <c r="BI11" s="33">
        <v>382.37499049000002</v>
      </c>
      <c r="BJ11" s="58">
        <v>382.5</v>
      </c>
      <c r="BK11" s="32">
        <v>387.6</v>
      </c>
      <c r="BL11" s="33">
        <v>388.2</v>
      </c>
      <c r="BM11" s="33">
        <v>361.1</v>
      </c>
      <c r="BN11" s="58">
        <v>333.9</v>
      </c>
      <c r="BO11" s="32">
        <v>382.59855648999996</v>
      </c>
      <c r="BP11" s="33">
        <v>383.8</v>
      </c>
      <c r="BQ11" s="33">
        <v>337.03</v>
      </c>
      <c r="BR11" s="58">
        <v>337.8</v>
      </c>
      <c r="BS11" s="33">
        <v>425.1</v>
      </c>
      <c r="BT11" s="33">
        <v>425.4</v>
      </c>
      <c r="BU11" s="33">
        <v>339.1</v>
      </c>
      <c r="BV11" s="33">
        <v>338.79360818999999</v>
      </c>
      <c r="BW11" s="32">
        <v>445</v>
      </c>
      <c r="BX11" s="33">
        <v>446.6</v>
      </c>
      <c r="CA11" s="78"/>
    </row>
    <row r="12" spans="1:79" ht="23.25" customHeight="1" x14ac:dyDescent="0.35">
      <c r="A12" s="19" t="s">
        <v>5</v>
      </c>
      <c r="B12" s="20" t="s">
        <v>30</v>
      </c>
      <c r="C12" s="47">
        <f>SUM(C13:C14)</f>
        <v>1365.6999999999998</v>
      </c>
      <c r="D12" s="47">
        <f t="shared" ref="D12:I12" si="22">SUM(D13:D14)</f>
        <v>1365.4</v>
      </c>
      <c r="E12" s="47">
        <f t="shared" si="22"/>
        <v>1365.1999999999998</v>
      </c>
      <c r="F12" s="47">
        <f t="shared" si="22"/>
        <v>1364.9</v>
      </c>
      <c r="G12" s="48">
        <f t="shared" si="22"/>
        <v>1316.6</v>
      </c>
      <c r="H12" s="49">
        <f t="shared" si="22"/>
        <v>1316.6</v>
      </c>
      <c r="I12" s="49">
        <f t="shared" si="22"/>
        <v>1316.4</v>
      </c>
      <c r="J12" s="50">
        <f>SUM(J13:J14)</f>
        <v>1316.1999999999998</v>
      </c>
      <c r="K12" s="48">
        <f>SUM(K13:K14)</f>
        <v>1275.5999999999999</v>
      </c>
      <c r="L12" s="49">
        <f>SUM(L13:L14)</f>
        <v>1275.4000000000001</v>
      </c>
      <c r="M12" s="49">
        <f>SUM(M13:M14)</f>
        <v>1275.4000000000001</v>
      </c>
      <c r="N12" s="50">
        <v>1274.9000000000001</v>
      </c>
      <c r="O12" s="57">
        <v>1234.9000000000001</v>
      </c>
      <c r="P12" s="64">
        <f t="shared" ref="P12:V12" si="23">SUM(P13:P14)</f>
        <v>1234.4000000000001</v>
      </c>
      <c r="Q12" s="49">
        <f t="shared" si="23"/>
        <v>1234.0999999999999</v>
      </c>
      <c r="R12" s="49">
        <f t="shared" si="23"/>
        <v>1233.9000000000001</v>
      </c>
      <c r="S12" s="51">
        <f t="shared" si="23"/>
        <v>1350.1</v>
      </c>
      <c r="T12" s="52">
        <f t="shared" si="23"/>
        <v>1333.1999999999998</v>
      </c>
      <c r="U12" s="52">
        <f t="shared" si="23"/>
        <v>1813.6</v>
      </c>
      <c r="V12" s="52">
        <f t="shared" si="23"/>
        <v>1801.3</v>
      </c>
      <c r="W12" s="48">
        <f t="shared" ref="W12:AD12" si="24">SUM(W13:W14)</f>
        <v>1152.9000000000001</v>
      </c>
      <c r="X12" s="54">
        <f t="shared" si="24"/>
        <v>1152.8</v>
      </c>
      <c r="Y12" s="54">
        <f t="shared" si="24"/>
        <v>1152.9000000000001</v>
      </c>
      <c r="Z12" s="54">
        <f t="shared" si="24"/>
        <v>1152.9000000000001</v>
      </c>
      <c r="AA12" s="53">
        <f t="shared" si="24"/>
        <v>2001.2</v>
      </c>
      <c r="AB12" s="54">
        <f t="shared" si="24"/>
        <v>2020.2</v>
      </c>
      <c r="AC12" s="54">
        <f t="shared" si="24"/>
        <v>2125.1999999999998</v>
      </c>
      <c r="AD12" s="54">
        <f t="shared" si="24"/>
        <v>2176.1999999999998</v>
      </c>
      <c r="AE12" s="53">
        <f t="shared" ref="AE12:AK12" si="25">SUM(AE13:AE14)</f>
        <v>2340.4</v>
      </c>
      <c r="AF12" s="54">
        <f>SUM(AF13:AF14)</f>
        <v>2437</v>
      </c>
      <c r="AG12" s="54">
        <f t="shared" si="25"/>
        <v>2454.9</v>
      </c>
      <c r="AH12" s="33">
        <f>SUM(AH13:AH14)</f>
        <v>2446.1999999999998</v>
      </c>
      <c r="AI12" s="55">
        <f t="shared" si="25"/>
        <v>2442.6999999999998</v>
      </c>
      <c r="AJ12" s="56">
        <f>SUM(AJ13:AJ14)</f>
        <v>2478.1</v>
      </c>
      <c r="AK12" s="56">
        <f t="shared" si="25"/>
        <v>2494.1999999999998</v>
      </c>
      <c r="AL12" s="33">
        <f t="shared" ref="AL12:AT12" si="26">SUM(AL13:AL14)</f>
        <v>2585.6</v>
      </c>
      <c r="AM12" s="57">
        <f t="shared" si="26"/>
        <v>2636.3</v>
      </c>
      <c r="AN12" s="34">
        <f t="shared" si="26"/>
        <v>2735</v>
      </c>
      <c r="AO12" s="34">
        <f t="shared" si="26"/>
        <v>2802.4</v>
      </c>
      <c r="AP12" s="33">
        <f t="shared" si="26"/>
        <v>2874.6</v>
      </c>
      <c r="AQ12" s="32">
        <f t="shared" si="26"/>
        <v>2908.2</v>
      </c>
      <c r="AR12" s="33">
        <f t="shared" si="26"/>
        <v>3047.9</v>
      </c>
      <c r="AS12" s="33">
        <f t="shared" si="26"/>
        <v>3235.3</v>
      </c>
      <c r="AT12" s="33">
        <f t="shared" si="26"/>
        <v>3359</v>
      </c>
      <c r="AU12" s="32">
        <v>3391.5</v>
      </c>
      <c r="AV12" s="33">
        <v>3611.2</v>
      </c>
      <c r="AW12" s="33">
        <f>AW13+AW14-4.2</f>
        <v>3746.8</v>
      </c>
      <c r="AX12" s="58">
        <f>AX13+AX14-4.2</f>
        <v>4075.4</v>
      </c>
      <c r="AY12" s="32">
        <v>4340.1000000000004</v>
      </c>
      <c r="AZ12" s="33">
        <v>4512.5</v>
      </c>
      <c r="BA12" s="33">
        <v>4909.8</v>
      </c>
      <c r="BB12" s="33">
        <v>5421.9</v>
      </c>
      <c r="BC12" s="32">
        <v>5289.4813952799996</v>
      </c>
      <c r="BD12" s="33">
        <v>5369.0764570499996</v>
      </c>
      <c r="BE12" s="33">
        <v>5161.3</v>
      </c>
      <c r="BF12" s="33">
        <v>5519.6</v>
      </c>
      <c r="BG12" s="32">
        <v>5884.7</v>
      </c>
      <c r="BH12" s="33">
        <v>5866.6</v>
      </c>
      <c r="BI12" s="33">
        <v>6291.7031931800002</v>
      </c>
      <c r="BJ12" s="58">
        <v>6722.6</v>
      </c>
      <c r="BK12" s="32">
        <v>6770.3</v>
      </c>
      <c r="BL12" s="33">
        <v>7388.5</v>
      </c>
      <c r="BM12" s="33">
        <v>7703.9</v>
      </c>
      <c r="BN12" s="58">
        <v>8190.6</v>
      </c>
      <c r="BO12" s="32">
        <v>8388.6901145800002</v>
      </c>
      <c r="BP12" s="33">
        <v>8605</v>
      </c>
      <c r="BQ12" s="33">
        <v>9187.0949700000001</v>
      </c>
      <c r="BR12" s="58">
        <v>9677</v>
      </c>
      <c r="BS12" s="33">
        <v>10197.5</v>
      </c>
      <c r="BT12" s="33">
        <v>10331.9</v>
      </c>
      <c r="BU12" s="33">
        <v>10774.6</v>
      </c>
      <c r="BV12" s="33">
        <v>11238.125018980001</v>
      </c>
      <c r="BW12" s="32">
        <v>11428.9</v>
      </c>
      <c r="BX12" s="33">
        <v>12396.2</v>
      </c>
      <c r="CA12" s="78"/>
    </row>
    <row r="13" spans="1:79" ht="23.25" customHeight="1" x14ac:dyDescent="0.35">
      <c r="A13" s="22" t="s">
        <v>6</v>
      </c>
      <c r="B13" s="20" t="s">
        <v>31</v>
      </c>
      <c r="C13" s="47">
        <v>688.8</v>
      </c>
      <c r="D13" s="47">
        <v>688.8</v>
      </c>
      <c r="E13" s="47">
        <v>688.8</v>
      </c>
      <c r="F13" s="47">
        <v>688.8</v>
      </c>
      <c r="G13" s="48">
        <v>640.79999999999995</v>
      </c>
      <c r="H13" s="64">
        <v>640.79999999999995</v>
      </c>
      <c r="I13" s="64">
        <v>640.79999999999995</v>
      </c>
      <c r="J13" s="65">
        <v>640.9</v>
      </c>
      <c r="K13" s="48">
        <v>600.79999999999995</v>
      </c>
      <c r="L13" s="49">
        <v>600.79999999999995</v>
      </c>
      <c r="M13" s="49">
        <v>600.79999999999995</v>
      </c>
      <c r="N13" s="50">
        <v>600.79999999999995</v>
      </c>
      <c r="O13" s="57">
        <v>560.79999999999995</v>
      </c>
      <c r="P13" s="64">
        <v>560.79999999999995</v>
      </c>
      <c r="Q13" s="64">
        <v>560.79999999999995</v>
      </c>
      <c r="R13" s="64">
        <v>560.79999999999995</v>
      </c>
      <c r="S13" s="68">
        <v>677.8</v>
      </c>
      <c r="T13" s="67">
        <v>660.9</v>
      </c>
      <c r="U13" s="67">
        <v>1142.5</v>
      </c>
      <c r="V13" s="67">
        <v>1129.3</v>
      </c>
      <c r="W13" s="32">
        <v>480.9</v>
      </c>
      <c r="X13" s="33">
        <v>480.8</v>
      </c>
      <c r="Y13" s="33">
        <v>480.9</v>
      </c>
      <c r="Z13" s="34">
        <v>480.9</v>
      </c>
      <c r="AA13" s="32">
        <v>1329.2</v>
      </c>
      <c r="AB13" s="33">
        <v>1348.2</v>
      </c>
      <c r="AC13" s="33">
        <v>1453.2</v>
      </c>
      <c r="AD13" s="33">
        <v>1504.2</v>
      </c>
      <c r="AE13" s="32">
        <v>1668.4</v>
      </c>
      <c r="AF13" s="33">
        <v>1765</v>
      </c>
      <c r="AG13" s="33">
        <v>1782.9</v>
      </c>
      <c r="AH13" s="33">
        <v>1774.2</v>
      </c>
      <c r="AI13" s="55">
        <v>1770.7</v>
      </c>
      <c r="AJ13" s="56">
        <v>1806.1</v>
      </c>
      <c r="AK13" s="56">
        <v>1822.2</v>
      </c>
      <c r="AL13" s="33">
        <v>1913.6</v>
      </c>
      <c r="AM13" s="57">
        <v>1964.3</v>
      </c>
      <c r="AN13" s="34">
        <v>2063</v>
      </c>
      <c r="AO13" s="34">
        <v>2130.4</v>
      </c>
      <c r="AP13" s="56">
        <v>2202.6</v>
      </c>
      <c r="AQ13" s="32">
        <v>2236.1999999999998</v>
      </c>
      <c r="AR13" s="33">
        <v>2375.9</v>
      </c>
      <c r="AS13" s="33">
        <v>2563.3000000000002</v>
      </c>
      <c r="AT13" s="33">
        <v>2687</v>
      </c>
      <c r="AU13" s="32">
        <v>2719.5</v>
      </c>
      <c r="AV13" s="33">
        <v>2939.2</v>
      </c>
      <c r="AW13" s="33">
        <v>3079</v>
      </c>
      <c r="AX13" s="58">
        <v>3407.6</v>
      </c>
      <c r="AY13" s="32">
        <v>3672.5</v>
      </c>
      <c r="AZ13" s="33">
        <v>4512.5</v>
      </c>
      <c r="BA13" s="33">
        <v>4909.8</v>
      </c>
      <c r="BB13" s="33">
        <v>5421.9</v>
      </c>
      <c r="BC13" s="32">
        <v>5289.4813952799996</v>
      </c>
      <c r="BD13" s="34">
        <v>5369.0764570500005</v>
      </c>
      <c r="BE13" s="34">
        <v>5161.3</v>
      </c>
      <c r="BF13" s="34">
        <v>5519.6</v>
      </c>
      <c r="BG13" s="32">
        <v>5884.7</v>
      </c>
      <c r="BH13" s="33">
        <v>5866.6</v>
      </c>
      <c r="BI13" s="33">
        <v>6291.7031931800002</v>
      </c>
      <c r="BJ13" s="58">
        <v>6722.6</v>
      </c>
      <c r="BK13" s="32">
        <v>6770.3</v>
      </c>
      <c r="BL13" s="33">
        <v>7388.5</v>
      </c>
      <c r="BM13" s="33">
        <v>7703.9</v>
      </c>
      <c r="BN13" s="58">
        <v>8190.6</v>
      </c>
      <c r="BO13" s="32">
        <v>8388.6901145800002</v>
      </c>
      <c r="BP13" s="33">
        <v>8605</v>
      </c>
      <c r="BQ13" s="33">
        <v>9187.0949700000001</v>
      </c>
      <c r="BR13" s="58">
        <v>9677</v>
      </c>
      <c r="BS13" s="33">
        <v>10197.5</v>
      </c>
      <c r="BT13" s="33">
        <v>10331.9</v>
      </c>
      <c r="BU13" s="33">
        <v>10774.6</v>
      </c>
      <c r="BV13" s="33">
        <v>11238.125018980001</v>
      </c>
      <c r="BW13" s="32">
        <v>11428.9</v>
      </c>
      <c r="BX13" s="33">
        <v>12396.2</v>
      </c>
      <c r="CA13" s="78"/>
    </row>
    <row r="14" spans="1:79" ht="23.25" customHeight="1" x14ac:dyDescent="0.35">
      <c r="A14" s="22" t="s">
        <v>7</v>
      </c>
      <c r="B14" s="20" t="s">
        <v>32</v>
      </c>
      <c r="C14" s="47">
        <v>676.9</v>
      </c>
      <c r="D14" s="47">
        <v>676.6</v>
      </c>
      <c r="E14" s="47">
        <v>676.4</v>
      </c>
      <c r="F14" s="47">
        <v>676.1</v>
      </c>
      <c r="G14" s="48">
        <v>675.8</v>
      </c>
      <c r="H14" s="64">
        <v>675.8</v>
      </c>
      <c r="I14" s="64">
        <v>675.6</v>
      </c>
      <c r="J14" s="65">
        <v>675.3</v>
      </c>
      <c r="K14" s="48">
        <v>674.8</v>
      </c>
      <c r="L14" s="49">
        <v>674.6</v>
      </c>
      <c r="M14" s="49">
        <v>674.6</v>
      </c>
      <c r="N14" s="50">
        <v>674.1</v>
      </c>
      <c r="O14" s="57">
        <v>674.1</v>
      </c>
      <c r="P14" s="64">
        <v>673.6</v>
      </c>
      <c r="Q14" s="64">
        <v>673.3</v>
      </c>
      <c r="R14" s="64">
        <v>673.1</v>
      </c>
      <c r="S14" s="68">
        <v>672.3</v>
      </c>
      <c r="T14" s="67">
        <v>672.3</v>
      </c>
      <c r="U14" s="67">
        <v>671.1</v>
      </c>
      <c r="V14" s="67">
        <v>672</v>
      </c>
      <c r="W14" s="32">
        <v>672</v>
      </c>
      <c r="X14" s="33">
        <v>672</v>
      </c>
      <c r="Y14" s="33">
        <v>672</v>
      </c>
      <c r="Z14" s="34">
        <v>672</v>
      </c>
      <c r="AA14" s="32">
        <v>672</v>
      </c>
      <c r="AB14" s="33">
        <v>672</v>
      </c>
      <c r="AC14" s="33">
        <v>672</v>
      </c>
      <c r="AD14" s="33">
        <v>672</v>
      </c>
      <c r="AE14" s="32">
        <v>672</v>
      </c>
      <c r="AF14" s="33">
        <v>672</v>
      </c>
      <c r="AG14" s="33">
        <v>672</v>
      </c>
      <c r="AH14" s="33">
        <v>672</v>
      </c>
      <c r="AI14" s="55">
        <v>672</v>
      </c>
      <c r="AJ14" s="56">
        <v>672</v>
      </c>
      <c r="AK14" s="56">
        <v>672</v>
      </c>
      <c r="AL14" s="33">
        <v>672</v>
      </c>
      <c r="AM14" s="32">
        <v>672</v>
      </c>
      <c r="AN14" s="34">
        <v>672</v>
      </c>
      <c r="AO14" s="34">
        <v>672</v>
      </c>
      <c r="AP14" s="33">
        <v>672</v>
      </c>
      <c r="AQ14" s="32">
        <v>672</v>
      </c>
      <c r="AR14" s="33">
        <v>672</v>
      </c>
      <c r="AS14" s="33">
        <v>672</v>
      </c>
      <c r="AT14" s="33">
        <v>672</v>
      </c>
      <c r="AU14" s="32">
        <v>672</v>
      </c>
      <c r="AV14" s="33">
        <v>672</v>
      </c>
      <c r="AW14" s="33">
        <v>672</v>
      </c>
      <c r="AX14" s="58">
        <v>672</v>
      </c>
      <c r="AY14" s="32">
        <v>672</v>
      </c>
      <c r="AZ14" s="33">
        <v>0</v>
      </c>
      <c r="BA14" s="33">
        <v>0</v>
      </c>
      <c r="BB14" s="33"/>
      <c r="BC14" s="32"/>
      <c r="BD14" s="34"/>
      <c r="BE14" s="34"/>
      <c r="BF14" s="34"/>
      <c r="BG14" s="32"/>
      <c r="BH14" s="33"/>
      <c r="BI14" s="33"/>
      <c r="BJ14" s="58"/>
      <c r="BK14" s="32"/>
      <c r="BL14" s="33">
        <v>0</v>
      </c>
      <c r="BM14" s="33"/>
      <c r="BN14" s="58"/>
      <c r="BO14" s="32"/>
      <c r="BP14" s="33"/>
      <c r="BQ14" s="33"/>
      <c r="BR14" s="58">
        <v>0</v>
      </c>
      <c r="BS14" s="33"/>
      <c r="BT14" s="33"/>
      <c r="BU14" s="33"/>
      <c r="BV14" s="33"/>
      <c r="BW14" s="32"/>
      <c r="BX14" s="33"/>
      <c r="CA14" s="78"/>
    </row>
    <row r="15" spans="1:79" ht="23.25" customHeight="1" x14ac:dyDescent="0.35">
      <c r="A15" s="77" t="s">
        <v>35</v>
      </c>
      <c r="B15" s="3" t="s">
        <v>8</v>
      </c>
      <c r="C15" s="35">
        <f t="shared" ref="C15:I15" si="27">SUM(C16,C17)</f>
        <v>2378.4</v>
      </c>
      <c r="D15" s="35">
        <f t="shared" si="27"/>
        <v>3011.2</v>
      </c>
      <c r="E15" s="35">
        <f t="shared" si="27"/>
        <v>2946.7</v>
      </c>
      <c r="F15" s="35">
        <f t="shared" si="27"/>
        <v>3694.7</v>
      </c>
      <c r="G15" s="36">
        <f t="shared" si="27"/>
        <v>3639.9</v>
      </c>
      <c r="H15" s="59">
        <f t="shared" si="27"/>
        <v>3763.7000000000003</v>
      </c>
      <c r="I15" s="59">
        <f t="shared" si="27"/>
        <v>4354.4000000000005</v>
      </c>
      <c r="J15" s="60">
        <f t="shared" ref="J15:AC15" si="28">SUM(J16:J17)</f>
        <v>4532</v>
      </c>
      <c r="K15" s="61">
        <f t="shared" si="28"/>
        <v>4999.3999999999996</v>
      </c>
      <c r="L15" s="59">
        <f t="shared" si="28"/>
        <v>5203.8</v>
      </c>
      <c r="M15" s="59">
        <f t="shared" si="28"/>
        <v>5575.7</v>
      </c>
      <c r="N15" s="60">
        <f t="shared" si="28"/>
        <v>5815.2</v>
      </c>
      <c r="O15" s="61">
        <f t="shared" si="28"/>
        <v>5800.6</v>
      </c>
      <c r="P15" s="59">
        <f t="shared" si="28"/>
        <v>5856.8</v>
      </c>
      <c r="Q15" s="59">
        <f t="shared" si="28"/>
        <v>5844.5</v>
      </c>
      <c r="R15" s="59">
        <f t="shared" si="28"/>
        <v>6020.9000000000005</v>
      </c>
      <c r="S15" s="62">
        <f>SUM(S16:S17)</f>
        <v>6070.2</v>
      </c>
      <c r="T15" s="69">
        <f>SUM(T16:T17)</f>
        <v>6044.5</v>
      </c>
      <c r="U15" s="69">
        <f>SUM(U16:U17)</f>
        <v>6489.9000000000005</v>
      </c>
      <c r="V15" s="69">
        <f>SUM(V16:V17)</f>
        <v>6617.2000000000007</v>
      </c>
      <c r="W15" s="61">
        <f t="shared" si="28"/>
        <v>6579.0999999999995</v>
      </c>
      <c r="X15" s="31">
        <f t="shared" si="28"/>
        <v>6451.5999999999995</v>
      </c>
      <c r="Y15" s="31">
        <f t="shared" si="28"/>
        <v>6620.8</v>
      </c>
      <c r="Z15" s="31">
        <f t="shared" si="28"/>
        <v>7089.9</v>
      </c>
      <c r="AA15" s="30">
        <f t="shared" si="28"/>
        <v>7093.9</v>
      </c>
      <c r="AB15" s="31">
        <f t="shared" si="28"/>
        <v>7101.6</v>
      </c>
      <c r="AC15" s="31">
        <f t="shared" si="28"/>
        <v>7051.0999999999995</v>
      </c>
      <c r="AD15" s="31">
        <f>SUM(AD16:AD17)</f>
        <v>7742.6</v>
      </c>
      <c r="AE15" s="30">
        <f t="shared" ref="AE15:AK15" si="29">SUM(AE16:AE17)</f>
        <v>8806.1999999999989</v>
      </c>
      <c r="AF15" s="31">
        <f>SUM(AF16:AF17)</f>
        <v>9327.6</v>
      </c>
      <c r="AG15" s="31">
        <f t="shared" si="29"/>
        <v>9930</v>
      </c>
      <c r="AH15" s="31">
        <f>SUM(AH16:AH17)</f>
        <v>10282.1</v>
      </c>
      <c r="AI15" s="43">
        <f t="shared" si="29"/>
        <v>10370.6</v>
      </c>
      <c r="AJ15" s="44">
        <f t="shared" si="29"/>
        <v>10284.4</v>
      </c>
      <c r="AK15" s="44">
        <f t="shared" si="29"/>
        <v>10371.299999999999</v>
      </c>
      <c r="AL15" s="31">
        <f t="shared" ref="AL15:AT15" si="30">SUM(AL16:AL17)</f>
        <v>11932.1</v>
      </c>
      <c r="AM15" s="30">
        <f t="shared" si="30"/>
        <v>11193</v>
      </c>
      <c r="AN15" s="31">
        <f t="shared" si="30"/>
        <v>11578.800000000001</v>
      </c>
      <c r="AO15" s="31">
        <f t="shared" si="30"/>
        <v>12287.8</v>
      </c>
      <c r="AP15" s="31">
        <f t="shared" si="30"/>
        <v>13193.9</v>
      </c>
      <c r="AQ15" s="30">
        <f t="shared" si="30"/>
        <v>12576.4</v>
      </c>
      <c r="AR15" s="31">
        <f t="shared" si="30"/>
        <v>12399.074346680152</v>
      </c>
      <c r="AS15" s="31">
        <f t="shared" si="30"/>
        <v>13108.3</v>
      </c>
      <c r="AT15" s="31">
        <f t="shared" si="30"/>
        <v>14093.199999999999</v>
      </c>
      <c r="AU15" s="30">
        <v>14050.6</v>
      </c>
      <c r="AV15" s="31">
        <v>14996.8</v>
      </c>
      <c r="AW15" s="31">
        <f>AW17+AW16</f>
        <v>15217.800000000001</v>
      </c>
      <c r="AX15" s="46">
        <f>AX17+AX16</f>
        <v>15742.699999999999</v>
      </c>
      <c r="AY15" s="30">
        <v>17870.8</v>
      </c>
      <c r="AZ15" s="31">
        <v>18005.099999999999</v>
      </c>
      <c r="BA15" s="31">
        <v>21392.7</v>
      </c>
      <c r="BB15" s="31">
        <v>23461.899999999998</v>
      </c>
      <c r="BC15" s="30">
        <v>25082.95330762646</v>
      </c>
      <c r="BD15" s="31">
        <v>23810.533370174999</v>
      </c>
      <c r="BE15" s="31">
        <v>23418.7</v>
      </c>
      <c r="BF15" s="31">
        <f>BF17+BF16</f>
        <v>23962.3</v>
      </c>
      <c r="BG15" s="30">
        <v>23626.5</v>
      </c>
      <c r="BH15" s="31">
        <v>21872.9</v>
      </c>
      <c r="BI15" s="31">
        <v>20279.639552464174</v>
      </c>
      <c r="BJ15" s="46">
        <v>21388.7</v>
      </c>
      <c r="BK15" s="30">
        <v>20582.099999999999</v>
      </c>
      <c r="BL15" s="31">
        <v>21191.7</v>
      </c>
      <c r="BM15" s="31">
        <v>21540.229780124031</v>
      </c>
      <c r="BN15" s="46">
        <v>22875.9</v>
      </c>
      <c r="BO15" s="30">
        <v>22441.917566671349</v>
      </c>
      <c r="BP15" s="31">
        <v>23399.899999999998</v>
      </c>
      <c r="BQ15" s="31">
        <v>23605.4</v>
      </c>
      <c r="BR15" s="46">
        <v>23120.400000000001</v>
      </c>
      <c r="BS15" s="31">
        <v>23128.9</v>
      </c>
      <c r="BT15" s="31">
        <v>23979.399999999998</v>
      </c>
      <c r="BU15" s="31">
        <v>24189.776378474107</v>
      </c>
      <c r="BV15" s="31">
        <v>24231.281880390205</v>
      </c>
      <c r="BW15" s="30">
        <v>24105.5</v>
      </c>
      <c r="BX15" s="31">
        <v>23087</v>
      </c>
      <c r="CA15" s="78"/>
    </row>
    <row r="16" spans="1:79" ht="23.25" customHeight="1" x14ac:dyDescent="0.35">
      <c r="A16" s="19" t="s">
        <v>23</v>
      </c>
      <c r="B16" s="20" t="s">
        <v>9</v>
      </c>
      <c r="C16" s="47">
        <v>0</v>
      </c>
      <c r="D16" s="47">
        <v>0</v>
      </c>
      <c r="E16" s="47">
        <v>0</v>
      </c>
      <c r="F16" s="47">
        <v>0</v>
      </c>
      <c r="G16" s="48">
        <v>0</v>
      </c>
      <c r="H16" s="64">
        <v>0</v>
      </c>
      <c r="I16" s="64">
        <v>0</v>
      </c>
      <c r="J16" s="65">
        <v>0</v>
      </c>
      <c r="K16" s="48">
        <v>0</v>
      </c>
      <c r="L16" s="49">
        <v>0</v>
      </c>
      <c r="M16" s="49">
        <v>0</v>
      </c>
      <c r="N16" s="50">
        <v>0</v>
      </c>
      <c r="O16" s="48">
        <v>0</v>
      </c>
      <c r="P16" s="49">
        <v>0</v>
      </c>
      <c r="Q16" s="64">
        <v>0</v>
      </c>
      <c r="R16" s="70">
        <v>0</v>
      </c>
      <c r="S16" s="66">
        <v>0</v>
      </c>
      <c r="T16" s="71">
        <v>0</v>
      </c>
      <c r="U16" s="71">
        <v>0</v>
      </c>
      <c r="V16" s="67">
        <v>0</v>
      </c>
      <c r="W16" s="57">
        <v>0</v>
      </c>
      <c r="X16" s="33">
        <v>0</v>
      </c>
      <c r="Y16" s="33">
        <v>0</v>
      </c>
      <c r="Z16" s="33">
        <v>0</v>
      </c>
      <c r="AA16" s="32">
        <v>0</v>
      </c>
      <c r="AB16" s="33">
        <v>0</v>
      </c>
      <c r="AC16" s="33">
        <v>0</v>
      </c>
      <c r="AD16" s="72">
        <v>0</v>
      </c>
      <c r="AE16" s="73">
        <v>0</v>
      </c>
      <c r="AF16" s="72">
        <v>0</v>
      </c>
      <c r="AG16" s="72">
        <v>0</v>
      </c>
      <c r="AH16" s="72">
        <v>0</v>
      </c>
      <c r="AI16" s="32">
        <v>0</v>
      </c>
      <c r="AJ16" s="33">
        <v>0</v>
      </c>
      <c r="AK16" s="33">
        <v>0</v>
      </c>
      <c r="AL16" s="33">
        <v>0</v>
      </c>
      <c r="AM16" s="32">
        <v>0</v>
      </c>
      <c r="AN16" s="34">
        <v>0</v>
      </c>
      <c r="AO16" s="34">
        <v>0</v>
      </c>
      <c r="AP16" s="33">
        <v>0</v>
      </c>
      <c r="AQ16" s="32">
        <v>0</v>
      </c>
      <c r="AR16" s="33">
        <v>0</v>
      </c>
      <c r="AS16" s="33">
        <v>0</v>
      </c>
      <c r="AT16" s="33">
        <v>0</v>
      </c>
      <c r="AU16" s="32">
        <v>0</v>
      </c>
      <c r="AV16" s="33">
        <v>0</v>
      </c>
      <c r="AW16" s="33"/>
      <c r="AX16" s="58"/>
      <c r="AY16" s="32"/>
      <c r="AZ16" s="33"/>
      <c r="BA16" s="33"/>
      <c r="BB16" s="33"/>
      <c r="BC16" s="32"/>
      <c r="BD16" s="33"/>
      <c r="BE16" s="33"/>
      <c r="BF16" s="33"/>
      <c r="BG16" s="32"/>
      <c r="BH16" s="33"/>
      <c r="BI16" s="33">
        <v>0</v>
      </c>
      <c r="BJ16" s="58"/>
      <c r="BK16" s="32"/>
      <c r="BL16" s="33">
        <v>0</v>
      </c>
      <c r="BM16" s="33"/>
      <c r="BN16" s="58"/>
      <c r="BO16" s="32"/>
      <c r="BP16" s="33"/>
      <c r="BQ16" s="33"/>
      <c r="BR16" s="58">
        <v>0</v>
      </c>
      <c r="BS16" s="33"/>
      <c r="BT16" s="33"/>
      <c r="BU16" s="33"/>
      <c r="BV16" s="33"/>
      <c r="BW16" s="32"/>
      <c r="BX16" s="33"/>
      <c r="CA16" s="78"/>
    </row>
    <row r="17" spans="1:79" ht="23.25" customHeight="1" x14ac:dyDescent="0.35">
      <c r="A17" s="19" t="s">
        <v>24</v>
      </c>
      <c r="B17" s="20" t="s">
        <v>10</v>
      </c>
      <c r="C17" s="47">
        <f t="shared" ref="C17:I17" si="31">SUM(C18:C19)</f>
        <v>2378.4</v>
      </c>
      <c r="D17" s="47">
        <f t="shared" si="31"/>
        <v>3011.2</v>
      </c>
      <c r="E17" s="47">
        <f t="shared" si="31"/>
        <v>2946.7</v>
      </c>
      <c r="F17" s="47">
        <f t="shared" si="31"/>
        <v>3694.7</v>
      </c>
      <c r="G17" s="48">
        <f t="shared" si="31"/>
        <v>3639.9</v>
      </c>
      <c r="H17" s="64">
        <f t="shared" si="31"/>
        <v>3763.7000000000003</v>
      </c>
      <c r="I17" s="64">
        <f t="shared" si="31"/>
        <v>4354.4000000000005</v>
      </c>
      <c r="J17" s="65">
        <f t="shared" ref="J17:R17" si="32">SUM(J18:J19)</f>
        <v>4532</v>
      </c>
      <c r="K17" s="57">
        <f t="shared" si="32"/>
        <v>4999.3999999999996</v>
      </c>
      <c r="L17" s="64">
        <f t="shared" si="32"/>
        <v>5203.8</v>
      </c>
      <c r="M17" s="64">
        <f t="shared" si="32"/>
        <v>5575.7</v>
      </c>
      <c r="N17" s="65">
        <f t="shared" si="32"/>
        <v>5815.2</v>
      </c>
      <c r="O17" s="57">
        <f t="shared" si="32"/>
        <v>5800.6</v>
      </c>
      <c r="P17" s="64">
        <f t="shared" si="32"/>
        <v>5856.8</v>
      </c>
      <c r="Q17" s="64">
        <f t="shared" si="32"/>
        <v>5844.5</v>
      </c>
      <c r="R17" s="64">
        <f t="shared" si="32"/>
        <v>6020.9000000000005</v>
      </c>
      <c r="S17" s="66">
        <f t="shared" ref="S17:X17" si="33">SUM(S18:S19)</f>
        <v>6070.2</v>
      </c>
      <c r="T17" s="74">
        <f t="shared" si="33"/>
        <v>6044.5</v>
      </c>
      <c r="U17" s="74">
        <f t="shared" si="33"/>
        <v>6489.9000000000005</v>
      </c>
      <c r="V17" s="74">
        <f t="shared" si="33"/>
        <v>6617.2000000000007</v>
      </c>
      <c r="W17" s="57">
        <f t="shared" si="33"/>
        <v>6579.0999999999995</v>
      </c>
      <c r="X17" s="33">
        <f t="shared" si="33"/>
        <v>6451.5999999999995</v>
      </c>
      <c r="Y17" s="33">
        <f t="shared" ref="Y17:AG17" si="34">SUM(Y18:Y19)</f>
        <v>6620.8</v>
      </c>
      <c r="Z17" s="33">
        <f t="shared" si="34"/>
        <v>7089.9</v>
      </c>
      <c r="AA17" s="32">
        <f t="shared" si="34"/>
        <v>7093.9</v>
      </c>
      <c r="AB17" s="33">
        <f t="shared" si="34"/>
        <v>7101.6</v>
      </c>
      <c r="AC17" s="33">
        <f t="shared" si="34"/>
        <v>7051.0999999999995</v>
      </c>
      <c r="AD17" s="33">
        <f>SUM(AD18:AD19)</f>
        <v>7742.6</v>
      </c>
      <c r="AE17" s="32">
        <f t="shared" si="34"/>
        <v>8806.1999999999989</v>
      </c>
      <c r="AF17" s="33">
        <f>SUM(AF18:AF19)</f>
        <v>9327.6</v>
      </c>
      <c r="AG17" s="33">
        <f t="shared" si="34"/>
        <v>9930</v>
      </c>
      <c r="AH17" s="33">
        <f t="shared" ref="AH17:AM17" si="35">SUM(AH18:AH19)</f>
        <v>10282.1</v>
      </c>
      <c r="AI17" s="55">
        <f t="shared" si="35"/>
        <v>10370.6</v>
      </c>
      <c r="AJ17" s="56">
        <f t="shared" si="35"/>
        <v>10284.4</v>
      </c>
      <c r="AK17" s="56">
        <f t="shared" si="35"/>
        <v>10371.299999999999</v>
      </c>
      <c r="AL17" s="33">
        <f t="shared" si="35"/>
        <v>11932.1</v>
      </c>
      <c r="AM17" s="32">
        <f t="shared" si="35"/>
        <v>11193</v>
      </c>
      <c r="AN17" s="34">
        <f t="shared" ref="AN17:AT17" si="36">SUM(AN18:AN19)</f>
        <v>11578.800000000001</v>
      </c>
      <c r="AO17" s="34">
        <f t="shared" si="36"/>
        <v>12287.8</v>
      </c>
      <c r="AP17" s="33">
        <f t="shared" si="36"/>
        <v>13193.9</v>
      </c>
      <c r="AQ17" s="32">
        <f t="shared" si="36"/>
        <v>12576.4</v>
      </c>
      <c r="AR17" s="33">
        <f t="shared" si="36"/>
        <v>12399.074346680152</v>
      </c>
      <c r="AS17" s="33">
        <f t="shared" si="36"/>
        <v>13108.3</v>
      </c>
      <c r="AT17" s="33">
        <f t="shared" si="36"/>
        <v>14093.199999999999</v>
      </c>
      <c r="AU17" s="32">
        <v>14050.6</v>
      </c>
      <c r="AV17" s="33">
        <v>14996.8</v>
      </c>
      <c r="AW17" s="33">
        <v>15217.800000000001</v>
      </c>
      <c r="AX17" s="58">
        <f>AX18+AX19</f>
        <v>15742.699999999999</v>
      </c>
      <c r="AY17" s="32">
        <v>17870.8</v>
      </c>
      <c r="AZ17" s="33">
        <v>18005.099999999999</v>
      </c>
      <c r="BA17" s="33">
        <v>21392.7</v>
      </c>
      <c r="BB17" s="33">
        <v>23461.899999999998</v>
      </c>
      <c r="BC17" s="32">
        <v>25082.95330762646</v>
      </c>
      <c r="BD17" s="33">
        <v>23810.533370175046</v>
      </c>
      <c r="BE17" s="33">
        <v>23418.7</v>
      </c>
      <c r="BF17" s="33">
        <f>BF18+BF19</f>
        <v>23962.3</v>
      </c>
      <c r="BG17" s="32">
        <v>23626.5</v>
      </c>
      <c r="BH17" s="33">
        <v>21872.9</v>
      </c>
      <c r="BI17" s="33">
        <v>20279.639552464174</v>
      </c>
      <c r="BJ17" s="58">
        <v>21388.7</v>
      </c>
      <c r="BK17" s="32">
        <v>20582.099999999999</v>
      </c>
      <c r="BL17" s="33">
        <v>21191.7</v>
      </c>
      <c r="BM17" s="33">
        <v>21540.2</v>
      </c>
      <c r="BN17" s="58">
        <v>22875.9</v>
      </c>
      <c r="BO17" s="32">
        <v>22441.917566671349</v>
      </c>
      <c r="BP17" s="33">
        <v>23399.899999999998</v>
      </c>
      <c r="BQ17" s="33">
        <v>23605.4</v>
      </c>
      <c r="BR17" s="58">
        <v>23120.400000000001</v>
      </c>
      <c r="BS17" s="33">
        <v>23128.9</v>
      </c>
      <c r="BT17" s="33">
        <v>23979.399999999998</v>
      </c>
      <c r="BU17" s="33">
        <v>24189.776378474107</v>
      </c>
      <c r="BV17" s="33">
        <v>24231.281880390205</v>
      </c>
      <c r="BW17" s="32">
        <v>24105.5</v>
      </c>
      <c r="BX17" s="33">
        <v>23087</v>
      </c>
      <c r="CA17" s="78"/>
    </row>
    <row r="18" spans="1:79" ht="23.25" customHeight="1" x14ac:dyDescent="0.35">
      <c r="A18" s="22" t="s">
        <v>25</v>
      </c>
      <c r="B18" s="20" t="s">
        <v>11</v>
      </c>
      <c r="C18" s="47">
        <v>0</v>
      </c>
      <c r="D18" s="47">
        <v>709</v>
      </c>
      <c r="E18" s="47">
        <v>702.5</v>
      </c>
      <c r="F18" s="47">
        <v>833.5</v>
      </c>
      <c r="G18" s="48">
        <v>835</v>
      </c>
      <c r="H18" s="64">
        <v>828.9</v>
      </c>
      <c r="I18" s="64">
        <v>838.6</v>
      </c>
      <c r="J18" s="65">
        <v>842.9</v>
      </c>
      <c r="K18" s="48">
        <v>874.7</v>
      </c>
      <c r="L18" s="49">
        <v>922.1</v>
      </c>
      <c r="M18" s="49">
        <v>903.2</v>
      </c>
      <c r="N18" s="50">
        <v>886.4</v>
      </c>
      <c r="O18" s="57">
        <v>853</v>
      </c>
      <c r="P18" s="64">
        <v>941.2</v>
      </c>
      <c r="Q18" s="64">
        <v>938</v>
      </c>
      <c r="R18" s="64">
        <v>943.3</v>
      </c>
      <c r="S18" s="68">
        <v>937.5</v>
      </c>
      <c r="T18" s="67">
        <v>929.1</v>
      </c>
      <c r="U18" s="67">
        <v>937.1</v>
      </c>
      <c r="V18" s="67">
        <v>935.6</v>
      </c>
      <c r="W18" s="55">
        <v>936.2</v>
      </c>
      <c r="X18" s="72">
        <v>825.4</v>
      </c>
      <c r="Y18" s="33">
        <v>832.2</v>
      </c>
      <c r="Z18" s="34">
        <v>868.2</v>
      </c>
      <c r="AA18" s="32">
        <v>873.9</v>
      </c>
      <c r="AB18" s="33">
        <v>884.6</v>
      </c>
      <c r="AC18" s="33">
        <v>876.2</v>
      </c>
      <c r="AD18" s="33">
        <v>931.8</v>
      </c>
      <c r="AE18" s="32">
        <v>1113.8</v>
      </c>
      <c r="AF18" s="56">
        <v>1124.2</v>
      </c>
      <c r="AG18" s="56">
        <v>1190.8</v>
      </c>
      <c r="AH18" s="33">
        <v>1197.4000000000001</v>
      </c>
      <c r="AI18" s="55">
        <v>1183.9000000000001</v>
      </c>
      <c r="AJ18" s="56">
        <v>1171.0999999999999</v>
      </c>
      <c r="AK18" s="56">
        <v>1164.9000000000001</v>
      </c>
      <c r="AL18" s="33">
        <v>1323.4</v>
      </c>
      <c r="AM18" s="55">
        <v>1222.5999999999999</v>
      </c>
      <c r="AN18" s="34">
        <v>1203.5999999999999</v>
      </c>
      <c r="AO18" s="34">
        <v>1238.4000000000001</v>
      </c>
      <c r="AP18" s="33">
        <v>1296.0999999999999</v>
      </c>
      <c r="AQ18" s="32">
        <v>1207.2</v>
      </c>
      <c r="AR18" s="33">
        <v>1225.8</v>
      </c>
      <c r="AS18" s="33">
        <v>1307.5</v>
      </c>
      <c r="AT18" s="33">
        <v>1338.3</v>
      </c>
      <c r="AU18" s="32">
        <v>1345.7</v>
      </c>
      <c r="AV18" s="33">
        <v>1434.4</v>
      </c>
      <c r="AW18" s="33">
        <v>1477.6</v>
      </c>
      <c r="AX18" s="58">
        <v>1433.8</v>
      </c>
      <c r="AY18" s="32">
        <v>1642.3</v>
      </c>
      <c r="AZ18" s="33">
        <v>1527.6</v>
      </c>
      <c r="BA18" s="33">
        <v>1643.9</v>
      </c>
      <c r="BB18" s="33">
        <v>1638.3</v>
      </c>
      <c r="BC18" s="32">
        <v>1705.9</v>
      </c>
      <c r="BD18" s="34">
        <v>1580.15</v>
      </c>
      <c r="BE18" s="34">
        <v>1561.4</v>
      </c>
      <c r="BF18" s="34">
        <v>1548.8</v>
      </c>
      <c r="BG18" s="32">
        <v>1550.7</v>
      </c>
      <c r="BH18" s="33">
        <v>1464.4</v>
      </c>
      <c r="BI18" s="33">
        <v>1417.6</v>
      </c>
      <c r="BJ18" s="58">
        <v>1351</v>
      </c>
      <c r="BK18" s="32">
        <v>1280.2</v>
      </c>
      <c r="BL18" s="33">
        <v>1308.9000000000001</v>
      </c>
      <c r="BM18" s="33">
        <v>1339.1</v>
      </c>
      <c r="BN18" s="58">
        <v>1344.7</v>
      </c>
      <c r="BO18" s="32">
        <v>1347.65</v>
      </c>
      <c r="BP18" s="33">
        <v>1405.1</v>
      </c>
      <c r="BQ18" s="33">
        <v>1364.9</v>
      </c>
      <c r="BR18" s="58">
        <v>1403.4</v>
      </c>
      <c r="BS18" s="33">
        <v>1383.7</v>
      </c>
      <c r="BT18" s="33">
        <v>1361.8</v>
      </c>
      <c r="BU18" s="33">
        <v>1354.4</v>
      </c>
      <c r="BV18" s="33">
        <v>1347.55</v>
      </c>
      <c r="BW18" s="32">
        <v>1638.6</v>
      </c>
      <c r="BX18" s="33">
        <v>1337.9</v>
      </c>
      <c r="CA18" s="78"/>
    </row>
    <row r="19" spans="1:79" ht="23.25" customHeight="1" x14ac:dyDescent="0.35">
      <c r="A19" s="22" t="s">
        <v>33</v>
      </c>
      <c r="B19" s="20" t="s">
        <v>12</v>
      </c>
      <c r="C19" s="47">
        <v>2378.4</v>
      </c>
      <c r="D19" s="47">
        <v>2302.1999999999998</v>
      </c>
      <c r="E19" s="47">
        <v>2244.1999999999998</v>
      </c>
      <c r="F19" s="47">
        <v>2861.2</v>
      </c>
      <c r="G19" s="48">
        <v>2804.9</v>
      </c>
      <c r="H19" s="64">
        <v>2934.8</v>
      </c>
      <c r="I19" s="64">
        <v>3515.8</v>
      </c>
      <c r="J19" s="65">
        <v>3689.1</v>
      </c>
      <c r="K19" s="48">
        <v>4124.7</v>
      </c>
      <c r="L19" s="49">
        <v>4281.7</v>
      </c>
      <c r="M19" s="49">
        <v>4672.5</v>
      </c>
      <c r="N19" s="50">
        <v>4928.8</v>
      </c>
      <c r="O19" s="57">
        <v>4947.6000000000004</v>
      </c>
      <c r="P19" s="64">
        <v>4915.6000000000004</v>
      </c>
      <c r="Q19" s="64">
        <v>4906.5</v>
      </c>
      <c r="R19" s="75">
        <v>5077.6000000000004</v>
      </c>
      <c r="S19" s="68">
        <v>5132.7</v>
      </c>
      <c r="T19" s="67">
        <v>5115.3999999999996</v>
      </c>
      <c r="U19" s="67">
        <v>5552.8</v>
      </c>
      <c r="V19" s="67">
        <v>5681.6</v>
      </c>
      <c r="W19" s="55">
        <v>5642.9</v>
      </c>
      <c r="X19" s="72">
        <v>5626.2</v>
      </c>
      <c r="Y19" s="33">
        <v>5788.6</v>
      </c>
      <c r="Z19" s="34">
        <v>6221.7</v>
      </c>
      <c r="AA19" s="32">
        <v>6220</v>
      </c>
      <c r="AB19" s="33">
        <v>6217</v>
      </c>
      <c r="AC19" s="33">
        <v>6174.9</v>
      </c>
      <c r="AD19" s="33">
        <v>6810.8</v>
      </c>
      <c r="AE19" s="55">
        <v>7692.4</v>
      </c>
      <c r="AF19" s="56">
        <v>8203.4</v>
      </c>
      <c r="AG19" s="56">
        <v>8739.2000000000007</v>
      </c>
      <c r="AH19" s="33">
        <v>9084.7000000000007</v>
      </c>
      <c r="AI19" s="55">
        <v>9186.7000000000007</v>
      </c>
      <c r="AJ19" s="56">
        <v>9113.2999999999993</v>
      </c>
      <c r="AK19" s="56">
        <v>9206.4</v>
      </c>
      <c r="AL19" s="33">
        <v>10608.7</v>
      </c>
      <c r="AM19" s="55">
        <v>9970.4</v>
      </c>
      <c r="AN19" s="34">
        <v>10375.200000000001</v>
      </c>
      <c r="AO19" s="34">
        <v>11049.4</v>
      </c>
      <c r="AP19" s="33">
        <v>11897.8</v>
      </c>
      <c r="AQ19" s="32">
        <v>11369.199999999999</v>
      </c>
      <c r="AR19" s="33">
        <v>11173.274346680153</v>
      </c>
      <c r="AS19" s="33">
        <v>11800.8</v>
      </c>
      <c r="AT19" s="33">
        <v>12754.9</v>
      </c>
      <c r="AU19" s="32">
        <v>12704.9</v>
      </c>
      <c r="AV19" s="33">
        <v>13562.4</v>
      </c>
      <c r="AW19" s="33">
        <v>13740.2</v>
      </c>
      <c r="AX19" s="58">
        <v>14308.9</v>
      </c>
      <c r="AY19" s="32">
        <v>16228.5</v>
      </c>
      <c r="AZ19" s="33">
        <v>16477.5</v>
      </c>
      <c r="BA19" s="33">
        <v>19748.8</v>
      </c>
      <c r="BB19" s="33">
        <v>21823.599999999999</v>
      </c>
      <c r="BC19" s="32">
        <v>23377.053307626458</v>
      </c>
      <c r="BD19" s="33">
        <v>22230.383370175001</v>
      </c>
      <c r="BE19" s="33">
        <v>21857.3</v>
      </c>
      <c r="BF19" s="33">
        <v>22413.5</v>
      </c>
      <c r="BG19" s="32">
        <v>22075.8</v>
      </c>
      <c r="BH19" s="33">
        <v>20408.5</v>
      </c>
      <c r="BI19" s="33">
        <v>18862.039552464175</v>
      </c>
      <c r="BJ19" s="58">
        <v>20037.7</v>
      </c>
      <c r="BK19" s="32">
        <v>19301.900000000001</v>
      </c>
      <c r="BL19" s="33">
        <v>19882.8</v>
      </c>
      <c r="BM19" s="33">
        <v>20201.099999999999</v>
      </c>
      <c r="BN19" s="58">
        <v>21531.200000000001</v>
      </c>
      <c r="BO19" s="32">
        <v>21094.267566671348</v>
      </c>
      <c r="BP19" s="33">
        <v>21994.799999999999</v>
      </c>
      <c r="BQ19" s="33">
        <v>22240.5</v>
      </c>
      <c r="BR19" s="58">
        <v>21717</v>
      </c>
      <c r="BS19" s="33">
        <v>21745.200000000001</v>
      </c>
      <c r="BT19" s="33">
        <v>22617.599999999999</v>
      </c>
      <c r="BU19" s="33">
        <v>22835.376378474106</v>
      </c>
      <c r="BV19" s="33">
        <v>22883.731880390205</v>
      </c>
      <c r="BW19" s="32">
        <v>22466.9</v>
      </c>
      <c r="BX19" s="33">
        <v>21749.1</v>
      </c>
      <c r="CA19" s="78"/>
    </row>
    <row r="20" spans="1:79" ht="21" x14ac:dyDescent="0.35">
      <c r="F20" s="23"/>
      <c r="G20" s="24"/>
      <c r="H20" s="23"/>
      <c r="I20" s="23"/>
      <c r="J20" s="23"/>
      <c r="K20" s="23"/>
      <c r="L20" s="23"/>
      <c r="M20" s="23"/>
      <c r="N20" s="23"/>
      <c r="O20" s="23"/>
      <c r="P20" s="23"/>
      <c r="Q20" s="23"/>
      <c r="R20" s="23"/>
      <c r="W20" s="23"/>
      <c r="X20" s="23"/>
      <c r="Y20" s="23"/>
      <c r="Z20" s="23"/>
      <c r="AA20" s="23"/>
      <c r="AB20" s="23"/>
      <c r="AC20" s="23"/>
      <c r="AD20" s="23"/>
      <c r="AE20" s="23"/>
      <c r="AF20" s="23"/>
      <c r="AG20" s="23"/>
      <c r="AH20" s="23"/>
      <c r="BF20" s="25"/>
      <c r="CA20" s="78"/>
    </row>
    <row r="21" spans="1:79" ht="30" customHeight="1" x14ac:dyDescent="0.35">
      <c r="A21" s="2" t="s">
        <v>20</v>
      </c>
      <c r="F21" s="23"/>
      <c r="G21" s="24"/>
      <c r="H21" s="23"/>
      <c r="I21" s="23"/>
      <c r="J21" s="23"/>
      <c r="K21" s="23"/>
      <c r="L21" s="23"/>
      <c r="M21" s="23"/>
      <c r="N21" s="23"/>
      <c r="O21" s="23"/>
      <c r="P21" s="23"/>
      <c r="Q21" s="23"/>
      <c r="R21" s="23"/>
      <c r="W21" s="23"/>
      <c r="X21" s="23"/>
      <c r="Y21" s="23"/>
      <c r="Z21" s="23"/>
      <c r="AA21" s="23"/>
      <c r="AB21" s="23"/>
      <c r="AC21" s="23"/>
      <c r="AD21" s="23"/>
      <c r="AE21" s="23"/>
      <c r="AF21" s="23"/>
      <c r="AG21" s="23"/>
      <c r="AH21" s="23"/>
      <c r="AI21" s="26"/>
      <c r="AJ21" s="26"/>
      <c r="AK21" s="26"/>
      <c r="AL21" s="18"/>
      <c r="BF21" s="27"/>
    </row>
    <row r="22" spans="1:79" ht="45" x14ac:dyDescent="0.3">
      <c r="A22" s="28" t="s">
        <v>26</v>
      </c>
      <c r="F22" s="23"/>
      <c r="G22" s="23"/>
      <c r="H22" s="23"/>
      <c r="I22" s="23"/>
      <c r="J22" s="23"/>
      <c r="K22" s="23"/>
      <c r="L22" s="23"/>
      <c r="M22" s="23"/>
      <c r="N22" s="23"/>
      <c r="O22" s="23"/>
      <c r="P22" s="23"/>
      <c r="Q22" s="23"/>
      <c r="R22" s="23"/>
      <c r="W22" s="23"/>
      <c r="X22" s="23"/>
      <c r="Y22" s="23"/>
      <c r="Z22" s="23"/>
      <c r="AA22" s="23"/>
      <c r="AB22" s="23"/>
      <c r="AC22" s="23"/>
      <c r="AD22" s="23"/>
      <c r="AE22" s="23"/>
      <c r="AF22" s="23"/>
      <c r="AG22" s="23"/>
      <c r="AH22" s="23"/>
    </row>
    <row r="23" spans="1:79" ht="69.75" customHeight="1" x14ac:dyDescent="0.3">
      <c r="A23" s="28" t="s">
        <v>27</v>
      </c>
      <c r="W23" s="23"/>
      <c r="X23" s="23"/>
      <c r="Y23" s="23"/>
      <c r="Z23" s="23"/>
      <c r="AA23" s="23"/>
      <c r="AB23" s="23"/>
      <c r="AC23" s="23"/>
      <c r="AD23" s="23"/>
      <c r="AE23" s="23"/>
      <c r="AF23" s="23"/>
      <c r="AG23" s="23"/>
      <c r="AH23" s="23"/>
    </row>
    <row r="24" spans="1:79" x14ac:dyDescent="0.3">
      <c r="C24" s="29"/>
      <c r="W24" s="23"/>
      <c r="X24" s="23"/>
      <c r="Y24" s="23"/>
      <c r="Z24" s="23"/>
      <c r="AA24" s="23"/>
      <c r="AB24" s="23"/>
      <c r="AC24" s="23"/>
      <c r="AD24" s="23"/>
      <c r="AE24" s="23"/>
      <c r="AF24" s="23"/>
      <c r="AG24" s="23"/>
      <c r="AH24" s="23"/>
    </row>
    <row r="25" spans="1:79" x14ac:dyDescent="0.3">
      <c r="W25" s="23"/>
      <c r="X25" s="23"/>
      <c r="Y25" s="23"/>
      <c r="Z25" s="23"/>
      <c r="AA25" s="23"/>
      <c r="AB25" s="23"/>
      <c r="AC25" s="23"/>
      <c r="AD25" s="23"/>
      <c r="AE25" s="23"/>
      <c r="AF25" s="23"/>
      <c r="AG25" s="23"/>
      <c r="AH25" s="23"/>
    </row>
    <row r="26" spans="1:79" x14ac:dyDescent="0.3">
      <c r="W26" s="23"/>
      <c r="X26" s="23"/>
      <c r="Y26" s="23"/>
      <c r="Z26" s="23"/>
      <c r="AA26" s="23"/>
      <c r="AB26" s="23"/>
      <c r="AC26" s="23"/>
      <c r="AD26" s="23"/>
      <c r="AE26" s="23"/>
      <c r="AF26" s="23"/>
      <c r="AG26" s="23"/>
      <c r="AH26" s="23"/>
    </row>
    <row r="27" spans="1:79" x14ac:dyDescent="0.3">
      <c r="W27" s="23"/>
      <c r="X27" s="23"/>
      <c r="Y27" s="23"/>
      <c r="Z27" s="23"/>
      <c r="AA27" s="23"/>
      <c r="AB27" s="23"/>
      <c r="AC27" s="23"/>
      <c r="AD27" s="23"/>
      <c r="AE27" s="23"/>
      <c r="AF27" s="23"/>
      <c r="AG27" s="23"/>
      <c r="AH27" s="23"/>
    </row>
    <row r="28" spans="1:79" x14ac:dyDescent="0.3">
      <c r="W28" s="23"/>
      <c r="X28" s="23"/>
      <c r="Y28" s="23"/>
      <c r="Z28" s="23"/>
      <c r="AA28" s="23"/>
      <c r="AB28" s="23"/>
      <c r="AC28" s="23"/>
      <c r="AD28" s="23"/>
      <c r="AE28" s="23"/>
      <c r="AF28" s="23"/>
      <c r="AG28" s="23"/>
      <c r="AH28" s="23"/>
    </row>
    <row r="29" spans="1:79" x14ac:dyDescent="0.3">
      <c r="W29" s="23"/>
      <c r="X29" s="23"/>
      <c r="Y29" s="23"/>
      <c r="Z29" s="23"/>
      <c r="AA29" s="23"/>
      <c r="AB29" s="23"/>
      <c r="AC29" s="23"/>
      <c r="AD29" s="23"/>
      <c r="AE29" s="23"/>
      <c r="AF29" s="23"/>
      <c r="AG29" s="23"/>
      <c r="AH29" s="23"/>
    </row>
    <row r="30" spans="1:79" x14ac:dyDescent="0.3">
      <c r="W30" s="23"/>
      <c r="X30" s="23"/>
      <c r="Y30" s="23"/>
      <c r="Z30" s="23"/>
      <c r="AA30" s="23"/>
      <c r="AB30" s="23"/>
      <c r="AC30" s="23"/>
      <c r="AD30" s="23"/>
      <c r="AE30" s="23"/>
      <c r="AF30" s="23"/>
      <c r="AG30" s="23"/>
      <c r="AH30" s="23"/>
    </row>
  </sheetData>
  <mergeCells count="21">
    <mergeCell ref="K4:N4"/>
    <mergeCell ref="O4:R4"/>
    <mergeCell ref="AA4:AD4"/>
    <mergeCell ref="AU4:AX4"/>
    <mergeCell ref="AY4:BB4"/>
    <mergeCell ref="BW4:BZ4"/>
    <mergeCell ref="AE4:AH4"/>
    <mergeCell ref="BK4:BN4"/>
    <mergeCell ref="A2:L2"/>
    <mergeCell ref="A4:A5"/>
    <mergeCell ref="G4:J4"/>
    <mergeCell ref="C4:F4"/>
    <mergeCell ref="BG4:BJ4"/>
    <mergeCell ref="BC4:BF4"/>
    <mergeCell ref="S4:V4"/>
    <mergeCell ref="AQ4:AT4"/>
    <mergeCell ref="BS4:BV4"/>
    <mergeCell ref="BO4:BR4"/>
    <mergeCell ref="AM4:AP4"/>
    <mergeCell ref="AI4:AL4"/>
    <mergeCell ref="W4:Z4"/>
  </mergeCells>
  <phoneticPr fontId="2" type="noConversion"/>
  <printOptions gridLines="1"/>
  <pageMargins left="0.75" right="0.75" top="1" bottom="1" header="0.5" footer="0.5"/>
  <pageSetup scale="60" orientation="landscape" r:id="rId1"/>
  <headerFooter alignWithMargins="0"/>
  <colBreaks count="7" manualBreakCount="7">
    <brk id="18" min="2" max="23" man="1"/>
    <brk id="22" min="2" max="23" man="1"/>
    <brk id="26" min="2" max="23" man="1"/>
    <brk id="30" min="2" max="23" man="1"/>
    <brk id="34" min="2" max="23" man="1"/>
    <brk id="38" min="2" max="23" man="1"/>
    <brk id="42" min="2" max="2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Sheet2</vt:lpstr>
      <vt:lpstr>Sheet2!Print_Area</vt:lpstr>
      <vt:lpstr>Sheet2!Print_Titles</vt:lpstr>
    </vt:vector>
  </TitlesOfParts>
  <Company>mof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pol35</dc:creator>
  <cp:lastModifiedBy>Simon Edisherashvili</cp:lastModifiedBy>
  <cp:lastPrinted>2019-04-23T08:44:29Z</cp:lastPrinted>
  <dcterms:created xsi:type="dcterms:W3CDTF">2009-11-04T06:41:49Z</dcterms:created>
  <dcterms:modified xsi:type="dcterms:W3CDTF">2026-07-30T11:52:43Z</dcterms:modified>
</cp:coreProperties>
</file>