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Mylaptop\Desktop\Projects\Geodata.ge\docs\Raw Data\Expenditure\mof.ge\excel-fact-files-2004-2025\"/>
    </mc:Choice>
  </mc:AlternateContent>
  <xr:revisionPtr revIDLastSave="0" documentId="8_{A6F8DC94-29B1-4199-BF0C-09F55302FB9E}" xr6:coauthVersionLast="47" xr6:coauthVersionMax="47" xr10:uidLastSave="{00000000-0000-0000-0000-000000000000}"/>
  <bookViews>
    <workbookView xWindow="2232" yWindow="2232" windowWidth="17280" windowHeight="9960" firstSheet="4" activeTab="7" xr2:uid="{00000000-000D-0000-FFFF-FFFF00000000}"/>
  </bookViews>
  <sheets>
    <sheet name="VI" sheetId="5" r:id="rId1"/>
    <sheet name="ბალანსი" sheetId="6" r:id="rId2"/>
    <sheet name="ფინანსური და ვალდებულებები" sheetId="7" r:id="rId3"/>
    <sheet name="funqcionaluri" sheetId="8" r:id="rId4"/>
    <sheet name="კრედიტები" sheetId="9" r:id="rId5"/>
    <sheet name="გრანტები" sheetId="10" r:id="rId6"/>
    <sheet name="პროგრამული" sheetId="11" r:id="rId7"/>
    <sheet name="ცენტრალური" sheetId="12" r:id="rId8"/>
    <sheet name="ცენტრალური ბალანსი V2" sheetId="13" r:id="rId9"/>
    <sheet name="SOE" sheetId="16" r:id="rId10"/>
    <sheet name="LEPL+resurs" sheetId="2" r:id="rId11"/>
    <sheet name="ფულადი სხსრები" sheetId="14" r:id="rId12"/>
    <sheet name="მხარჯავები" sheetId="15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</externalReferences>
  <definedNames>
    <definedName name="\A" localSheetId="3">#REF!</definedName>
    <definedName name="\A" localSheetId="1">#REF!</definedName>
    <definedName name="\A" localSheetId="5">#REF!</definedName>
    <definedName name="\A" localSheetId="4">#REF!</definedName>
    <definedName name="\A" localSheetId="12">#REF!</definedName>
    <definedName name="\A" localSheetId="2">#REF!</definedName>
    <definedName name="\A" localSheetId="11">#REF!</definedName>
    <definedName name="\A" localSheetId="7">#REF!</definedName>
    <definedName name="\A" localSheetId="8">#REF!</definedName>
    <definedName name="\A">#REF!</definedName>
    <definedName name="\B" localSheetId="3">#REF!</definedName>
    <definedName name="\B" localSheetId="1">#REF!</definedName>
    <definedName name="\B" localSheetId="5">#REF!</definedName>
    <definedName name="\B" localSheetId="4">#REF!</definedName>
    <definedName name="\B" localSheetId="12">#REF!</definedName>
    <definedName name="\B" localSheetId="2">#REF!</definedName>
    <definedName name="\B" localSheetId="11">#REF!</definedName>
    <definedName name="\B" localSheetId="7">#REF!</definedName>
    <definedName name="\B" localSheetId="8">#REF!</definedName>
    <definedName name="\B">#REF!</definedName>
    <definedName name="\C" localSheetId="3">#REF!</definedName>
    <definedName name="\C" localSheetId="1">#REF!</definedName>
    <definedName name="\C" localSheetId="5">#REF!</definedName>
    <definedName name="\C" localSheetId="4">#REF!</definedName>
    <definedName name="\C" localSheetId="12">#REF!</definedName>
    <definedName name="\C" localSheetId="2">#REF!</definedName>
    <definedName name="\C" localSheetId="11">#REF!</definedName>
    <definedName name="\C" localSheetId="7">#REF!</definedName>
    <definedName name="\C" localSheetId="8">#REF!</definedName>
    <definedName name="\C">#REF!</definedName>
    <definedName name="\D" localSheetId="3">#REF!</definedName>
    <definedName name="\D" localSheetId="1">#REF!</definedName>
    <definedName name="\D" localSheetId="5">#REF!</definedName>
    <definedName name="\D" localSheetId="4">#REF!</definedName>
    <definedName name="\D" localSheetId="12">#REF!</definedName>
    <definedName name="\D" localSheetId="2">#REF!</definedName>
    <definedName name="\D" localSheetId="11">#REF!</definedName>
    <definedName name="\D" localSheetId="7">#REF!</definedName>
    <definedName name="\D" localSheetId="8">#REF!</definedName>
    <definedName name="\D">#REF!</definedName>
    <definedName name="\E" localSheetId="3">#REF!</definedName>
    <definedName name="\E" localSheetId="1">#REF!</definedName>
    <definedName name="\E" localSheetId="5">#REF!</definedName>
    <definedName name="\E" localSheetId="4">#REF!</definedName>
    <definedName name="\E" localSheetId="12">#REF!</definedName>
    <definedName name="\E" localSheetId="2">#REF!</definedName>
    <definedName name="\E" localSheetId="11">#REF!</definedName>
    <definedName name="\E" localSheetId="7">#REF!</definedName>
    <definedName name="\E" localSheetId="8">#REF!</definedName>
    <definedName name="\E">#REF!</definedName>
    <definedName name="\F" localSheetId="3">#REF!</definedName>
    <definedName name="\F" localSheetId="1">#REF!</definedName>
    <definedName name="\F" localSheetId="5">#REF!</definedName>
    <definedName name="\F" localSheetId="4">#REF!</definedName>
    <definedName name="\F" localSheetId="12">#REF!</definedName>
    <definedName name="\F" localSheetId="2">#REF!</definedName>
    <definedName name="\F" localSheetId="11">#REF!</definedName>
    <definedName name="\F" localSheetId="7">#REF!</definedName>
    <definedName name="\F" localSheetId="8">#REF!</definedName>
    <definedName name="\F">#REF!</definedName>
    <definedName name="\G" localSheetId="3">#REF!</definedName>
    <definedName name="\G" localSheetId="1">#REF!</definedName>
    <definedName name="\G" localSheetId="5">#REF!</definedName>
    <definedName name="\G" localSheetId="4">#REF!</definedName>
    <definedName name="\G" localSheetId="12">#REF!</definedName>
    <definedName name="\G" localSheetId="2">#REF!</definedName>
    <definedName name="\G" localSheetId="11">#REF!</definedName>
    <definedName name="\G" localSheetId="7">#REF!</definedName>
    <definedName name="\G" localSheetId="8">#REF!</definedName>
    <definedName name="\G">#REF!</definedName>
    <definedName name="\H" localSheetId="3">#REF!</definedName>
    <definedName name="\H" localSheetId="1">#REF!</definedName>
    <definedName name="\H" localSheetId="5">#REF!</definedName>
    <definedName name="\H" localSheetId="4">#REF!</definedName>
    <definedName name="\H" localSheetId="12">#REF!</definedName>
    <definedName name="\H" localSheetId="2">#REF!</definedName>
    <definedName name="\H" localSheetId="11">#REF!</definedName>
    <definedName name="\H" localSheetId="7">#REF!</definedName>
    <definedName name="\H" localSheetId="8">#REF!</definedName>
    <definedName name="\H">#REF!</definedName>
    <definedName name="\I" localSheetId="3">#REF!</definedName>
    <definedName name="\I" localSheetId="1">#REF!</definedName>
    <definedName name="\I" localSheetId="5">#REF!</definedName>
    <definedName name="\I" localSheetId="4">#REF!</definedName>
    <definedName name="\I" localSheetId="12">#REF!</definedName>
    <definedName name="\I" localSheetId="2">#REF!</definedName>
    <definedName name="\I" localSheetId="11">#REF!</definedName>
    <definedName name="\I" localSheetId="7">#REF!</definedName>
    <definedName name="\I" localSheetId="8">#REF!</definedName>
    <definedName name="\I">#REF!</definedName>
    <definedName name="\J" localSheetId="3">#REF!</definedName>
    <definedName name="\J" localSheetId="1">#REF!</definedName>
    <definedName name="\J" localSheetId="5">#REF!</definedName>
    <definedName name="\J" localSheetId="4">#REF!</definedName>
    <definedName name="\J" localSheetId="12">#REF!</definedName>
    <definedName name="\J" localSheetId="2">#REF!</definedName>
    <definedName name="\J" localSheetId="11">#REF!</definedName>
    <definedName name="\J" localSheetId="7">#REF!</definedName>
    <definedName name="\J" localSheetId="8">#REF!</definedName>
    <definedName name="\J">#REF!</definedName>
    <definedName name="\K" localSheetId="3">#REF!</definedName>
    <definedName name="\K" localSheetId="1">#REF!</definedName>
    <definedName name="\K" localSheetId="5">#REF!</definedName>
    <definedName name="\K" localSheetId="4">#REF!</definedName>
    <definedName name="\K" localSheetId="12">#REF!</definedName>
    <definedName name="\K" localSheetId="2">#REF!</definedName>
    <definedName name="\K" localSheetId="11">#REF!</definedName>
    <definedName name="\K" localSheetId="7">#REF!</definedName>
    <definedName name="\K" localSheetId="8">#REF!</definedName>
    <definedName name="\K">#REF!</definedName>
    <definedName name="\L" localSheetId="3">#REF!</definedName>
    <definedName name="\L" localSheetId="1">#REF!</definedName>
    <definedName name="\L" localSheetId="5">#REF!</definedName>
    <definedName name="\L" localSheetId="4">#REF!</definedName>
    <definedName name="\L" localSheetId="12">#REF!</definedName>
    <definedName name="\L" localSheetId="2">#REF!</definedName>
    <definedName name="\L" localSheetId="11">#REF!</definedName>
    <definedName name="\L" localSheetId="7">#REF!</definedName>
    <definedName name="\L" localSheetId="8">#REF!</definedName>
    <definedName name="\L">#REF!</definedName>
    <definedName name="\M" localSheetId="3">#REF!</definedName>
    <definedName name="\M" localSheetId="1">#REF!</definedName>
    <definedName name="\M" localSheetId="5">#REF!</definedName>
    <definedName name="\M" localSheetId="4">#REF!</definedName>
    <definedName name="\M" localSheetId="12">#REF!</definedName>
    <definedName name="\M" localSheetId="2">#REF!</definedName>
    <definedName name="\M" localSheetId="11">#REF!</definedName>
    <definedName name="\M" localSheetId="7">#REF!</definedName>
    <definedName name="\M" localSheetId="8">#REF!</definedName>
    <definedName name="\M">#REF!</definedName>
    <definedName name="\N" localSheetId="3">#REF!</definedName>
    <definedName name="\N" localSheetId="1">#REF!</definedName>
    <definedName name="\N" localSheetId="5">#REF!</definedName>
    <definedName name="\N" localSheetId="4">#REF!</definedName>
    <definedName name="\N" localSheetId="12">#REF!</definedName>
    <definedName name="\N" localSheetId="2">#REF!</definedName>
    <definedName name="\N" localSheetId="11">#REF!</definedName>
    <definedName name="\N" localSheetId="7">#REF!</definedName>
    <definedName name="\N" localSheetId="8">#REF!</definedName>
    <definedName name="\N">#REF!</definedName>
    <definedName name="\O" localSheetId="3">#REF!</definedName>
    <definedName name="\O" localSheetId="1">#REF!</definedName>
    <definedName name="\O" localSheetId="5">#REF!</definedName>
    <definedName name="\O" localSheetId="4">#REF!</definedName>
    <definedName name="\O" localSheetId="12">#REF!</definedName>
    <definedName name="\O" localSheetId="2">#REF!</definedName>
    <definedName name="\O" localSheetId="11">#REF!</definedName>
    <definedName name="\O" localSheetId="7">#REF!</definedName>
    <definedName name="\O" localSheetId="8">#REF!</definedName>
    <definedName name="\O">#REF!</definedName>
    <definedName name="\P" localSheetId="3">#REF!</definedName>
    <definedName name="\P" localSheetId="1">#REF!</definedName>
    <definedName name="\P" localSheetId="5">#REF!</definedName>
    <definedName name="\P" localSheetId="4">#REF!</definedName>
    <definedName name="\P" localSheetId="12">#REF!</definedName>
    <definedName name="\P" localSheetId="2">#REF!</definedName>
    <definedName name="\P" localSheetId="11">#REF!</definedName>
    <definedName name="\P" localSheetId="7">#REF!</definedName>
    <definedName name="\P" localSheetId="8">#REF!</definedName>
    <definedName name="\P">#REF!</definedName>
    <definedName name="\Q" localSheetId="3">#REF!</definedName>
    <definedName name="\Q" localSheetId="1">#REF!</definedName>
    <definedName name="\Q" localSheetId="5">#REF!</definedName>
    <definedName name="\Q" localSheetId="4">#REF!</definedName>
    <definedName name="\Q" localSheetId="12">#REF!</definedName>
    <definedName name="\Q" localSheetId="2">#REF!</definedName>
    <definedName name="\Q" localSheetId="11">#REF!</definedName>
    <definedName name="\Q" localSheetId="7">#REF!</definedName>
    <definedName name="\Q" localSheetId="8">#REF!</definedName>
    <definedName name="\Q">#REF!</definedName>
    <definedName name="\R" localSheetId="3">#REF!</definedName>
    <definedName name="\R" localSheetId="1">#REF!</definedName>
    <definedName name="\R" localSheetId="5">#REF!</definedName>
    <definedName name="\R" localSheetId="4">#REF!</definedName>
    <definedName name="\R" localSheetId="12">#REF!</definedName>
    <definedName name="\R" localSheetId="2">#REF!</definedName>
    <definedName name="\R" localSheetId="11">#REF!</definedName>
    <definedName name="\R" localSheetId="7">#REF!</definedName>
    <definedName name="\R" localSheetId="8">#REF!</definedName>
    <definedName name="\R">#REF!</definedName>
    <definedName name="\S" localSheetId="3">#REF!</definedName>
    <definedName name="\S" localSheetId="1">#REF!</definedName>
    <definedName name="\S" localSheetId="5">#REF!</definedName>
    <definedName name="\S" localSheetId="4">#REF!</definedName>
    <definedName name="\S" localSheetId="12">#REF!</definedName>
    <definedName name="\S" localSheetId="2">#REF!</definedName>
    <definedName name="\S" localSheetId="11">#REF!</definedName>
    <definedName name="\S" localSheetId="7">#REF!</definedName>
    <definedName name="\S" localSheetId="8">#REF!</definedName>
    <definedName name="\S">#REF!</definedName>
    <definedName name="\T" localSheetId="3">#REF!</definedName>
    <definedName name="\T" localSheetId="1">#REF!</definedName>
    <definedName name="\T" localSheetId="5">#REF!</definedName>
    <definedName name="\T" localSheetId="4">#REF!</definedName>
    <definedName name="\T" localSheetId="12">#REF!</definedName>
    <definedName name="\T" localSheetId="2">#REF!</definedName>
    <definedName name="\T" localSheetId="11">#REF!</definedName>
    <definedName name="\T" localSheetId="7">#REF!</definedName>
    <definedName name="\T" localSheetId="8">#REF!</definedName>
    <definedName name="\T">#REF!</definedName>
    <definedName name="\T1" localSheetId="3">#REF!</definedName>
    <definedName name="\T1" localSheetId="1">#REF!</definedName>
    <definedName name="\T1" localSheetId="5">#REF!</definedName>
    <definedName name="\T1" localSheetId="4">#REF!</definedName>
    <definedName name="\T1" localSheetId="12">#REF!</definedName>
    <definedName name="\T1" localSheetId="2">#REF!</definedName>
    <definedName name="\T1" localSheetId="11">#REF!</definedName>
    <definedName name="\T1" localSheetId="7">#REF!</definedName>
    <definedName name="\T1" localSheetId="8">#REF!</definedName>
    <definedName name="\T1">#REF!</definedName>
    <definedName name="\T2" localSheetId="3">[1]BOP!#REF!</definedName>
    <definedName name="\T2" localSheetId="1">[1]BOP!#REF!</definedName>
    <definedName name="\T2" localSheetId="5">[1]BOP!#REF!</definedName>
    <definedName name="\T2" localSheetId="4">[1]BOP!#REF!</definedName>
    <definedName name="\T2" localSheetId="12">[1]BOP!#REF!</definedName>
    <definedName name="\T2" localSheetId="2">[1]BOP!#REF!</definedName>
    <definedName name="\T2" localSheetId="11">[1]BOP!#REF!</definedName>
    <definedName name="\T2" localSheetId="7">[1]BOP!#REF!</definedName>
    <definedName name="\T2" localSheetId="8">[1]BOP!#REF!</definedName>
    <definedName name="\T2">[1]BOP!#REF!</definedName>
    <definedName name="\U" localSheetId="3">#REF!</definedName>
    <definedName name="\U" localSheetId="1">#REF!</definedName>
    <definedName name="\U" localSheetId="5">#REF!</definedName>
    <definedName name="\U" localSheetId="4">#REF!</definedName>
    <definedName name="\U" localSheetId="12">#REF!</definedName>
    <definedName name="\U" localSheetId="2">#REF!</definedName>
    <definedName name="\U" localSheetId="11">#REF!</definedName>
    <definedName name="\U" localSheetId="7">#REF!</definedName>
    <definedName name="\U" localSheetId="8">#REF!</definedName>
    <definedName name="\U">#REF!</definedName>
    <definedName name="\V" localSheetId="3">#REF!</definedName>
    <definedName name="\V" localSheetId="1">#REF!</definedName>
    <definedName name="\V" localSheetId="5">#REF!</definedName>
    <definedName name="\V" localSheetId="4">#REF!</definedName>
    <definedName name="\V" localSheetId="12">#REF!</definedName>
    <definedName name="\V" localSheetId="2">#REF!</definedName>
    <definedName name="\V" localSheetId="11">#REF!</definedName>
    <definedName name="\V" localSheetId="7">#REF!</definedName>
    <definedName name="\V" localSheetId="8">#REF!</definedName>
    <definedName name="\V">#REF!</definedName>
    <definedName name="\W" localSheetId="3">#REF!</definedName>
    <definedName name="\W" localSheetId="1">#REF!</definedName>
    <definedName name="\W" localSheetId="5">#REF!</definedName>
    <definedName name="\W" localSheetId="4">#REF!</definedName>
    <definedName name="\W" localSheetId="12">#REF!</definedName>
    <definedName name="\W" localSheetId="2">#REF!</definedName>
    <definedName name="\W" localSheetId="11">#REF!</definedName>
    <definedName name="\W" localSheetId="7">#REF!</definedName>
    <definedName name="\W" localSheetId="8">#REF!</definedName>
    <definedName name="\W">#REF!</definedName>
    <definedName name="\X" localSheetId="3">#REF!</definedName>
    <definedName name="\X" localSheetId="1">#REF!</definedName>
    <definedName name="\X" localSheetId="5">#REF!</definedName>
    <definedName name="\X" localSheetId="4">#REF!</definedName>
    <definedName name="\X" localSheetId="12">#REF!</definedName>
    <definedName name="\X" localSheetId="2">#REF!</definedName>
    <definedName name="\X" localSheetId="11">#REF!</definedName>
    <definedName name="\X" localSheetId="7">#REF!</definedName>
    <definedName name="\X" localSheetId="8">#REF!</definedName>
    <definedName name="\X">#REF!</definedName>
    <definedName name="\Y" localSheetId="3">#REF!</definedName>
    <definedName name="\Y" localSheetId="1">#REF!</definedName>
    <definedName name="\Y" localSheetId="5">#REF!</definedName>
    <definedName name="\Y" localSheetId="4">#REF!</definedName>
    <definedName name="\Y" localSheetId="12">#REF!</definedName>
    <definedName name="\Y" localSheetId="2">#REF!</definedName>
    <definedName name="\Y" localSheetId="11">#REF!</definedName>
    <definedName name="\Y" localSheetId="7">#REF!</definedName>
    <definedName name="\Y" localSheetId="8">#REF!</definedName>
    <definedName name="\Y">#REF!</definedName>
    <definedName name="\Z" localSheetId="3">#REF!</definedName>
    <definedName name="\Z" localSheetId="1">#REF!</definedName>
    <definedName name="\Z" localSheetId="5">#REF!</definedName>
    <definedName name="\Z" localSheetId="4">#REF!</definedName>
    <definedName name="\Z" localSheetId="12">#REF!</definedName>
    <definedName name="\Z" localSheetId="2">#REF!</definedName>
    <definedName name="\Z" localSheetId="11">#REF!</definedName>
    <definedName name="\Z" localSheetId="7">#REF!</definedName>
    <definedName name="\Z" localSheetId="8">#REF!</definedName>
    <definedName name="\Z">#REF!</definedName>
    <definedName name="_______________________________tyt67" hidden="1">{#N/A,#N/A,FALSE,"ОТЛАДКА"}</definedName>
    <definedName name="_______________________________XX1" hidden="1">{#N/A,#N/A,FALSE,"ОТЛАДКА"}</definedName>
    <definedName name="______________________________tyt67" hidden="1">{#N/A,#N/A,FALSE,"ОТЛАДКА"}</definedName>
    <definedName name="______________________________XX1" hidden="1">{#N/A,#N/A,FALSE,"ОТЛАДКА"}</definedName>
    <definedName name="_____________________________tyt67" hidden="1">{#N/A,#N/A,FALSE,"ОТЛАДКА"}</definedName>
    <definedName name="_____________________________XX1" hidden="1">{#N/A,#N/A,FALSE,"ОТЛАДКА"}</definedName>
    <definedName name="____________________________tyt67" hidden="1">{#N/A,#N/A,FALSE,"ОТЛАДКА"}</definedName>
    <definedName name="____________________________XX1" hidden="1">{#N/A,#N/A,FALSE,"ОТЛАДКА"}</definedName>
    <definedName name="___________________________tyt67" hidden="1">{#N/A,#N/A,FALSE,"ОТЛАДКА"}</definedName>
    <definedName name="___________________________XX1" hidden="1">{#N/A,#N/A,FALSE,"ОТЛАДКА"}</definedName>
    <definedName name="__________________________tyt67" hidden="1">{#N/A,#N/A,FALSE,"ОТЛАДКА"}</definedName>
    <definedName name="__________________________XX1" hidden="1">{#N/A,#N/A,FALSE,"ОТЛАДКА"}</definedName>
    <definedName name="_________________________tyt67" hidden="1">{#N/A,#N/A,FALSE,"ОТЛАДКА"}</definedName>
    <definedName name="_________________________XX1" hidden="1">{#N/A,#N/A,FALSE,"ОТЛАДКА"}</definedName>
    <definedName name="________________________tyt67" hidden="1">{#N/A,#N/A,FALSE,"ОТЛАДКА"}</definedName>
    <definedName name="________________________XX1" hidden="1">{#N/A,#N/A,FALSE,"ОТЛАДКА"}</definedName>
    <definedName name="_______________________tyt67" hidden="1">{#N/A,#N/A,FALSE,"ОТЛАДКА"}</definedName>
    <definedName name="_______________________XX1" hidden="1">{#N/A,#N/A,FALSE,"ОТЛАДКА"}</definedName>
    <definedName name="______________________tyt67" hidden="1">{#N/A,#N/A,FALSE,"ОТЛАДКА"}</definedName>
    <definedName name="______________________XX1" hidden="1">{#N/A,#N/A,FALSE,"ОТЛАДКА"}</definedName>
    <definedName name="_____________________tyt67" hidden="1">{#N/A,#N/A,FALSE,"ОТЛАДКА"}</definedName>
    <definedName name="_____________________XX1" hidden="1">{#N/A,#N/A,FALSE,"ОТЛАДКА"}</definedName>
    <definedName name="____________________tyt67" hidden="1">{#N/A,#N/A,FALSE,"ОТЛАДКА"}</definedName>
    <definedName name="____________________XX1" hidden="1">{#N/A,#N/A,FALSE,"ОТЛАДКА"}</definedName>
    <definedName name="___________________tyt67" hidden="1">{#N/A,#N/A,FALSE,"ОТЛАДКА"}</definedName>
    <definedName name="___________________XX1" hidden="1">{#N/A,#N/A,FALSE,"ОТЛАДКА"}</definedName>
    <definedName name="__________________tyt67" hidden="1">{#N/A,#N/A,FALSE,"ОТЛАДКА"}</definedName>
    <definedName name="__________________XX1" hidden="1">{#N/A,#N/A,FALSE,"ОТЛАДКА"}</definedName>
    <definedName name="_________________tyt67" hidden="1">{#N/A,#N/A,FALSE,"ОТЛАДКА"}</definedName>
    <definedName name="_________________XX1" hidden="1">{#N/A,#N/A,FALSE,"ОТЛАДКА"}</definedName>
    <definedName name="________________tyt67" hidden="1">{#N/A,#N/A,FALSE,"ОТЛАДКА"}</definedName>
    <definedName name="________________XX1" hidden="1">{#N/A,#N/A,FALSE,"ОТЛАДКА"}</definedName>
    <definedName name="_______________tyt67" hidden="1">{#N/A,#N/A,FALSE,"ОТЛАДКА"}</definedName>
    <definedName name="_______________XX1" hidden="1">{#N/A,#N/A,FALSE,"ОТЛАДКА"}</definedName>
    <definedName name="______________tyt67" hidden="1">{#N/A,#N/A,FALSE,"ОТЛАДКА"}</definedName>
    <definedName name="______________XX1" hidden="1">{#N/A,#N/A,FALSE,"ОТЛАДКА"}</definedName>
    <definedName name="_____________tyt67" hidden="1">{#N/A,#N/A,FALSE,"ОТЛАДКА"}</definedName>
    <definedName name="_____________XX1" hidden="1">{#N/A,#N/A,FALSE,"ОТЛАДКА"}</definedName>
    <definedName name="____________tyt67" hidden="1">{#N/A,#N/A,FALSE,"ОТЛАДКА"}</definedName>
    <definedName name="____________XX1" hidden="1">{#N/A,#N/A,FALSE,"ОТЛАДКА"}</definedName>
    <definedName name="___________tyt67" hidden="1">{#N/A,#N/A,FALSE,"ОТЛАДКА"}</definedName>
    <definedName name="___________XX1" hidden="1">{#N/A,#N/A,FALSE,"ОТЛАДКА"}</definedName>
    <definedName name="__________tyt67" hidden="1">{#N/A,#N/A,FALSE,"ОТЛАДКА"}</definedName>
    <definedName name="__________XX1" hidden="1">{#N/A,#N/A,FALSE,"ОТЛАДКА"}</definedName>
    <definedName name="_________tyt67" hidden="1">{#N/A,#N/A,FALSE,"ОТЛАДКА"}</definedName>
    <definedName name="_________XX1" hidden="1">{#N/A,#N/A,FALSE,"ОТЛАДКА"}</definedName>
    <definedName name="________tyt67" hidden="1">{#N/A,#N/A,FALSE,"ОТЛАДКА"}</definedName>
    <definedName name="________XX1" hidden="1">{#N/A,#N/A,FALSE,"ОТЛАДКА"}</definedName>
    <definedName name="_______tyt67" hidden="1">{#N/A,#N/A,FALSE,"ОТЛАДКА"}</definedName>
    <definedName name="_______XX1" hidden="1">{#N/A,#N/A,FALSE,"ОТЛАДКА"}</definedName>
    <definedName name="______tyt67" hidden="1">{#N/A,#N/A,FALSE,"ОТЛАДКА"}</definedName>
    <definedName name="______XX1" hidden="1">{#N/A,#N/A,FALSE,"ОТЛАДКА"}</definedName>
    <definedName name="_____c75213" localSheetId="3">#REF!</definedName>
    <definedName name="_____c75213" localSheetId="1">#REF!</definedName>
    <definedName name="_____c75213" localSheetId="5">#REF!</definedName>
    <definedName name="_____c75213" localSheetId="4">#REF!</definedName>
    <definedName name="_____c75213" localSheetId="12">#REF!</definedName>
    <definedName name="_____c75213" localSheetId="2">#REF!</definedName>
    <definedName name="_____c75213" localSheetId="11">#REF!</definedName>
    <definedName name="_____c75213" localSheetId="7">#REF!</definedName>
    <definedName name="_____c75213" localSheetId="8">#REF!</definedName>
    <definedName name="_____c75213">#REF!</definedName>
    <definedName name="_____c81453" localSheetId="3">#REF!</definedName>
    <definedName name="_____c81453" localSheetId="1">#REF!</definedName>
    <definedName name="_____c81453" localSheetId="5">#REF!</definedName>
    <definedName name="_____c81453" localSheetId="4">#REF!</definedName>
    <definedName name="_____c81453" localSheetId="12">#REF!</definedName>
    <definedName name="_____c81453" localSheetId="2">#REF!</definedName>
    <definedName name="_____c81453" localSheetId="11">#REF!</definedName>
    <definedName name="_____c81453" localSheetId="7">#REF!</definedName>
    <definedName name="_____c81453" localSheetId="8">#REF!</definedName>
    <definedName name="_____c81453">#REF!</definedName>
    <definedName name="_____tyt67" hidden="1">{#N/A,#N/A,FALSE,"ОТЛАДКА"}</definedName>
    <definedName name="_____XX1" hidden="1">{#N/A,#N/A,FALSE,"ОТЛАДКА"}</definedName>
    <definedName name="____aze1" localSheetId="3">#REF!</definedName>
    <definedName name="____aze1" localSheetId="1">#REF!</definedName>
    <definedName name="____aze1" localSheetId="5">#REF!</definedName>
    <definedName name="____aze1" localSheetId="4">#REF!</definedName>
    <definedName name="____aze1" localSheetId="12">#REF!</definedName>
    <definedName name="____aze1" localSheetId="2">#REF!</definedName>
    <definedName name="____aze1" localSheetId="11">#REF!</definedName>
    <definedName name="____aze1" localSheetId="7">#REF!</definedName>
    <definedName name="____aze1" localSheetId="8">#REF!</definedName>
    <definedName name="____aze1">#REF!</definedName>
    <definedName name="____aze2" localSheetId="3">#REF!</definedName>
    <definedName name="____aze2" localSheetId="1">#REF!</definedName>
    <definedName name="____aze2" localSheetId="5">#REF!</definedName>
    <definedName name="____aze2" localSheetId="4">#REF!</definedName>
    <definedName name="____aze2" localSheetId="12">#REF!</definedName>
    <definedName name="____aze2" localSheetId="2">#REF!</definedName>
    <definedName name="____aze2" localSheetId="11">#REF!</definedName>
    <definedName name="____aze2" localSheetId="7">#REF!</definedName>
    <definedName name="____aze2" localSheetId="8">#REF!</definedName>
    <definedName name="____aze2">#REF!</definedName>
    <definedName name="____aze3" localSheetId="3">#REF!</definedName>
    <definedName name="____aze3" localSheetId="1">#REF!</definedName>
    <definedName name="____aze3" localSheetId="5">#REF!</definedName>
    <definedName name="____aze3" localSheetId="4">#REF!</definedName>
    <definedName name="____aze3" localSheetId="12">#REF!</definedName>
    <definedName name="____aze3" localSheetId="2">#REF!</definedName>
    <definedName name="____aze3" localSheetId="11">#REF!</definedName>
    <definedName name="____aze3" localSheetId="7">#REF!</definedName>
    <definedName name="____aze3" localSheetId="8">#REF!</definedName>
    <definedName name="____aze3">#REF!</definedName>
    <definedName name="____BOP1" localSheetId="3">#REF!</definedName>
    <definedName name="____BOP1" localSheetId="1">#REF!</definedName>
    <definedName name="____BOP1" localSheetId="5">#REF!</definedName>
    <definedName name="____BOP1" localSheetId="4">#REF!</definedName>
    <definedName name="____BOP1" localSheetId="12">#REF!</definedName>
    <definedName name="____BOP1" localSheetId="2">#REF!</definedName>
    <definedName name="____BOP1" localSheetId="11">#REF!</definedName>
    <definedName name="____BOP1" localSheetId="7">#REF!</definedName>
    <definedName name="____BOP1" localSheetId="8">#REF!</definedName>
    <definedName name="____BOP1">#REF!</definedName>
    <definedName name="____BOP2" localSheetId="3">[2]BoP!#REF!</definedName>
    <definedName name="____BOP2" localSheetId="1">[2]BoP!#REF!</definedName>
    <definedName name="____BOP2" localSheetId="5">[2]BoP!#REF!</definedName>
    <definedName name="____BOP2" localSheetId="4">[2]BoP!#REF!</definedName>
    <definedName name="____BOP2" localSheetId="12">[2]BoP!#REF!</definedName>
    <definedName name="____BOP2" localSheetId="2">[2]BoP!#REF!</definedName>
    <definedName name="____BOP2" localSheetId="11">[2]BoP!#REF!</definedName>
    <definedName name="____BOP2" localSheetId="7">[2]BoP!#REF!</definedName>
    <definedName name="____BOP2" localSheetId="8">[2]BoP!#REF!</definedName>
    <definedName name="____BOP2">[2]BoP!#REF!</definedName>
    <definedName name="____COL1">[3]SimInp1:ModDef!$A$1:$V$130</definedName>
    <definedName name="____END94" localSheetId="3">#REF!</definedName>
    <definedName name="____END94" localSheetId="1">#REF!</definedName>
    <definedName name="____END94" localSheetId="5">#REF!</definedName>
    <definedName name="____END94" localSheetId="4">#REF!</definedName>
    <definedName name="____END94" localSheetId="12">#REF!</definedName>
    <definedName name="____END94" localSheetId="2">#REF!</definedName>
    <definedName name="____END94" localSheetId="11">#REF!</definedName>
    <definedName name="____END94" localSheetId="7">#REF!</definedName>
    <definedName name="____END94" localSheetId="8">#REF!</definedName>
    <definedName name="____END94">#REF!</definedName>
    <definedName name="____EXP5" localSheetId="3">#REF!</definedName>
    <definedName name="____EXP5" localSheetId="1">#REF!</definedName>
    <definedName name="____EXP5" localSheetId="5">#REF!</definedName>
    <definedName name="____EXP5" localSheetId="4">#REF!</definedName>
    <definedName name="____EXP5" localSheetId="12">#REF!</definedName>
    <definedName name="____EXP5" localSheetId="2">#REF!</definedName>
    <definedName name="____EXP5" localSheetId="11">#REF!</definedName>
    <definedName name="____EXP5" localSheetId="7">#REF!</definedName>
    <definedName name="____EXP5" localSheetId="8">#REF!</definedName>
    <definedName name="____EXP5">#REF!</definedName>
    <definedName name="____EXP6" localSheetId="3">#REF!</definedName>
    <definedName name="____EXP6" localSheetId="1">#REF!</definedName>
    <definedName name="____EXP6" localSheetId="5">#REF!</definedName>
    <definedName name="____EXP6" localSheetId="4">#REF!</definedName>
    <definedName name="____EXP6" localSheetId="12">#REF!</definedName>
    <definedName name="____EXP6" localSheetId="2">#REF!</definedName>
    <definedName name="____EXP6" localSheetId="11">#REF!</definedName>
    <definedName name="____EXP6" localSheetId="7">#REF!</definedName>
    <definedName name="____EXP6" localSheetId="8">#REF!</definedName>
    <definedName name="____EXP6">#REF!</definedName>
    <definedName name="____EXP7" localSheetId="3">#REF!</definedName>
    <definedName name="____EXP7" localSheetId="1">#REF!</definedName>
    <definedName name="____EXP7" localSheetId="5">#REF!</definedName>
    <definedName name="____EXP7" localSheetId="4">#REF!</definedName>
    <definedName name="____EXP7" localSheetId="12">#REF!</definedName>
    <definedName name="____EXP7" localSheetId="2">#REF!</definedName>
    <definedName name="____EXP7" localSheetId="11">#REF!</definedName>
    <definedName name="____EXP7" localSheetId="7">#REF!</definedName>
    <definedName name="____EXP7" localSheetId="8">#REF!</definedName>
    <definedName name="____EXP7">#REF!</definedName>
    <definedName name="____EXP9" localSheetId="3">#REF!</definedName>
    <definedName name="____EXP9" localSheetId="1">#REF!</definedName>
    <definedName name="____EXP9" localSheetId="5">#REF!</definedName>
    <definedName name="____EXP9" localSheetId="4">#REF!</definedName>
    <definedName name="____EXP9" localSheetId="12">#REF!</definedName>
    <definedName name="____EXP9" localSheetId="2">#REF!</definedName>
    <definedName name="____EXP9" localSheetId="11">#REF!</definedName>
    <definedName name="____EXP9" localSheetId="7">#REF!</definedName>
    <definedName name="____EXP9" localSheetId="8">#REF!</definedName>
    <definedName name="____EXP9">#REF!</definedName>
    <definedName name="____IMP10" localSheetId="3">#REF!</definedName>
    <definedName name="____IMP10" localSheetId="1">#REF!</definedName>
    <definedName name="____IMP10" localSheetId="5">#REF!</definedName>
    <definedName name="____IMP10" localSheetId="4">#REF!</definedName>
    <definedName name="____IMP10" localSheetId="12">#REF!</definedName>
    <definedName name="____IMP10" localSheetId="2">#REF!</definedName>
    <definedName name="____IMP10" localSheetId="11">#REF!</definedName>
    <definedName name="____IMP10" localSheetId="7">#REF!</definedName>
    <definedName name="____IMP10" localSheetId="8">#REF!</definedName>
    <definedName name="____IMP10">#REF!</definedName>
    <definedName name="____IMP2" localSheetId="3">#REF!</definedName>
    <definedName name="____IMP2" localSheetId="1">#REF!</definedName>
    <definedName name="____IMP2" localSheetId="5">#REF!</definedName>
    <definedName name="____IMP2" localSheetId="4">#REF!</definedName>
    <definedName name="____IMP2" localSheetId="12">#REF!</definedName>
    <definedName name="____IMP2" localSheetId="2">#REF!</definedName>
    <definedName name="____IMP2" localSheetId="11">#REF!</definedName>
    <definedName name="____IMP2" localSheetId="7">#REF!</definedName>
    <definedName name="____IMP2" localSheetId="8">#REF!</definedName>
    <definedName name="____IMP2">#REF!</definedName>
    <definedName name="____IMP4" localSheetId="3">#REF!</definedName>
    <definedName name="____IMP4" localSheetId="1">#REF!</definedName>
    <definedName name="____IMP4" localSheetId="5">#REF!</definedName>
    <definedName name="____IMP4" localSheetId="4">#REF!</definedName>
    <definedName name="____IMP4" localSheetId="12">#REF!</definedName>
    <definedName name="____IMP4" localSheetId="2">#REF!</definedName>
    <definedName name="____IMP4" localSheetId="11">#REF!</definedName>
    <definedName name="____IMP4" localSheetId="7">#REF!</definedName>
    <definedName name="____IMP4" localSheetId="8">#REF!</definedName>
    <definedName name="____IMP4">#REF!</definedName>
    <definedName name="____IMP6" localSheetId="3">#REF!</definedName>
    <definedName name="____IMP6" localSheetId="1">#REF!</definedName>
    <definedName name="____IMP6" localSheetId="5">#REF!</definedName>
    <definedName name="____IMP6" localSheetId="4">#REF!</definedName>
    <definedName name="____IMP6" localSheetId="12">#REF!</definedName>
    <definedName name="____IMP6" localSheetId="2">#REF!</definedName>
    <definedName name="____IMP6" localSheetId="11">#REF!</definedName>
    <definedName name="____IMP6" localSheetId="7">#REF!</definedName>
    <definedName name="____IMP6" localSheetId="8">#REF!</definedName>
    <definedName name="____IMP6">#REF!</definedName>
    <definedName name="____IMP7" localSheetId="3">#REF!</definedName>
    <definedName name="____IMP7" localSheetId="1">#REF!</definedName>
    <definedName name="____IMP7" localSheetId="5">#REF!</definedName>
    <definedName name="____IMP7" localSheetId="4">#REF!</definedName>
    <definedName name="____IMP7" localSheetId="12">#REF!</definedName>
    <definedName name="____IMP7" localSheetId="2">#REF!</definedName>
    <definedName name="____IMP7" localSheetId="11">#REF!</definedName>
    <definedName name="____IMP7" localSheetId="7">#REF!</definedName>
    <definedName name="____IMP7" localSheetId="8">#REF!</definedName>
    <definedName name="____IMP7">#REF!</definedName>
    <definedName name="____IMP8" localSheetId="3">#REF!</definedName>
    <definedName name="____IMP8" localSheetId="1">#REF!</definedName>
    <definedName name="____IMP8" localSheetId="5">#REF!</definedName>
    <definedName name="____IMP8" localSheetId="4">#REF!</definedName>
    <definedName name="____IMP8" localSheetId="12">#REF!</definedName>
    <definedName name="____IMP8" localSheetId="2">#REF!</definedName>
    <definedName name="____IMP8" localSheetId="11">#REF!</definedName>
    <definedName name="____IMP8" localSheetId="7">#REF!</definedName>
    <definedName name="____IMP8" localSheetId="8">#REF!</definedName>
    <definedName name="____IMP8">#REF!</definedName>
    <definedName name="____MCV1">[4]Q2!$E$64:$AH$64</definedName>
    <definedName name="____MTS2" localSheetId="3">'[5]Annual Tables'!#REF!</definedName>
    <definedName name="____MTS2" localSheetId="1">'[5]Annual Tables'!#REF!</definedName>
    <definedName name="____MTS2" localSheetId="5">'[5]Annual Tables'!#REF!</definedName>
    <definedName name="____MTS2" localSheetId="4">'[5]Annual Tables'!#REF!</definedName>
    <definedName name="____MTS2" localSheetId="12">'[5]Annual Tables'!#REF!</definedName>
    <definedName name="____MTS2" localSheetId="2">'[5]Annual Tables'!#REF!</definedName>
    <definedName name="____MTS2" localSheetId="11">'[5]Annual Tables'!#REF!</definedName>
    <definedName name="____MTS2" localSheetId="7">'[5]Annual Tables'!#REF!</definedName>
    <definedName name="____MTS2" localSheetId="8">'[5]Annual Tables'!#REF!</definedName>
    <definedName name="____MTS2">'[5]Annual Tables'!#REF!</definedName>
    <definedName name="____PAG2" localSheetId="3">[5]Index!#REF!</definedName>
    <definedName name="____PAG2" localSheetId="1">[5]Index!#REF!</definedName>
    <definedName name="____PAG2" localSheetId="5">[5]Index!#REF!</definedName>
    <definedName name="____PAG2" localSheetId="4">[5]Index!#REF!</definedName>
    <definedName name="____PAG2" localSheetId="12">[5]Index!#REF!</definedName>
    <definedName name="____PAG2" localSheetId="2">[5]Index!#REF!</definedName>
    <definedName name="____PAG2" localSheetId="11">[5]Index!#REF!</definedName>
    <definedName name="____PAG2" localSheetId="7">[5]Index!#REF!</definedName>
    <definedName name="____PAG2" localSheetId="8">[5]Index!#REF!</definedName>
    <definedName name="____PAG2">[5]Index!#REF!</definedName>
    <definedName name="____PAG3" localSheetId="3">[5]Index!#REF!</definedName>
    <definedName name="____PAG3" localSheetId="1">[5]Index!#REF!</definedName>
    <definedName name="____PAG3" localSheetId="5">[5]Index!#REF!</definedName>
    <definedName name="____PAG3" localSheetId="4">[5]Index!#REF!</definedName>
    <definedName name="____PAG3" localSheetId="12">[5]Index!#REF!</definedName>
    <definedName name="____PAG3" localSheetId="2">[5]Index!#REF!</definedName>
    <definedName name="____PAG3" localSheetId="11">[5]Index!#REF!</definedName>
    <definedName name="____PAG3" localSheetId="7">[5]Index!#REF!</definedName>
    <definedName name="____PAG3" localSheetId="8">[5]Index!#REF!</definedName>
    <definedName name="____PAG3">[5]Index!#REF!</definedName>
    <definedName name="____PAG4" localSheetId="3">[5]Index!#REF!</definedName>
    <definedName name="____PAG4" localSheetId="1">[5]Index!#REF!</definedName>
    <definedName name="____PAG4" localSheetId="5">[5]Index!#REF!</definedName>
    <definedName name="____PAG4" localSheetId="4">[5]Index!#REF!</definedName>
    <definedName name="____PAG4" localSheetId="12">[5]Index!#REF!</definedName>
    <definedName name="____PAG4" localSheetId="2">[5]Index!#REF!</definedName>
    <definedName name="____PAG4" localSheetId="11">[5]Index!#REF!</definedName>
    <definedName name="____PAG4" localSheetId="7">[5]Index!#REF!</definedName>
    <definedName name="____PAG4" localSheetId="8">[5]Index!#REF!</definedName>
    <definedName name="____PAG4">[5]Index!#REF!</definedName>
    <definedName name="____PAG5" localSheetId="3">[5]Index!#REF!</definedName>
    <definedName name="____PAG5" localSheetId="1">[5]Index!#REF!</definedName>
    <definedName name="____PAG5" localSheetId="5">[5]Index!#REF!</definedName>
    <definedName name="____PAG5" localSheetId="4">[5]Index!#REF!</definedName>
    <definedName name="____PAG5" localSheetId="12">[5]Index!#REF!</definedName>
    <definedName name="____PAG5" localSheetId="2">[5]Index!#REF!</definedName>
    <definedName name="____PAG5" localSheetId="11">[5]Index!#REF!</definedName>
    <definedName name="____PAG5" localSheetId="7">[5]Index!#REF!</definedName>
    <definedName name="____PAG5" localSheetId="8">[5]Index!#REF!</definedName>
    <definedName name="____PAG5">[5]Index!#REF!</definedName>
    <definedName name="____PAG6" localSheetId="3">[5]Index!#REF!</definedName>
    <definedName name="____PAG6" localSheetId="1">[5]Index!#REF!</definedName>
    <definedName name="____PAG6" localSheetId="5">[5]Index!#REF!</definedName>
    <definedName name="____PAG6" localSheetId="4">[5]Index!#REF!</definedName>
    <definedName name="____PAG6" localSheetId="12">[5]Index!#REF!</definedName>
    <definedName name="____PAG6" localSheetId="2">[5]Index!#REF!</definedName>
    <definedName name="____PAG6" localSheetId="11">[5]Index!#REF!</definedName>
    <definedName name="____PAG6" localSheetId="7">[5]Index!#REF!</definedName>
    <definedName name="____PAG6" localSheetId="8">[5]Index!#REF!</definedName>
    <definedName name="____PAG6">[5]Index!#REF!</definedName>
    <definedName name="____PAG7" localSheetId="3">#REF!</definedName>
    <definedName name="____PAG7" localSheetId="1">#REF!</definedName>
    <definedName name="____PAG7" localSheetId="5">#REF!</definedName>
    <definedName name="____PAG7" localSheetId="4">#REF!</definedName>
    <definedName name="____PAG7" localSheetId="12">#REF!</definedName>
    <definedName name="____PAG7" localSheetId="2">#REF!</definedName>
    <definedName name="____PAG7" localSheetId="11">#REF!</definedName>
    <definedName name="____PAG7" localSheetId="7">#REF!</definedName>
    <definedName name="____PAG7" localSheetId="8">#REF!</definedName>
    <definedName name="____PAG7">#REF!</definedName>
    <definedName name="____RES2" localSheetId="3">[2]RES!#REF!</definedName>
    <definedName name="____RES2" localSheetId="1">[2]RES!#REF!</definedName>
    <definedName name="____RES2" localSheetId="5">[2]RES!#REF!</definedName>
    <definedName name="____RES2" localSheetId="4">[2]RES!#REF!</definedName>
    <definedName name="____RES2" localSheetId="12">[2]RES!#REF!</definedName>
    <definedName name="____RES2" localSheetId="2">[2]RES!#REF!</definedName>
    <definedName name="____RES2" localSheetId="11">[2]RES!#REF!</definedName>
    <definedName name="____RES2" localSheetId="7">[2]RES!#REF!</definedName>
    <definedName name="____RES2" localSheetId="8">[2]RES!#REF!</definedName>
    <definedName name="____RES2">[2]RES!#REF!</definedName>
    <definedName name="____SUM2" localSheetId="3">#REF!</definedName>
    <definedName name="____SUM2" localSheetId="1">#REF!</definedName>
    <definedName name="____SUM2" localSheetId="5">#REF!</definedName>
    <definedName name="____SUM2" localSheetId="4">#REF!</definedName>
    <definedName name="____SUM2" localSheetId="12">#REF!</definedName>
    <definedName name="____SUM2" localSheetId="2">#REF!</definedName>
    <definedName name="____SUM2" localSheetId="11">#REF!</definedName>
    <definedName name="____SUM2" localSheetId="7">#REF!</definedName>
    <definedName name="____SUM2" localSheetId="8">#REF!</definedName>
    <definedName name="____SUM2">#REF!</definedName>
    <definedName name="____sum3" localSheetId="3">#REF!</definedName>
    <definedName name="____sum3" localSheetId="1">#REF!</definedName>
    <definedName name="____sum3" localSheetId="5">#REF!</definedName>
    <definedName name="____sum3" localSheetId="4">#REF!</definedName>
    <definedName name="____sum3" localSheetId="12">#REF!</definedName>
    <definedName name="____sum3" localSheetId="2">#REF!</definedName>
    <definedName name="____sum3" localSheetId="11">#REF!</definedName>
    <definedName name="____sum3" localSheetId="7">#REF!</definedName>
    <definedName name="____sum3" localSheetId="8">#REF!</definedName>
    <definedName name="____sum3">#REF!</definedName>
    <definedName name="____tab06" localSheetId="3">#REF!</definedName>
    <definedName name="____tab06" localSheetId="1">#REF!</definedName>
    <definedName name="____tab06" localSheetId="5">#REF!</definedName>
    <definedName name="____tab06" localSheetId="4">#REF!</definedName>
    <definedName name="____tab06" localSheetId="12">#REF!</definedName>
    <definedName name="____tab06" localSheetId="2">#REF!</definedName>
    <definedName name="____tab06" localSheetId="11">#REF!</definedName>
    <definedName name="____tab06" localSheetId="7">#REF!</definedName>
    <definedName name="____tab06" localSheetId="8">#REF!</definedName>
    <definedName name="____tab06">#REF!</definedName>
    <definedName name="____tab07" localSheetId="3">#REF!</definedName>
    <definedName name="____tab07" localSheetId="1">#REF!</definedName>
    <definedName name="____tab07" localSheetId="5">#REF!</definedName>
    <definedName name="____tab07" localSheetId="4">#REF!</definedName>
    <definedName name="____tab07" localSheetId="12">#REF!</definedName>
    <definedName name="____tab07" localSheetId="2">#REF!</definedName>
    <definedName name="____tab07" localSheetId="11">#REF!</definedName>
    <definedName name="____tab07" localSheetId="7">#REF!</definedName>
    <definedName name="____tab07" localSheetId="8">#REF!</definedName>
    <definedName name="____tab07">#REF!</definedName>
    <definedName name="____TAB1" localSheetId="3">#REF!</definedName>
    <definedName name="____TAB1" localSheetId="1">#REF!</definedName>
    <definedName name="____TAB1" localSheetId="5">#REF!</definedName>
    <definedName name="____TAB1" localSheetId="4">#REF!</definedName>
    <definedName name="____TAB1" localSheetId="12">#REF!</definedName>
    <definedName name="____TAB1" localSheetId="2">#REF!</definedName>
    <definedName name="____TAB1" localSheetId="11">#REF!</definedName>
    <definedName name="____TAB1" localSheetId="7">#REF!</definedName>
    <definedName name="____TAB1" localSheetId="8">#REF!</definedName>
    <definedName name="____TAB1">#REF!</definedName>
    <definedName name="____TAB10" localSheetId="3">#REF!</definedName>
    <definedName name="____TAB10" localSheetId="1">#REF!</definedName>
    <definedName name="____TAB10" localSheetId="5">#REF!</definedName>
    <definedName name="____TAB10" localSheetId="4">#REF!</definedName>
    <definedName name="____TAB10" localSheetId="12">#REF!</definedName>
    <definedName name="____TAB10" localSheetId="2">#REF!</definedName>
    <definedName name="____TAB10" localSheetId="11">#REF!</definedName>
    <definedName name="____TAB10" localSheetId="7">#REF!</definedName>
    <definedName name="____TAB10" localSheetId="8">#REF!</definedName>
    <definedName name="____TAB10">#REF!</definedName>
    <definedName name="____Tab11" localSheetId="3">#REF!</definedName>
    <definedName name="____Tab11" localSheetId="1">#REF!</definedName>
    <definedName name="____Tab11" localSheetId="5">#REF!</definedName>
    <definedName name="____Tab11" localSheetId="4">#REF!</definedName>
    <definedName name="____Tab11" localSheetId="12">#REF!</definedName>
    <definedName name="____Tab11" localSheetId="2">#REF!</definedName>
    <definedName name="____Tab11" localSheetId="11">#REF!</definedName>
    <definedName name="____Tab11" localSheetId="7">#REF!</definedName>
    <definedName name="____Tab11" localSheetId="8">#REF!</definedName>
    <definedName name="____Tab11">#REF!</definedName>
    <definedName name="____TAB12" localSheetId="3">#REF!</definedName>
    <definedName name="____TAB12" localSheetId="1">#REF!</definedName>
    <definedName name="____TAB12" localSheetId="5">#REF!</definedName>
    <definedName name="____TAB12" localSheetId="4">#REF!</definedName>
    <definedName name="____TAB12" localSheetId="12">#REF!</definedName>
    <definedName name="____TAB12" localSheetId="2">#REF!</definedName>
    <definedName name="____TAB12" localSheetId="11">#REF!</definedName>
    <definedName name="____TAB12" localSheetId="7">#REF!</definedName>
    <definedName name="____TAB12" localSheetId="8">#REF!</definedName>
    <definedName name="____TAB12">#REF!</definedName>
    <definedName name="____Tab19" localSheetId="3">#REF!</definedName>
    <definedName name="____Tab19" localSheetId="1">#REF!</definedName>
    <definedName name="____Tab19" localSheetId="5">#REF!</definedName>
    <definedName name="____Tab19" localSheetId="4">#REF!</definedName>
    <definedName name="____Tab19" localSheetId="12">#REF!</definedName>
    <definedName name="____Tab19" localSheetId="2">#REF!</definedName>
    <definedName name="____Tab19" localSheetId="11">#REF!</definedName>
    <definedName name="____Tab19" localSheetId="7">#REF!</definedName>
    <definedName name="____Tab19" localSheetId="8">#REF!</definedName>
    <definedName name="____Tab19">#REF!</definedName>
    <definedName name="____TAB2" localSheetId="3">#REF!</definedName>
    <definedName name="____TAB2" localSheetId="1">#REF!</definedName>
    <definedName name="____TAB2" localSheetId="5">#REF!</definedName>
    <definedName name="____TAB2" localSheetId="4">#REF!</definedName>
    <definedName name="____TAB2" localSheetId="12">#REF!</definedName>
    <definedName name="____TAB2" localSheetId="2">#REF!</definedName>
    <definedName name="____TAB2" localSheetId="11">#REF!</definedName>
    <definedName name="____TAB2" localSheetId="7">#REF!</definedName>
    <definedName name="____TAB2" localSheetId="8">#REF!</definedName>
    <definedName name="____TAB2">#REF!</definedName>
    <definedName name="____Tab20" localSheetId="3">#REF!</definedName>
    <definedName name="____Tab20" localSheetId="1">#REF!</definedName>
    <definedName name="____Tab20" localSheetId="5">#REF!</definedName>
    <definedName name="____Tab20" localSheetId="4">#REF!</definedName>
    <definedName name="____Tab20" localSheetId="12">#REF!</definedName>
    <definedName name="____Tab20" localSheetId="2">#REF!</definedName>
    <definedName name="____Tab20" localSheetId="11">#REF!</definedName>
    <definedName name="____Tab20" localSheetId="7">#REF!</definedName>
    <definedName name="____Tab20" localSheetId="8">#REF!</definedName>
    <definedName name="____Tab20">#REF!</definedName>
    <definedName name="____Tab21" localSheetId="3">#REF!</definedName>
    <definedName name="____Tab21" localSheetId="1">#REF!</definedName>
    <definedName name="____Tab21" localSheetId="5">#REF!</definedName>
    <definedName name="____Tab21" localSheetId="4">#REF!</definedName>
    <definedName name="____Tab21" localSheetId="12">#REF!</definedName>
    <definedName name="____Tab21" localSheetId="2">#REF!</definedName>
    <definedName name="____Tab21" localSheetId="11">#REF!</definedName>
    <definedName name="____Tab21" localSheetId="7">#REF!</definedName>
    <definedName name="____Tab21" localSheetId="8">#REF!</definedName>
    <definedName name="____Tab21">#REF!</definedName>
    <definedName name="____Tab22" localSheetId="3">#REF!</definedName>
    <definedName name="____Tab22" localSheetId="1">#REF!</definedName>
    <definedName name="____Tab22" localSheetId="5">#REF!</definedName>
    <definedName name="____Tab22" localSheetId="4">#REF!</definedName>
    <definedName name="____Tab22" localSheetId="12">#REF!</definedName>
    <definedName name="____Tab22" localSheetId="2">#REF!</definedName>
    <definedName name="____Tab22" localSheetId="11">#REF!</definedName>
    <definedName name="____Tab22" localSheetId="7">#REF!</definedName>
    <definedName name="____Tab22" localSheetId="8">#REF!</definedName>
    <definedName name="____Tab22">#REF!</definedName>
    <definedName name="____Tab23" localSheetId="3">#REF!</definedName>
    <definedName name="____Tab23" localSheetId="1">#REF!</definedName>
    <definedName name="____Tab23" localSheetId="5">#REF!</definedName>
    <definedName name="____Tab23" localSheetId="4">#REF!</definedName>
    <definedName name="____Tab23" localSheetId="12">#REF!</definedName>
    <definedName name="____Tab23" localSheetId="2">#REF!</definedName>
    <definedName name="____Tab23" localSheetId="11">#REF!</definedName>
    <definedName name="____Tab23" localSheetId="7">#REF!</definedName>
    <definedName name="____Tab23" localSheetId="8">#REF!</definedName>
    <definedName name="____Tab23">#REF!</definedName>
    <definedName name="____Tab24" localSheetId="3">#REF!</definedName>
    <definedName name="____Tab24" localSheetId="1">#REF!</definedName>
    <definedName name="____Tab24" localSheetId="5">#REF!</definedName>
    <definedName name="____Tab24" localSheetId="4">#REF!</definedName>
    <definedName name="____Tab24" localSheetId="12">#REF!</definedName>
    <definedName name="____Tab24" localSheetId="2">#REF!</definedName>
    <definedName name="____Tab24" localSheetId="11">#REF!</definedName>
    <definedName name="____Tab24" localSheetId="7">#REF!</definedName>
    <definedName name="____Tab24" localSheetId="8">#REF!</definedName>
    <definedName name="____Tab24">#REF!</definedName>
    <definedName name="____Tab26" localSheetId="3">#REF!</definedName>
    <definedName name="____Tab26" localSheetId="1">#REF!</definedName>
    <definedName name="____Tab26" localSheetId="5">#REF!</definedName>
    <definedName name="____Tab26" localSheetId="4">#REF!</definedName>
    <definedName name="____Tab26" localSheetId="12">#REF!</definedName>
    <definedName name="____Tab26" localSheetId="2">#REF!</definedName>
    <definedName name="____Tab26" localSheetId="11">#REF!</definedName>
    <definedName name="____Tab26" localSheetId="7">#REF!</definedName>
    <definedName name="____Tab26" localSheetId="8">#REF!</definedName>
    <definedName name="____Tab26">#REF!</definedName>
    <definedName name="____Tab27" localSheetId="3">#REF!</definedName>
    <definedName name="____Tab27" localSheetId="1">#REF!</definedName>
    <definedName name="____Tab27" localSheetId="5">#REF!</definedName>
    <definedName name="____Tab27" localSheetId="4">#REF!</definedName>
    <definedName name="____Tab27" localSheetId="12">#REF!</definedName>
    <definedName name="____Tab27" localSheetId="2">#REF!</definedName>
    <definedName name="____Tab27" localSheetId="11">#REF!</definedName>
    <definedName name="____Tab27" localSheetId="7">#REF!</definedName>
    <definedName name="____Tab27" localSheetId="8">#REF!</definedName>
    <definedName name="____Tab27">#REF!</definedName>
    <definedName name="____Tab28" localSheetId="3">#REF!</definedName>
    <definedName name="____Tab28" localSheetId="1">#REF!</definedName>
    <definedName name="____Tab28" localSheetId="5">#REF!</definedName>
    <definedName name="____Tab28" localSheetId="4">#REF!</definedName>
    <definedName name="____Tab28" localSheetId="12">#REF!</definedName>
    <definedName name="____Tab28" localSheetId="2">#REF!</definedName>
    <definedName name="____Tab28" localSheetId="11">#REF!</definedName>
    <definedName name="____Tab28" localSheetId="7">#REF!</definedName>
    <definedName name="____Tab28" localSheetId="8">#REF!</definedName>
    <definedName name="____Tab28">#REF!</definedName>
    <definedName name="____Tab29" localSheetId="3">#REF!</definedName>
    <definedName name="____Tab29" localSheetId="1">#REF!</definedName>
    <definedName name="____Tab29" localSheetId="5">#REF!</definedName>
    <definedName name="____Tab29" localSheetId="4">#REF!</definedName>
    <definedName name="____Tab29" localSheetId="12">#REF!</definedName>
    <definedName name="____Tab29" localSheetId="2">#REF!</definedName>
    <definedName name="____Tab29" localSheetId="11">#REF!</definedName>
    <definedName name="____Tab29" localSheetId="7">#REF!</definedName>
    <definedName name="____Tab29" localSheetId="8">#REF!</definedName>
    <definedName name="____Tab29">#REF!</definedName>
    <definedName name="____TAB3" localSheetId="3">#REF!</definedName>
    <definedName name="____TAB3" localSheetId="1">#REF!</definedName>
    <definedName name="____TAB3" localSheetId="5">#REF!</definedName>
    <definedName name="____TAB3" localSheetId="4">#REF!</definedName>
    <definedName name="____TAB3" localSheetId="12">#REF!</definedName>
    <definedName name="____TAB3" localSheetId="2">#REF!</definedName>
    <definedName name="____TAB3" localSheetId="11">#REF!</definedName>
    <definedName name="____TAB3" localSheetId="7">#REF!</definedName>
    <definedName name="____TAB3" localSheetId="8">#REF!</definedName>
    <definedName name="____TAB3">#REF!</definedName>
    <definedName name="____Tab30" localSheetId="3">#REF!</definedName>
    <definedName name="____Tab30" localSheetId="1">#REF!</definedName>
    <definedName name="____Tab30" localSheetId="5">#REF!</definedName>
    <definedName name="____Tab30" localSheetId="4">#REF!</definedName>
    <definedName name="____Tab30" localSheetId="12">#REF!</definedName>
    <definedName name="____Tab30" localSheetId="2">#REF!</definedName>
    <definedName name="____Tab30" localSheetId="11">#REF!</definedName>
    <definedName name="____Tab30" localSheetId="7">#REF!</definedName>
    <definedName name="____Tab30" localSheetId="8">#REF!</definedName>
    <definedName name="____Tab30">#REF!</definedName>
    <definedName name="____Tab31" localSheetId="3">#REF!</definedName>
    <definedName name="____Tab31" localSheetId="1">#REF!</definedName>
    <definedName name="____Tab31" localSheetId="5">#REF!</definedName>
    <definedName name="____Tab31" localSheetId="4">#REF!</definedName>
    <definedName name="____Tab31" localSheetId="12">#REF!</definedName>
    <definedName name="____Tab31" localSheetId="2">#REF!</definedName>
    <definedName name="____Tab31" localSheetId="11">#REF!</definedName>
    <definedName name="____Tab31" localSheetId="7">#REF!</definedName>
    <definedName name="____Tab31" localSheetId="8">#REF!</definedName>
    <definedName name="____Tab31">#REF!</definedName>
    <definedName name="____Tab32" localSheetId="3">#REF!</definedName>
    <definedName name="____Tab32" localSheetId="1">#REF!</definedName>
    <definedName name="____Tab32" localSheetId="5">#REF!</definedName>
    <definedName name="____Tab32" localSheetId="4">#REF!</definedName>
    <definedName name="____Tab32" localSheetId="12">#REF!</definedName>
    <definedName name="____Tab32" localSheetId="2">#REF!</definedName>
    <definedName name="____Tab32" localSheetId="11">#REF!</definedName>
    <definedName name="____Tab32" localSheetId="7">#REF!</definedName>
    <definedName name="____Tab32" localSheetId="8">#REF!</definedName>
    <definedName name="____Tab32">#REF!</definedName>
    <definedName name="____Tab33" localSheetId="3">#REF!</definedName>
    <definedName name="____Tab33" localSheetId="1">#REF!</definedName>
    <definedName name="____Tab33" localSheetId="5">#REF!</definedName>
    <definedName name="____Tab33" localSheetId="4">#REF!</definedName>
    <definedName name="____Tab33" localSheetId="12">#REF!</definedName>
    <definedName name="____Tab33" localSheetId="2">#REF!</definedName>
    <definedName name="____Tab33" localSheetId="11">#REF!</definedName>
    <definedName name="____Tab33" localSheetId="7">#REF!</definedName>
    <definedName name="____Tab33" localSheetId="8">#REF!</definedName>
    <definedName name="____Tab33">#REF!</definedName>
    <definedName name="____Tab34" localSheetId="3">#REF!</definedName>
    <definedName name="____Tab34" localSheetId="1">#REF!</definedName>
    <definedName name="____Tab34" localSheetId="5">#REF!</definedName>
    <definedName name="____Tab34" localSheetId="4">#REF!</definedName>
    <definedName name="____Tab34" localSheetId="12">#REF!</definedName>
    <definedName name="____Tab34" localSheetId="2">#REF!</definedName>
    <definedName name="____Tab34" localSheetId="11">#REF!</definedName>
    <definedName name="____Tab34" localSheetId="7">#REF!</definedName>
    <definedName name="____Tab34" localSheetId="8">#REF!</definedName>
    <definedName name="____Tab34">#REF!</definedName>
    <definedName name="____Tab35" localSheetId="3">#REF!</definedName>
    <definedName name="____Tab35" localSheetId="1">#REF!</definedName>
    <definedName name="____Tab35" localSheetId="5">#REF!</definedName>
    <definedName name="____Tab35" localSheetId="4">#REF!</definedName>
    <definedName name="____Tab35" localSheetId="12">#REF!</definedName>
    <definedName name="____Tab35" localSheetId="2">#REF!</definedName>
    <definedName name="____Tab35" localSheetId="11">#REF!</definedName>
    <definedName name="____Tab35" localSheetId="7">#REF!</definedName>
    <definedName name="____Tab35" localSheetId="8">#REF!</definedName>
    <definedName name="____Tab35">#REF!</definedName>
    <definedName name="____TAB4" localSheetId="3">#REF!</definedName>
    <definedName name="____TAB4" localSheetId="1">#REF!</definedName>
    <definedName name="____TAB4" localSheetId="5">#REF!</definedName>
    <definedName name="____TAB4" localSheetId="4">#REF!</definedName>
    <definedName name="____TAB4" localSheetId="12">#REF!</definedName>
    <definedName name="____TAB4" localSheetId="2">#REF!</definedName>
    <definedName name="____TAB4" localSheetId="11">#REF!</definedName>
    <definedName name="____TAB4" localSheetId="7">#REF!</definedName>
    <definedName name="____TAB4" localSheetId="8">#REF!</definedName>
    <definedName name="____TAB4">#REF!</definedName>
    <definedName name="____TAB5" localSheetId="3">#REF!</definedName>
    <definedName name="____TAB5" localSheetId="1">#REF!</definedName>
    <definedName name="____TAB5" localSheetId="5">#REF!</definedName>
    <definedName name="____TAB5" localSheetId="4">#REF!</definedName>
    <definedName name="____TAB5" localSheetId="12">#REF!</definedName>
    <definedName name="____TAB5" localSheetId="2">#REF!</definedName>
    <definedName name="____TAB5" localSheetId="11">#REF!</definedName>
    <definedName name="____TAB5" localSheetId="7">#REF!</definedName>
    <definedName name="____TAB5" localSheetId="8">#REF!</definedName>
    <definedName name="____TAB5">#REF!</definedName>
    <definedName name="____TAB7" localSheetId="3">#REF!</definedName>
    <definedName name="____TAB7" localSheetId="1">#REF!</definedName>
    <definedName name="____TAB7" localSheetId="5">#REF!</definedName>
    <definedName name="____TAB7" localSheetId="4">#REF!</definedName>
    <definedName name="____TAB7" localSheetId="12">#REF!</definedName>
    <definedName name="____TAB7" localSheetId="2">#REF!</definedName>
    <definedName name="____TAB7" localSheetId="11">#REF!</definedName>
    <definedName name="____TAB7" localSheetId="7">#REF!</definedName>
    <definedName name="____TAB7" localSheetId="8">#REF!</definedName>
    <definedName name="____TAB7">#REF!</definedName>
    <definedName name="____TAB8" localSheetId="3">#REF!</definedName>
    <definedName name="____TAB8" localSheetId="1">#REF!</definedName>
    <definedName name="____TAB8" localSheetId="5">#REF!</definedName>
    <definedName name="____TAB8" localSheetId="4">#REF!</definedName>
    <definedName name="____TAB8" localSheetId="12">#REF!</definedName>
    <definedName name="____TAB8" localSheetId="2">#REF!</definedName>
    <definedName name="____TAB8" localSheetId="11">#REF!</definedName>
    <definedName name="____TAB8" localSheetId="7">#REF!</definedName>
    <definedName name="____TAB8" localSheetId="8">#REF!</definedName>
    <definedName name="____TAB8">#REF!</definedName>
    <definedName name="____tyt67" hidden="1">{#N/A,#N/A,FALSE,"ОТЛАДКА"}</definedName>
    <definedName name="____WB2" localSheetId="3">#REF!</definedName>
    <definedName name="____WB2" localSheetId="1">#REF!</definedName>
    <definedName name="____WB2" localSheetId="5">#REF!</definedName>
    <definedName name="____WB2" localSheetId="4">#REF!</definedName>
    <definedName name="____WB2" localSheetId="12">#REF!</definedName>
    <definedName name="____WB2" localSheetId="2">#REF!</definedName>
    <definedName name="____WB2" localSheetId="11">#REF!</definedName>
    <definedName name="____WB2" localSheetId="7">#REF!</definedName>
    <definedName name="____WB2" localSheetId="8">#REF!</definedName>
    <definedName name="____WB2">#REF!</definedName>
    <definedName name="____WEO1" localSheetId="3">#REF!</definedName>
    <definedName name="____WEO1" localSheetId="1">#REF!</definedName>
    <definedName name="____WEO1" localSheetId="5">#REF!</definedName>
    <definedName name="____WEO1" localSheetId="4">#REF!</definedName>
    <definedName name="____WEO1" localSheetId="12">#REF!</definedName>
    <definedName name="____WEO1" localSheetId="2">#REF!</definedName>
    <definedName name="____WEO1" localSheetId="11">#REF!</definedName>
    <definedName name="____WEO1" localSheetId="7">#REF!</definedName>
    <definedName name="____WEO1" localSheetId="8">#REF!</definedName>
    <definedName name="____WEO1">#REF!</definedName>
    <definedName name="____WEO2" localSheetId="3">#REF!</definedName>
    <definedName name="____WEO2" localSheetId="1">#REF!</definedName>
    <definedName name="____WEO2" localSheetId="5">#REF!</definedName>
    <definedName name="____WEO2" localSheetId="4">#REF!</definedName>
    <definedName name="____WEO2" localSheetId="12">#REF!</definedName>
    <definedName name="____WEO2" localSheetId="2">#REF!</definedName>
    <definedName name="____WEO2" localSheetId="11">#REF!</definedName>
    <definedName name="____WEO2" localSheetId="7">#REF!</definedName>
    <definedName name="____WEO2" localSheetId="8">#REF!</definedName>
    <definedName name="____WEO2">#REF!</definedName>
    <definedName name="____XX1" hidden="1">{#N/A,#N/A,FALSE,"ОТЛАДКА"}</definedName>
    <definedName name="____YR0110">'[6]Imp:DSA output'!$O$9:$R$464</definedName>
    <definedName name="____YR89">'[6]Imp:DSA output'!$C$9:$C$464</definedName>
    <definedName name="____YR90">'[6]Imp:DSA output'!$D$9:$D$464</definedName>
    <definedName name="____YR91">'[6]Imp:DSA output'!$E$9:$E$464</definedName>
    <definedName name="____YR92">'[6]Imp:DSA output'!$F$9:$F$464</definedName>
    <definedName name="____YR93">'[6]Imp:DSA output'!$G$9:$G$464</definedName>
    <definedName name="____YR94">'[6]Imp:DSA output'!$H$9:$H$464</definedName>
    <definedName name="____YR95">'[6]Imp:DSA output'!$I$9:$I$464</definedName>
    <definedName name="___aze1" localSheetId="3">#REF!</definedName>
    <definedName name="___aze1" localSheetId="1">#REF!</definedName>
    <definedName name="___aze1" localSheetId="5">#REF!</definedName>
    <definedName name="___aze1" localSheetId="4">#REF!</definedName>
    <definedName name="___aze1" localSheetId="12">#REF!</definedName>
    <definedName name="___aze1" localSheetId="2">#REF!</definedName>
    <definedName name="___aze1" localSheetId="11">#REF!</definedName>
    <definedName name="___aze1" localSheetId="7">#REF!</definedName>
    <definedName name="___aze1" localSheetId="8">#REF!</definedName>
    <definedName name="___aze1">#REF!</definedName>
    <definedName name="___aze2" localSheetId="3">#REF!</definedName>
    <definedName name="___aze2" localSheetId="1">#REF!</definedName>
    <definedName name="___aze2" localSheetId="5">#REF!</definedName>
    <definedName name="___aze2" localSheetId="4">#REF!</definedName>
    <definedName name="___aze2" localSheetId="12">#REF!</definedName>
    <definedName name="___aze2" localSheetId="2">#REF!</definedName>
    <definedName name="___aze2" localSheetId="11">#REF!</definedName>
    <definedName name="___aze2" localSheetId="7">#REF!</definedName>
    <definedName name="___aze2" localSheetId="8">#REF!</definedName>
    <definedName name="___aze2">#REF!</definedName>
    <definedName name="___aze3" localSheetId="3">#REF!</definedName>
    <definedName name="___aze3" localSheetId="1">#REF!</definedName>
    <definedName name="___aze3" localSheetId="5">#REF!</definedName>
    <definedName name="___aze3" localSheetId="4">#REF!</definedName>
    <definedName name="___aze3" localSheetId="12">#REF!</definedName>
    <definedName name="___aze3" localSheetId="2">#REF!</definedName>
    <definedName name="___aze3" localSheetId="11">#REF!</definedName>
    <definedName name="___aze3" localSheetId="7">#REF!</definedName>
    <definedName name="___aze3" localSheetId="8">#REF!</definedName>
    <definedName name="___aze3">#REF!</definedName>
    <definedName name="___bat67" hidden="1">{#N/A,#N/A,FALSE,"Tabl. D1";#N/A,#N/A,FALSE,"Tabl. D1 b";#N/A,#N/A,FALSE,"Tabl. D2";#N/A,#N/A,FALSE,"Tabl. D2 b";#N/A,#N/A,FALSE,"Tabl. D3";#N/A,#N/A,FALSE,"Tabl. D4";#N/A,#N/A,FALSE,"Tabl. D5"}</definedName>
    <definedName name="___BOP1" localSheetId="3">#REF!</definedName>
    <definedName name="___BOP1" localSheetId="1">#REF!</definedName>
    <definedName name="___BOP1" localSheetId="5">#REF!</definedName>
    <definedName name="___BOP1" localSheetId="4">#REF!</definedName>
    <definedName name="___BOP1" localSheetId="12">#REF!</definedName>
    <definedName name="___BOP1" localSheetId="2">#REF!</definedName>
    <definedName name="___BOP1" localSheetId="11">#REF!</definedName>
    <definedName name="___BOP1" localSheetId="7">#REF!</definedName>
    <definedName name="___BOP1" localSheetId="8">#REF!</definedName>
    <definedName name="___BOP1">#REF!</definedName>
    <definedName name="___BOP2" localSheetId="3">[7]BoP!#REF!</definedName>
    <definedName name="___BOP2" localSheetId="1">[7]BoP!#REF!</definedName>
    <definedName name="___BOP2" localSheetId="5">[7]BoP!#REF!</definedName>
    <definedName name="___BOP2" localSheetId="4">[7]BoP!#REF!</definedName>
    <definedName name="___BOP2" localSheetId="12">[7]BoP!#REF!</definedName>
    <definedName name="___BOP2" localSheetId="2">[7]BoP!#REF!</definedName>
    <definedName name="___BOP2" localSheetId="11">[7]BoP!#REF!</definedName>
    <definedName name="___BOP2" localSheetId="7">[7]BoP!#REF!</definedName>
    <definedName name="___BOP2" localSheetId="8">[7]BoP!#REF!</definedName>
    <definedName name="___BOP2">[7]BoP!#REF!</definedName>
    <definedName name="___c75213" localSheetId="3">#REF!</definedName>
    <definedName name="___c75213" localSheetId="1">#REF!</definedName>
    <definedName name="___c75213" localSheetId="5">#REF!</definedName>
    <definedName name="___c75213" localSheetId="4">#REF!</definedName>
    <definedName name="___c75213" localSheetId="12">#REF!</definedName>
    <definedName name="___c75213" localSheetId="2">#REF!</definedName>
    <definedName name="___c75213" localSheetId="11">#REF!</definedName>
    <definedName name="___c75213" localSheetId="7">#REF!</definedName>
    <definedName name="___c75213" localSheetId="8">#REF!</definedName>
    <definedName name="___c75213">#REF!</definedName>
    <definedName name="___c81453" localSheetId="3">#REF!</definedName>
    <definedName name="___c81453" localSheetId="1">#REF!</definedName>
    <definedName name="___c81453" localSheetId="5">#REF!</definedName>
    <definedName name="___c81453" localSheetId="4">#REF!</definedName>
    <definedName name="___c81453" localSheetId="12">#REF!</definedName>
    <definedName name="___c81453" localSheetId="2">#REF!</definedName>
    <definedName name="___c81453" localSheetId="11">#REF!</definedName>
    <definedName name="___c81453" localSheetId="7">#REF!</definedName>
    <definedName name="___c81453" localSheetId="8">#REF!</definedName>
    <definedName name="___c81453">#REF!</definedName>
    <definedName name="___COL1">[8]SimInp1:ModDef!$A$1:$V$130</definedName>
    <definedName name="___END94" localSheetId="3">#REF!</definedName>
    <definedName name="___END94" localSheetId="1">#REF!</definedName>
    <definedName name="___END94" localSheetId="5">#REF!</definedName>
    <definedName name="___END94" localSheetId="4">#REF!</definedName>
    <definedName name="___END94" localSheetId="12">#REF!</definedName>
    <definedName name="___END94" localSheetId="2">#REF!</definedName>
    <definedName name="___END94" localSheetId="11">#REF!</definedName>
    <definedName name="___END94" localSheetId="7">#REF!</definedName>
    <definedName name="___END94" localSheetId="8">#REF!</definedName>
    <definedName name="___END94">#REF!</definedName>
    <definedName name="___EXP5" localSheetId="3">#REF!</definedName>
    <definedName name="___EXP5" localSheetId="1">#REF!</definedName>
    <definedName name="___EXP5" localSheetId="5">#REF!</definedName>
    <definedName name="___EXP5" localSheetId="4">#REF!</definedName>
    <definedName name="___EXP5" localSheetId="12">#REF!</definedName>
    <definedName name="___EXP5" localSheetId="2">#REF!</definedName>
    <definedName name="___EXP5" localSheetId="11">#REF!</definedName>
    <definedName name="___EXP5" localSheetId="7">#REF!</definedName>
    <definedName name="___EXP5" localSheetId="8">#REF!</definedName>
    <definedName name="___EXP5">#REF!</definedName>
    <definedName name="___EXP6" localSheetId="3">#REF!</definedName>
    <definedName name="___EXP6" localSheetId="1">#REF!</definedName>
    <definedName name="___EXP6" localSheetId="5">#REF!</definedName>
    <definedName name="___EXP6" localSheetId="4">#REF!</definedName>
    <definedName name="___EXP6" localSheetId="12">#REF!</definedName>
    <definedName name="___EXP6" localSheetId="2">#REF!</definedName>
    <definedName name="___EXP6" localSheetId="11">#REF!</definedName>
    <definedName name="___EXP6" localSheetId="7">#REF!</definedName>
    <definedName name="___EXP6" localSheetId="8">#REF!</definedName>
    <definedName name="___EXP6">#REF!</definedName>
    <definedName name="___EXP7" localSheetId="3">#REF!</definedName>
    <definedName name="___EXP7" localSheetId="1">#REF!</definedName>
    <definedName name="___EXP7" localSheetId="5">#REF!</definedName>
    <definedName name="___EXP7" localSheetId="4">#REF!</definedName>
    <definedName name="___EXP7" localSheetId="12">#REF!</definedName>
    <definedName name="___EXP7" localSheetId="2">#REF!</definedName>
    <definedName name="___EXP7" localSheetId="11">#REF!</definedName>
    <definedName name="___EXP7" localSheetId="7">#REF!</definedName>
    <definedName name="___EXP7" localSheetId="8">#REF!</definedName>
    <definedName name="___EXP7">#REF!</definedName>
    <definedName name="___EXP9" localSheetId="3">#REF!</definedName>
    <definedName name="___EXP9" localSheetId="1">#REF!</definedName>
    <definedName name="___EXP9" localSheetId="5">#REF!</definedName>
    <definedName name="___EXP9" localSheetId="4">#REF!</definedName>
    <definedName name="___EXP9" localSheetId="12">#REF!</definedName>
    <definedName name="___EXP9" localSheetId="2">#REF!</definedName>
    <definedName name="___EXP9" localSheetId="11">#REF!</definedName>
    <definedName name="___EXP9" localSheetId="7">#REF!</definedName>
    <definedName name="___EXP9" localSheetId="8">#REF!</definedName>
    <definedName name="___EXP9">#REF!</definedName>
    <definedName name="___IMP10" localSheetId="3">#REF!</definedName>
    <definedName name="___IMP10" localSheetId="1">#REF!</definedName>
    <definedName name="___IMP10" localSheetId="5">#REF!</definedName>
    <definedName name="___IMP10" localSheetId="4">#REF!</definedName>
    <definedName name="___IMP10" localSheetId="12">#REF!</definedName>
    <definedName name="___IMP10" localSheetId="2">#REF!</definedName>
    <definedName name="___IMP10" localSheetId="11">#REF!</definedName>
    <definedName name="___IMP10" localSheetId="7">#REF!</definedName>
    <definedName name="___IMP10" localSheetId="8">#REF!</definedName>
    <definedName name="___IMP10">#REF!</definedName>
    <definedName name="___IMP2" localSheetId="3">#REF!</definedName>
    <definedName name="___IMP2" localSheetId="1">#REF!</definedName>
    <definedName name="___IMP2" localSheetId="5">#REF!</definedName>
    <definedName name="___IMP2" localSheetId="4">#REF!</definedName>
    <definedName name="___IMP2" localSheetId="12">#REF!</definedName>
    <definedName name="___IMP2" localSheetId="2">#REF!</definedName>
    <definedName name="___IMP2" localSheetId="11">#REF!</definedName>
    <definedName name="___IMP2" localSheetId="7">#REF!</definedName>
    <definedName name="___IMP2" localSheetId="8">#REF!</definedName>
    <definedName name="___IMP2">#REF!</definedName>
    <definedName name="___IMP4" localSheetId="3">#REF!</definedName>
    <definedName name="___IMP4" localSheetId="1">#REF!</definedName>
    <definedName name="___IMP4" localSheetId="5">#REF!</definedName>
    <definedName name="___IMP4" localSheetId="4">#REF!</definedName>
    <definedName name="___IMP4" localSheetId="12">#REF!</definedName>
    <definedName name="___IMP4" localSheetId="2">#REF!</definedName>
    <definedName name="___IMP4" localSheetId="11">#REF!</definedName>
    <definedName name="___IMP4" localSheetId="7">#REF!</definedName>
    <definedName name="___IMP4" localSheetId="8">#REF!</definedName>
    <definedName name="___IMP4">#REF!</definedName>
    <definedName name="___IMP6" localSheetId="3">#REF!</definedName>
    <definedName name="___IMP6" localSheetId="1">#REF!</definedName>
    <definedName name="___IMP6" localSheetId="5">#REF!</definedName>
    <definedName name="___IMP6" localSheetId="4">#REF!</definedName>
    <definedName name="___IMP6" localSheetId="12">#REF!</definedName>
    <definedName name="___IMP6" localSheetId="2">#REF!</definedName>
    <definedName name="___IMP6" localSheetId="11">#REF!</definedName>
    <definedName name="___IMP6" localSheetId="7">#REF!</definedName>
    <definedName name="___IMP6" localSheetId="8">#REF!</definedName>
    <definedName name="___IMP6">#REF!</definedName>
    <definedName name="___IMP7" localSheetId="3">#REF!</definedName>
    <definedName name="___IMP7" localSheetId="1">#REF!</definedName>
    <definedName name="___IMP7" localSheetId="5">#REF!</definedName>
    <definedName name="___IMP7" localSheetId="4">#REF!</definedName>
    <definedName name="___IMP7" localSheetId="12">#REF!</definedName>
    <definedName name="___IMP7" localSheetId="2">#REF!</definedName>
    <definedName name="___IMP7" localSheetId="11">#REF!</definedName>
    <definedName name="___IMP7" localSheetId="7">#REF!</definedName>
    <definedName name="___IMP7" localSheetId="8">#REF!</definedName>
    <definedName name="___IMP7">#REF!</definedName>
    <definedName name="___IMP8" localSheetId="3">#REF!</definedName>
    <definedName name="___IMP8" localSheetId="1">#REF!</definedName>
    <definedName name="___IMP8" localSheetId="5">#REF!</definedName>
    <definedName name="___IMP8" localSheetId="4">#REF!</definedName>
    <definedName name="___IMP8" localSheetId="12">#REF!</definedName>
    <definedName name="___IMP8" localSheetId="2">#REF!</definedName>
    <definedName name="___IMP8" localSheetId="11">#REF!</definedName>
    <definedName name="___IMP8" localSheetId="7">#REF!</definedName>
    <definedName name="___IMP8" localSheetId="8">#REF!</definedName>
    <definedName name="___IMP8">#REF!</definedName>
    <definedName name="___MCV1">[9]Q2!$E$64:$AH$64</definedName>
    <definedName name="___MTS2" localSheetId="3">'[5]Annual Tables'!#REF!</definedName>
    <definedName name="___MTS2" localSheetId="1">'[5]Annual Tables'!#REF!</definedName>
    <definedName name="___MTS2" localSheetId="5">'[5]Annual Tables'!#REF!</definedName>
    <definedName name="___MTS2" localSheetId="4">'[5]Annual Tables'!#REF!</definedName>
    <definedName name="___MTS2" localSheetId="12">'[5]Annual Tables'!#REF!</definedName>
    <definedName name="___MTS2" localSheetId="2">'[5]Annual Tables'!#REF!</definedName>
    <definedName name="___MTS2" localSheetId="11">'[5]Annual Tables'!#REF!</definedName>
    <definedName name="___MTS2" localSheetId="7">'[5]Annual Tables'!#REF!</definedName>
    <definedName name="___MTS2" localSheetId="8">'[5]Annual Tables'!#REF!</definedName>
    <definedName name="___MTS2">'[5]Annual Tables'!#REF!</definedName>
    <definedName name="___NM09" hidden="1">{#N/A,#N/A,FALSE,"Tabl. D1";#N/A,#N/A,FALSE,"Tabl. D1 b";#N/A,#N/A,FALSE,"Tabl. D2";#N/A,#N/A,FALSE,"Tabl. D2 b";#N/A,#N/A,FALSE,"Tabl. D3";#N/A,#N/A,FALSE,"Tabl. D4";#N/A,#N/A,FALSE,"Tabl. D5"}</definedName>
    <definedName name="___PAG2" localSheetId="3">[5]Index!#REF!</definedName>
    <definedName name="___PAG2" localSheetId="1">[5]Index!#REF!</definedName>
    <definedName name="___PAG2" localSheetId="5">[5]Index!#REF!</definedName>
    <definedName name="___PAG2" localSheetId="4">[5]Index!#REF!</definedName>
    <definedName name="___PAG2" localSheetId="12">[5]Index!#REF!</definedName>
    <definedName name="___PAG2" localSheetId="2">[5]Index!#REF!</definedName>
    <definedName name="___PAG2" localSheetId="11">[5]Index!#REF!</definedName>
    <definedName name="___PAG2" localSheetId="7">[5]Index!#REF!</definedName>
    <definedName name="___PAG2" localSheetId="8">[5]Index!#REF!</definedName>
    <definedName name="___PAG2">[5]Index!#REF!</definedName>
    <definedName name="___PAG3" localSheetId="3">[5]Index!#REF!</definedName>
    <definedName name="___PAG3" localSheetId="1">[5]Index!#REF!</definedName>
    <definedName name="___PAG3" localSheetId="5">[5]Index!#REF!</definedName>
    <definedName name="___PAG3" localSheetId="4">[5]Index!#REF!</definedName>
    <definedName name="___PAG3" localSheetId="12">[5]Index!#REF!</definedName>
    <definedName name="___PAG3" localSheetId="2">[5]Index!#REF!</definedName>
    <definedName name="___PAG3" localSheetId="11">[5]Index!#REF!</definedName>
    <definedName name="___PAG3" localSheetId="7">[5]Index!#REF!</definedName>
    <definedName name="___PAG3" localSheetId="8">[5]Index!#REF!</definedName>
    <definedName name="___PAG3">[5]Index!#REF!</definedName>
    <definedName name="___PAG4" localSheetId="3">[5]Index!#REF!</definedName>
    <definedName name="___PAG4" localSheetId="1">[5]Index!#REF!</definedName>
    <definedName name="___PAG4" localSheetId="5">[5]Index!#REF!</definedName>
    <definedName name="___PAG4" localSheetId="4">[5]Index!#REF!</definedName>
    <definedName name="___PAG4" localSheetId="12">[5]Index!#REF!</definedName>
    <definedName name="___PAG4" localSheetId="2">[5]Index!#REF!</definedName>
    <definedName name="___PAG4" localSheetId="11">[5]Index!#REF!</definedName>
    <definedName name="___PAG4" localSheetId="7">[5]Index!#REF!</definedName>
    <definedName name="___PAG4" localSheetId="8">[5]Index!#REF!</definedName>
    <definedName name="___PAG4">[5]Index!#REF!</definedName>
    <definedName name="___PAG5" localSheetId="3">[5]Index!#REF!</definedName>
    <definedName name="___PAG5" localSheetId="1">[5]Index!#REF!</definedName>
    <definedName name="___PAG5" localSheetId="5">[5]Index!#REF!</definedName>
    <definedName name="___PAG5" localSheetId="4">[5]Index!#REF!</definedName>
    <definedName name="___PAG5" localSheetId="12">[5]Index!#REF!</definedName>
    <definedName name="___PAG5" localSheetId="2">[5]Index!#REF!</definedName>
    <definedName name="___PAG5" localSheetId="11">[5]Index!#REF!</definedName>
    <definedName name="___PAG5" localSheetId="7">[5]Index!#REF!</definedName>
    <definedName name="___PAG5" localSheetId="8">[5]Index!#REF!</definedName>
    <definedName name="___PAG5">[5]Index!#REF!</definedName>
    <definedName name="___PAG6" localSheetId="3">[5]Index!#REF!</definedName>
    <definedName name="___PAG6" localSheetId="1">[5]Index!#REF!</definedName>
    <definedName name="___PAG6" localSheetId="5">[5]Index!#REF!</definedName>
    <definedName name="___PAG6" localSheetId="4">[5]Index!#REF!</definedName>
    <definedName name="___PAG6" localSheetId="12">[5]Index!#REF!</definedName>
    <definedName name="___PAG6" localSheetId="2">[5]Index!#REF!</definedName>
    <definedName name="___PAG6" localSheetId="11">[5]Index!#REF!</definedName>
    <definedName name="___PAG6" localSheetId="7">[5]Index!#REF!</definedName>
    <definedName name="___PAG6" localSheetId="8">[5]Index!#REF!</definedName>
    <definedName name="___PAG6">[5]Index!#REF!</definedName>
    <definedName name="___PAG7" localSheetId="3">#REF!</definedName>
    <definedName name="___PAG7" localSheetId="1">#REF!</definedName>
    <definedName name="___PAG7" localSheetId="5">#REF!</definedName>
    <definedName name="___PAG7" localSheetId="4">#REF!</definedName>
    <definedName name="___PAG7" localSheetId="12">#REF!</definedName>
    <definedName name="___PAG7" localSheetId="2">#REF!</definedName>
    <definedName name="___PAG7" localSheetId="11">#REF!</definedName>
    <definedName name="___PAG7" localSheetId="7">#REF!</definedName>
    <definedName name="___PAG7" localSheetId="8">#REF!</definedName>
    <definedName name="___PAG7">#REF!</definedName>
    <definedName name="___RES2" localSheetId="3">[7]RES!#REF!</definedName>
    <definedName name="___RES2" localSheetId="1">[7]RES!#REF!</definedName>
    <definedName name="___RES2" localSheetId="5">[7]RES!#REF!</definedName>
    <definedName name="___RES2" localSheetId="4">[7]RES!#REF!</definedName>
    <definedName name="___RES2" localSheetId="12">[7]RES!#REF!</definedName>
    <definedName name="___RES2" localSheetId="2">[7]RES!#REF!</definedName>
    <definedName name="___RES2" localSheetId="11">[7]RES!#REF!</definedName>
    <definedName name="___RES2" localSheetId="7">[7]RES!#REF!</definedName>
    <definedName name="___RES2" localSheetId="8">[7]RES!#REF!</definedName>
    <definedName name="___RES2">[7]RES!#REF!</definedName>
    <definedName name="___SUM2" localSheetId="3">#REF!</definedName>
    <definedName name="___SUM2" localSheetId="1">#REF!</definedName>
    <definedName name="___SUM2" localSheetId="5">#REF!</definedName>
    <definedName name="___SUM2" localSheetId="4">#REF!</definedName>
    <definedName name="___SUM2" localSheetId="12">#REF!</definedName>
    <definedName name="___SUM2" localSheetId="2">#REF!</definedName>
    <definedName name="___SUM2" localSheetId="11">#REF!</definedName>
    <definedName name="___SUM2" localSheetId="7">#REF!</definedName>
    <definedName name="___SUM2" localSheetId="8">#REF!</definedName>
    <definedName name="___SUM2">#REF!</definedName>
    <definedName name="___sum3" localSheetId="3">#REF!</definedName>
    <definedName name="___sum3" localSheetId="1">#REF!</definedName>
    <definedName name="___sum3" localSheetId="5">#REF!</definedName>
    <definedName name="___sum3" localSheetId="4">#REF!</definedName>
    <definedName name="___sum3" localSheetId="12">#REF!</definedName>
    <definedName name="___sum3" localSheetId="2">#REF!</definedName>
    <definedName name="___sum3" localSheetId="11">#REF!</definedName>
    <definedName name="___sum3" localSheetId="7">#REF!</definedName>
    <definedName name="___sum3" localSheetId="8">#REF!</definedName>
    <definedName name="___sum3">#REF!</definedName>
    <definedName name="___taa34" hidden="1">{#N/A,#N/A,FALSE,"Tabl. G1";#N/A,#N/A,FALSE,"Tabl. G2"}</definedName>
    <definedName name="___tab06" localSheetId="3">#REF!</definedName>
    <definedName name="___tab06" localSheetId="1">#REF!</definedName>
    <definedName name="___tab06" localSheetId="5">#REF!</definedName>
    <definedName name="___tab06" localSheetId="4">#REF!</definedName>
    <definedName name="___tab06" localSheetId="12">#REF!</definedName>
    <definedName name="___tab06" localSheetId="2">#REF!</definedName>
    <definedName name="___tab06" localSheetId="11">#REF!</definedName>
    <definedName name="___tab06" localSheetId="7">#REF!</definedName>
    <definedName name="___tab06" localSheetId="8">#REF!</definedName>
    <definedName name="___tab06">#REF!</definedName>
    <definedName name="___tab07" localSheetId="3">#REF!</definedName>
    <definedName name="___tab07" localSheetId="1">#REF!</definedName>
    <definedName name="___tab07" localSheetId="5">#REF!</definedName>
    <definedName name="___tab07" localSheetId="4">#REF!</definedName>
    <definedName name="___tab07" localSheetId="12">#REF!</definedName>
    <definedName name="___tab07" localSheetId="2">#REF!</definedName>
    <definedName name="___tab07" localSheetId="11">#REF!</definedName>
    <definedName name="___tab07" localSheetId="7">#REF!</definedName>
    <definedName name="___tab07" localSheetId="8">#REF!</definedName>
    <definedName name="___tab07">#REF!</definedName>
    <definedName name="___tab09" hidden="1">{#N/A,#N/A,FALSE,"Tabl. FB300";#N/A,#N/A,FALSE,"Tabl. FB350";#N/A,#N/A,FALSE,"Tabl. FB400";#N/A,#N/A,FALSE,"Tabl. FB500";#N/A,#N/A,FALSE,"Tabl. FS090"}</definedName>
    <definedName name="___TAB1" localSheetId="3">#REF!</definedName>
    <definedName name="___TAB1" localSheetId="1">#REF!</definedName>
    <definedName name="___TAB1" localSheetId="5">#REF!</definedName>
    <definedName name="___TAB1" localSheetId="4">#REF!</definedName>
    <definedName name="___TAB1" localSheetId="12">#REF!</definedName>
    <definedName name="___TAB1" localSheetId="2">#REF!</definedName>
    <definedName name="___TAB1" localSheetId="11">#REF!</definedName>
    <definedName name="___TAB1" localSheetId="7">#REF!</definedName>
    <definedName name="___TAB1" localSheetId="8">#REF!</definedName>
    <definedName name="___TAB1">#REF!</definedName>
    <definedName name="___TAB10" localSheetId="3">#REF!</definedName>
    <definedName name="___TAB10" localSheetId="1">#REF!</definedName>
    <definedName name="___TAB10" localSheetId="5">#REF!</definedName>
    <definedName name="___TAB10" localSheetId="4">#REF!</definedName>
    <definedName name="___TAB10" localSheetId="12">#REF!</definedName>
    <definedName name="___TAB10" localSheetId="2">#REF!</definedName>
    <definedName name="___TAB10" localSheetId="11">#REF!</definedName>
    <definedName name="___TAB10" localSheetId="7">#REF!</definedName>
    <definedName name="___TAB10" localSheetId="8">#REF!</definedName>
    <definedName name="___TAB10">#REF!</definedName>
    <definedName name="___Tab11" localSheetId="3">#REF!</definedName>
    <definedName name="___Tab11" localSheetId="1">#REF!</definedName>
    <definedName name="___Tab11" localSheetId="5">#REF!</definedName>
    <definedName name="___Tab11" localSheetId="4">#REF!</definedName>
    <definedName name="___Tab11" localSheetId="12">#REF!</definedName>
    <definedName name="___Tab11" localSheetId="2">#REF!</definedName>
    <definedName name="___Tab11" localSheetId="11">#REF!</definedName>
    <definedName name="___Tab11" localSheetId="7">#REF!</definedName>
    <definedName name="___Tab11" localSheetId="8">#REF!</definedName>
    <definedName name="___Tab11">#REF!</definedName>
    <definedName name="___TAB12" localSheetId="3">#REF!</definedName>
    <definedName name="___TAB12" localSheetId="1">#REF!</definedName>
    <definedName name="___TAB12" localSheetId="5">#REF!</definedName>
    <definedName name="___TAB12" localSheetId="4">#REF!</definedName>
    <definedName name="___TAB12" localSheetId="12">#REF!</definedName>
    <definedName name="___TAB12" localSheetId="2">#REF!</definedName>
    <definedName name="___TAB12" localSheetId="11">#REF!</definedName>
    <definedName name="___TAB12" localSheetId="7">#REF!</definedName>
    <definedName name="___TAB12" localSheetId="8">#REF!</definedName>
    <definedName name="___TAB12">#REF!</definedName>
    <definedName name="___TAB120" hidden="1">{#N/A,#N/A,FALSE,"Tabl. FB300";#N/A,#N/A,FALSE,"Tabl. FB350";#N/A,#N/A,FALSE,"Tabl. FB400";#N/A,#N/A,FALSE,"Tabl. FB500";#N/A,#N/A,FALSE,"Tabl. FS090"}</definedName>
    <definedName name="___tab14" hidden="1">{#N/A,#N/A,FALSE,"Tabl. FB300";#N/A,#N/A,FALSE,"Tabl. FB350";#N/A,#N/A,FALSE,"Tabl. FB400";#N/A,#N/A,FALSE,"Tabl. FB500";#N/A,#N/A,FALSE,"Tabl. FS090"}</definedName>
    <definedName name="___tab15" hidden="1">{#N/A,#N/A,FALSE,"Tabl. A1";#N/A,#N/A,FALSE,"Tabl. A1 b";#N/A,#N/A,FALSE,"Tabl. A2";#N/A,#N/A,FALSE,"Tabl. A2-1";#N/A,#N/A,FALSE,"Tabl. A2-2"}</definedName>
    <definedName name="___Tab19" localSheetId="3">#REF!</definedName>
    <definedName name="___Tab19" localSheetId="1">#REF!</definedName>
    <definedName name="___Tab19" localSheetId="5">#REF!</definedName>
    <definedName name="___Tab19" localSheetId="4">#REF!</definedName>
    <definedName name="___Tab19" localSheetId="12">#REF!</definedName>
    <definedName name="___Tab19" localSheetId="2">#REF!</definedName>
    <definedName name="___Tab19" localSheetId="11">#REF!</definedName>
    <definedName name="___Tab19" localSheetId="7">#REF!</definedName>
    <definedName name="___Tab19" localSheetId="8">#REF!</definedName>
    <definedName name="___Tab19">#REF!</definedName>
    <definedName name="___TAB2" localSheetId="3">#REF!</definedName>
    <definedName name="___TAB2" localSheetId="1">#REF!</definedName>
    <definedName name="___TAB2" localSheetId="5">#REF!</definedName>
    <definedName name="___TAB2" localSheetId="4">#REF!</definedName>
    <definedName name="___TAB2" localSheetId="12">#REF!</definedName>
    <definedName name="___TAB2" localSheetId="2">#REF!</definedName>
    <definedName name="___TAB2" localSheetId="11">#REF!</definedName>
    <definedName name="___TAB2" localSheetId="7">#REF!</definedName>
    <definedName name="___TAB2" localSheetId="8">#REF!</definedName>
    <definedName name="___TAB2">#REF!</definedName>
    <definedName name="___Tab20" localSheetId="3">#REF!</definedName>
    <definedName name="___Tab20" localSheetId="1">#REF!</definedName>
    <definedName name="___Tab20" localSheetId="5">#REF!</definedName>
    <definedName name="___Tab20" localSheetId="4">#REF!</definedName>
    <definedName name="___Tab20" localSheetId="12">#REF!</definedName>
    <definedName name="___Tab20" localSheetId="2">#REF!</definedName>
    <definedName name="___Tab20" localSheetId="11">#REF!</definedName>
    <definedName name="___Tab20" localSheetId="7">#REF!</definedName>
    <definedName name="___Tab20" localSheetId="8">#REF!</definedName>
    <definedName name="___Tab20">#REF!</definedName>
    <definedName name="___Tab21" localSheetId="3">#REF!</definedName>
    <definedName name="___Tab21" localSheetId="1">#REF!</definedName>
    <definedName name="___Tab21" localSheetId="5">#REF!</definedName>
    <definedName name="___Tab21" localSheetId="4">#REF!</definedName>
    <definedName name="___Tab21" localSheetId="12">#REF!</definedName>
    <definedName name="___Tab21" localSheetId="2">#REF!</definedName>
    <definedName name="___Tab21" localSheetId="11">#REF!</definedName>
    <definedName name="___Tab21" localSheetId="7">#REF!</definedName>
    <definedName name="___Tab21" localSheetId="8">#REF!</definedName>
    <definedName name="___Tab21">#REF!</definedName>
    <definedName name="___Tab22" localSheetId="3">#REF!</definedName>
    <definedName name="___Tab22" localSheetId="1">#REF!</definedName>
    <definedName name="___Tab22" localSheetId="5">#REF!</definedName>
    <definedName name="___Tab22" localSheetId="4">#REF!</definedName>
    <definedName name="___Tab22" localSheetId="12">#REF!</definedName>
    <definedName name="___Tab22" localSheetId="2">#REF!</definedName>
    <definedName name="___Tab22" localSheetId="11">#REF!</definedName>
    <definedName name="___Tab22" localSheetId="7">#REF!</definedName>
    <definedName name="___Tab22" localSheetId="8">#REF!</definedName>
    <definedName name="___Tab22">#REF!</definedName>
    <definedName name="___Tab23" localSheetId="3">#REF!</definedName>
    <definedName name="___Tab23" localSheetId="1">#REF!</definedName>
    <definedName name="___Tab23" localSheetId="5">#REF!</definedName>
    <definedName name="___Tab23" localSheetId="4">#REF!</definedName>
    <definedName name="___Tab23" localSheetId="12">#REF!</definedName>
    <definedName name="___Tab23" localSheetId="2">#REF!</definedName>
    <definedName name="___Tab23" localSheetId="11">#REF!</definedName>
    <definedName name="___Tab23" localSheetId="7">#REF!</definedName>
    <definedName name="___Tab23" localSheetId="8">#REF!</definedName>
    <definedName name="___Tab23">#REF!</definedName>
    <definedName name="___tab2341" hidden="1">{#N/A,#N/A,FALSE,"Tabl. FB300";#N/A,#N/A,FALSE,"Tabl. FB350";#N/A,#N/A,FALSE,"Tabl. FB400";#N/A,#N/A,FALSE,"Tabl. FB500";#N/A,#N/A,FALSE,"Tabl. FS090"}</definedName>
    <definedName name="___Tab24" localSheetId="3">#REF!</definedName>
    <definedName name="___Tab24" localSheetId="1">#REF!</definedName>
    <definedName name="___Tab24" localSheetId="5">#REF!</definedName>
    <definedName name="___Tab24" localSheetId="4">#REF!</definedName>
    <definedName name="___Tab24" localSheetId="12">#REF!</definedName>
    <definedName name="___Tab24" localSheetId="2">#REF!</definedName>
    <definedName name="___Tab24" localSheetId="11">#REF!</definedName>
    <definedName name="___Tab24" localSheetId="7">#REF!</definedName>
    <definedName name="___Tab24" localSheetId="8">#REF!</definedName>
    <definedName name="___Tab24">#REF!</definedName>
    <definedName name="___Tab26" localSheetId="3">#REF!</definedName>
    <definedName name="___Tab26" localSheetId="1">#REF!</definedName>
    <definedName name="___Tab26" localSheetId="5">#REF!</definedName>
    <definedName name="___Tab26" localSheetId="4">#REF!</definedName>
    <definedName name="___Tab26" localSheetId="12">#REF!</definedName>
    <definedName name="___Tab26" localSheetId="2">#REF!</definedName>
    <definedName name="___Tab26" localSheetId="11">#REF!</definedName>
    <definedName name="___Tab26" localSheetId="7">#REF!</definedName>
    <definedName name="___Tab26" localSheetId="8">#REF!</definedName>
    <definedName name="___Tab26">#REF!</definedName>
    <definedName name="___Tab27" localSheetId="3">#REF!</definedName>
    <definedName name="___Tab27" localSheetId="1">#REF!</definedName>
    <definedName name="___Tab27" localSheetId="5">#REF!</definedName>
    <definedName name="___Tab27" localSheetId="4">#REF!</definedName>
    <definedName name="___Tab27" localSheetId="12">#REF!</definedName>
    <definedName name="___Tab27" localSheetId="2">#REF!</definedName>
    <definedName name="___Tab27" localSheetId="11">#REF!</definedName>
    <definedName name="___Tab27" localSheetId="7">#REF!</definedName>
    <definedName name="___Tab27" localSheetId="8">#REF!</definedName>
    <definedName name="___Tab27">#REF!</definedName>
    <definedName name="___Tab28" localSheetId="3">#REF!</definedName>
    <definedName name="___Tab28" localSheetId="1">#REF!</definedName>
    <definedName name="___Tab28" localSheetId="5">#REF!</definedName>
    <definedName name="___Tab28" localSheetId="4">#REF!</definedName>
    <definedName name="___Tab28" localSheetId="12">#REF!</definedName>
    <definedName name="___Tab28" localSheetId="2">#REF!</definedName>
    <definedName name="___Tab28" localSheetId="11">#REF!</definedName>
    <definedName name="___Tab28" localSheetId="7">#REF!</definedName>
    <definedName name="___Tab28" localSheetId="8">#REF!</definedName>
    <definedName name="___Tab28">#REF!</definedName>
    <definedName name="___Tab29" localSheetId="3">#REF!</definedName>
    <definedName name="___Tab29" localSheetId="1">#REF!</definedName>
    <definedName name="___Tab29" localSheetId="5">#REF!</definedName>
    <definedName name="___Tab29" localSheetId="4">#REF!</definedName>
    <definedName name="___Tab29" localSheetId="12">#REF!</definedName>
    <definedName name="___Tab29" localSheetId="2">#REF!</definedName>
    <definedName name="___Tab29" localSheetId="11">#REF!</definedName>
    <definedName name="___Tab29" localSheetId="7">#REF!</definedName>
    <definedName name="___Tab29" localSheetId="8">#REF!</definedName>
    <definedName name="___Tab29">#REF!</definedName>
    <definedName name="___TAB3" localSheetId="3">#REF!</definedName>
    <definedName name="___TAB3" localSheetId="1">#REF!</definedName>
    <definedName name="___TAB3" localSheetId="5">#REF!</definedName>
    <definedName name="___TAB3" localSheetId="4">#REF!</definedName>
    <definedName name="___TAB3" localSheetId="12">#REF!</definedName>
    <definedName name="___TAB3" localSheetId="2">#REF!</definedName>
    <definedName name="___TAB3" localSheetId="11">#REF!</definedName>
    <definedName name="___TAB3" localSheetId="7">#REF!</definedName>
    <definedName name="___TAB3" localSheetId="8">#REF!</definedName>
    <definedName name="___TAB3">#REF!</definedName>
    <definedName name="___Tab30" localSheetId="3">#REF!</definedName>
    <definedName name="___Tab30" localSheetId="1">#REF!</definedName>
    <definedName name="___Tab30" localSheetId="5">#REF!</definedName>
    <definedName name="___Tab30" localSheetId="4">#REF!</definedName>
    <definedName name="___Tab30" localSheetId="12">#REF!</definedName>
    <definedName name="___Tab30" localSheetId="2">#REF!</definedName>
    <definedName name="___Tab30" localSheetId="11">#REF!</definedName>
    <definedName name="___Tab30" localSheetId="7">#REF!</definedName>
    <definedName name="___Tab30" localSheetId="8">#REF!</definedName>
    <definedName name="___Tab30">#REF!</definedName>
    <definedName name="___Tab31" localSheetId="3">#REF!</definedName>
    <definedName name="___Tab31" localSheetId="1">#REF!</definedName>
    <definedName name="___Tab31" localSheetId="5">#REF!</definedName>
    <definedName name="___Tab31" localSheetId="4">#REF!</definedName>
    <definedName name="___Tab31" localSheetId="12">#REF!</definedName>
    <definedName name="___Tab31" localSheetId="2">#REF!</definedName>
    <definedName name="___Tab31" localSheetId="11">#REF!</definedName>
    <definedName name="___Tab31" localSheetId="7">#REF!</definedName>
    <definedName name="___Tab31" localSheetId="8">#REF!</definedName>
    <definedName name="___Tab31">#REF!</definedName>
    <definedName name="___Tab32" localSheetId="3">#REF!</definedName>
    <definedName name="___Tab32" localSheetId="1">#REF!</definedName>
    <definedName name="___Tab32" localSheetId="5">#REF!</definedName>
    <definedName name="___Tab32" localSheetId="4">#REF!</definedName>
    <definedName name="___Tab32" localSheetId="12">#REF!</definedName>
    <definedName name="___Tab32" localSheetId="2">#REF!</definedName>
    <definedName name="___Tab32" localSheetId="11">#REF!</definedName>
    <definedName name="___Tab32" localSheetId="7">#REF!</definedName>
    <definedName name="___Tab32" localSheetId="8">#REF!</definedName>
    <definedName name="___Tab32">#REF!</definedName>
    <definedName name="___Tab33" localSheetId="3">#REF!</definedName>
    <definedName name="___Tab33" localSheetId="1">#REF!</definedName>
    <definedName name="___Tab33" localSheetId="5">#REF!</definedName>
    <definedName name="___Tab33" localSheetId="4">#REF!</definedName>
    <definedName name="___Tab33" localSheetId="12">#REF!</definedName>
    <definedName name="___Tab33" localSheetId="2">#REF!</definedName>
    <definedName name="___Tab33" localSheetId="11">#REF!</definedName>
    <definedName name="___Tab33" localSheetId="7">#REF!</definedName>
    <definedName name="___Tab33" localSheetId="8">#REF!</definedName>
    <definedName name="___Tab33">#REF!</definedName>
    <definedName name="___Tab34" localSheetId="3">#REF!</definedName>
    <definedName name="___Tab34" localSheetId="1">#REF!</definedName>
    <definedName name="___Tab34" localSheetId="5">#REF!</definedName>
    <definedName name="___Tab34" localSheetId="4">#REF!</definedName>
    <definedName name="___Tab34" localSheetId="12">#REF!</definedName>
    <definedName name="___Tab34" localSheetId="2">#REF!</definedName>
    <definedName name="___Tab34" localSheetId="11">#REF!</definedName>
    <definedName name="___Tab34" localSheetId="7">#REF!</definedName>
    <definedName name="___Tab34" localSheetId="8">#REF!</definedName>
    <definedName name="___Tab34">#REF!</definedName>
    <definedName name="___Tab35" localSheetId="3">#REF!</definedName>
    <definedName name="___Tab35" localSheetId="1">#REF!</definedName>
    <definedName name="___Tab35" localSheetId="5">#REF!</definedName>
    <definedName name="___Tab35" localSheetId="4">#REF!</definedName>
    <definedName name="___Tab35" localSheetId="12">#REF!</definedName>
    <definedName name="___Tab35" localSheetId="2">#REF!</definedName>
    <definedName name="___Tab35" localSheetId="11">#REF!</definedName>
    <definedName name="___Tab35" localSheetId="7">#REF!</definedName>
    <definedName name="___Tab35" localSheetId="8">#REF!</definedName>
    <definedName name="___Tab35">#REF!</definedName>
    <definedName name="___tab36" hidden="1">{#N/A,#N/A,FALSE,"Tabl. A1";#N/A,#N/A,FALSE,"Tabl. A1 b";#N/A,#N/A,FALSE,"Tabl. A2";#N/A,#N/A,FALSE,"Tabl. A2-1";#N/A,#N/A,FALSE,"Tabl. A2-2"}</definedName>
    <definedName name="___tab37" hidden="1">{#N/A,#N/A,FALSE,"Tabl. G1";#N/A,#N/A,FALSE,"Tabl. G2"}</definedName>
    <definedName name="___TAB4" localSheetId="3">#REF!</definedName>
    <definedName name="___TAB4" localSheetId="1">#REF!</definedName>
    <definedName name="___TAB4" localSheetId="5">#REF!</definedName>
    <definedName name="___TAB4" localSheetId="4">#REF!</definedName>
    <definedName name="___TAB4" localSheetId="12">#REF!</definedName>
    <definedName name="___TAB4" localSheetId="2">#REF!</definedName>
    <definedName name="___TAB4" localSheetId="11">#REF!</definedName>
    <definedName name="___TAB4" localSheetId="7">#REF!</definedName>
    <definedName name="___TAB4" localSheetId="8">#REF!</definedName>
    <definedName name="___TAB4">#REF!</definedName>
    <definedName name="___tab40" hidden="1">{#N/A,#N/A,FALSE,"Tabl. FB300";#N/A,#N/A,FALSE,"Tabl. FB350";#N/A,#N/A,FALSE,"Tabl. FB400";#N/A,#N/A,FALSE,"Tabl. FB500";#N/A,#N/A,FALSE,"Tabl. FS090"}</definedName>
    <definedName name="___tab43" hidden="1">{#N/A,#N/A,FALSE,"Tabl. D1";#N/A,#N/A,FALSE,"Tabl. D1 b";#N/A,#N/A,FALSE,"Tabl. D2";#N/A,#N/A,FALSE,"Tabl. D2 b";#N/A,#N/A,FALSE,"Tabl. D3";#N/A,#N/A,FALSE,"Tabl. D4";#N/A,#N/A,FALSE,"Tabl. D5"}</definedName>
    <definedName name="___tab45" hidden="1">{#N/A,#N/A,FALSE,"Tabl. A1";#N/A,#N/A,FALSE,"Tabl. A1 b";#N/A,#N/A,FALSE,"Tabl. A2";#N/A,#N/A,FALSE,"Tabl. A2-1";#N/A,#N/A,FALSE,"Tabl. A2-2"}</definedName>
    <definedName name="___TAB5" localSheetId="3">#REF!</definedName>
    <definedName name="___TAB5" localSheetId="1">#REF!</definedName>
    <definedName name="___TAB5" localSheetId="5">#REF!</definedName>
    <definedName name="___TAB5" localSheetId="4">#REF!</definedName>
    <definedName name="___TAB5" localSheetId="12">#REF!</definedName>
    <definedName name="___TAB5" localSheetId="2">#REF!</definedName>
    <definedName name="___TAB5" localSheetId="11">#REF!</definedName>
    <definedName name="___TAB5" localSheetId="7">#REF!</definedName>
    <definedName name="___TAB5" localSheetId="8">#REF!</definedName>
    <definedName name="___TAB5">#REF!</definedName>
    <definedName name="___tab653" hidden="1">{#N/A,#N/A,FALSE,"Tabl. G1";#N/A,#N/A,FALSE,"Tabl. G2"}</definedName>
    <definedName name="___TAB67" hidden="1">{#N/A,#N/A,FALSE,"Tabl. A1";#N/A,#N/A,FALSE,"Tabl. A1 b";#N/A,#N/A,FALSE,"Tabl. A2";#N/A,#N/A,FALSE,"Tabl. A2-1";#N/A,#N/A,FALSE,"Tabl. A2-2"}</definedName>
    <definedName name="___tab678" hidden="1">{#N/A,#N/A,FALSE,"Tabl. FB300";#N/A,#N/A,FALSE,"Tabl. FB350";#N/A,#N/A,FALSE,"Tabl. FB400";#N/A,#N/A,FALSE,"Tabl. FB500";#N/A,#N/A,FALSE,"Tabl. FS090"}</definedName>
    <definedName name="___TAB7" localSheetId="3">#REF!</definedName>
    <definedName name="___TAB7" localSheetId="1">#REF!</definedName>
    <definedName name="___TAB7" localSheetId="5">#REF!</definedName>
    <definedName name="___TAB7" localSheetId="4">#REF!</definedName>
    <definedName name="___TAB7" localSheetId="12">#REF!</definedName>
    <definedName name="___TAB7" localSheetId="2">#REF!</definedName>
    <definedName name="___TAB7" localSheetId="11">#REF!</definedName>
    <definedName name="___TAB7" localSheetId="7">#REF!</definedName>
    <definedName name="___TAB7" localSheetId="8">#REF!</definedName>
    <definedName name="___TAB7">#REF!</definedName>
    <definedName name="___tab78" hidden="1">{#N/A,#N/A,FALSE,"Tabl. D1";#N/A,#N/A,FALSE,"Tabl. D1 b";#N/A,#N/A,FALSE,"Tabl. D2";#N/A,#N/A,FALSE,"Tabl. D2 b";#N/A,#N/A,FALSE,"Tabl. D3";#N/A,#N/A,FALSE,"Tabl. D4";#N/A,#N/A,FALSE,"Tabl. D5"}</definedName>
    <definedName name="___TAB8" localSheetId="3">#REF!</definedName>
    <definedName name="___TAB8" localSheetId="1">#REF!</definedName>
    <definedName name="___TAB8" localSheetId="5">#REF!</definedName>
    <definedName name="___TAB8" localSheetId="4">#REF!</definedName>
    <definedName name="___TAB8" localSheetId="12">#REF!</definedName>
    <definedName name="___TAB8" localSheetId="2">#REF!</definedName>
    <definedName name="___TAB8" localSheetId="11">#REF!</definedName>
    <definedName name="___TAB8" localSheetId="7">#REF!</definedName>
    <definedName name="___TAB8" localSheetId="8">#REF!</definedName>
    <definedName name="___TAB8">#REF!</definedName>
    <definedName name="___tab80" hidden="1">{#N/A,#N/A,FALSE,"Tabl. FB300";#N/A,#N/A,FALSE,"Tabl. FB350";#N/A,#N/A,FALSE,"Tabl. FB400";#N/A,#N/A,FALSE,"Tabl. FB500";#N/A,#N/A,FALSE,"Tabl. FS090"}</definedName>
    <definedName name="___TAB90" hidden="1">{#N/A,#N/A,FALSE,"Tabl. H1";#N/A,#N/A,FALSE,"Tabl. H2"}</definedName>
    <definedName name="___tab98" hidden="1">{#N/A,#N/A,FALSE,"Tabl. A1";#N/A,#N/A,FALSE,"Tabl. A1 b";#N/A,#N/A,FALSE,"Tabl. A2";#N/A,#N/A,FALSE,"Tabl. A2-1";#N/A,#N/A,FALSE,"Tabl. A2-2"}</definedName>
    <definedName name="___tab987" hidden="1">{#N/A,#N/A,FALSE,"Tabl. G1";#N/A,#N/A,FALSE,"Tabl. G2"}</definedName>
    <definedName name="___tyt67" hidden="1">{#N/A,#N/A,FALSE,"ОТЛАДКА"}</definedName>
    <definedName name="___WB2" localSheetId="3">#REF!</definedName>
    <definedName name="___WB2" localSheetId="1">#REF!</definedName>
    <definedName name="___WB2" localSheetId="5">#REF!</definedName>
    <definedName name="___WB2" localSheetId="4">#REF!</definedName>
    <definedName name="___WB2" localSheetId="12">#REF!</definedName>
    <definedName name="___WB2" localSheetId="2">#REF!</definedName>
    <definedName name="___WB2" localSheetId="11">#REF!</definedName>
    <definedName name="___WB2" localSheetId="7">#REF!</definedName>
    <definedName name="___WB2" localSheetId="8">#REF!</definedName>
    <definedName name="___WB2">#REF!</definedName>
    <definedName name="___WEO1" localSheetId="3">#REF!</definedName>
    <definedName name="___WEO1" localSheetId="1">#REF!</definedName>
    <definedName name="___WEO1" localSheetId="5">#REF!</definedName>
    <definedName name="___WEO1" localSheetId="4">#REF!</definedName>
    <definedName name="___WEO1" localSheetId="12">#REF!</definedName>
    <definedName name="___WEO1" localSheetId="2">#REF!</definedName>
    <definedName name="___WEO1" localSheetId="11">#REF!</definedName>
    <definedName name="___WEO1" localSheetId="7">#REF!</definedName>
    <definedName name="___WEO1" localSheetId="8">#REF!</definedName>
    <definedName name="___WEO1">#REF!</definedName>
    <definedName name="___WEO2" localSheetId="3">#REF!</definedName>
    <definedName name="___WEO2" localSheetId="1">#REF!</definedName>
    <definedName name="___WEO2" localSheetId="5">#REF!</definedName>
    <definedName name="___WEO2" localSheetId="4">#REF!</definedName>
    <definedName name="___WEO2" localSheetId="12">#REF!</definedName>
    <definedName name="___WEO2" localSheetId="2">#REF!</definedName>
    <definedName name="___WEO2" localSheetId="11">#REF!</definedName>
    <definedName name="___WEO2" localSheetId="7">#REF!</definedName>
    <definedName name="___WEO2" localSheetId="8">#REF!</definedName>
    <definedName name="___WEO2">#REF!</definedName>
    <definedName name="___XX1" hidden="1">{#N/A,#N/A,FALSE,"ОТЛАДКА"}</definedName>
    <definedName name="___YR0110">'[6]Imp:DSA output'!$O$9:$R$464</definedName>
    <definedName name="___YR89">'[6]Imp:DSA output'!$C$9:$C$464</definedName>
    <definedName name="___YR90">'[6]Imp:DSA output'!$D$9:$D$464</definedName>
    <definedName name="___YR91">'[6]Imp:DSA output'!$E$9:$E$464</definedName>
    <definedName name="___YR92">'[6]Imp:DSA output'!$F$9:$F$464</definedName>
    <definedName name="___YR93">'[6]Imp:DSA output'!$G$9:$G$464</definedName>
    <definedName name="___YR94">'[6]Imp:DSA output'!$H$9:$H$464</definedName>
    <definedName name="___YR95">'[6]Imp:DSA output'!$I$9:$I$464</definedName>
    <definedName name="__123Graph_A" localSheetId="3" hidden="1">#REF!</definedName>
    <definedName name="__123Graph_A" localSheetId="1" hidden="1">#REF!</definedName>
    <definedName name="__123Graph_A" localSheetId="5" hidden="1">#REF!</definedName>
    <definedName name="__123Graph_A" localSheetId="4" hidden="1">#REF!</definedName>
    <definedName name="__123Graph_A" localSheetId="12" hidden="1">#REF!</definedName>
    <definedName name="__123Graph_A" localSheetId="2" hidden="1">#REF!</definedName>
    <definedName name="__123Graph_A" localSheetId="11" hidden="1">#REF!</definedName>
    <definedName name="__123Graph_A" localSheetId="7" hidden="1">#REF!</definedName>
    <definedName name="__123Graph_A" localSheetId="8" hidden="1">#REF!</definedName>
    <definedName name="__123Graph_A" hidden="1">#REF!</definedName>
    <definedName name="__123Graph_AREER" localSheetId="3" hidden="1">#REF!</definedName>
    <definedName name="__123Graph_AREER" localSheetId="1" hidden="1">#REF!</definedName>
    <definedName name="__123Graph_AREER" localSheetId="5" hidden="1">#REF!</definedName>
    <definedName name="__123Graph_AREER" localSheetId="4" hidden="1">#REF!</definedName>
    <definedName name="__123Graph_AREER" localSheetId="12" hidden="1">#REF!</definedName>
    <definedName name="__123Graph_AREER" localSheetId="2" hidden="1">#REF!</definedName>
    <definedName name="__123Graph_AREER" localSheetId="11" hidden="1">#REF!</definedName>
    <definedName name="__123Graph_AREER" localSheetId="7" hidden="1">#REF!</definedName>
    <definedName name="__123Graph_AREER" localSheetId="8" hidden="1">#REF!</definedName>
    <definedName name="__123Graph_AREER" hidden="1">#REF!</definedName>
    <definedName name="__123Graph_B" localSheetId="3" hidden="1">'[10]Quarterly Program'!#REF!</definedName>
    <definedName name="__123Graph_B" localSheetId="1" hidden="1">'[10]Quarterly Program'!#REF!</definedName>
    <definedName name="__123Graph_B" localSheetId="5" hidden="1">'[10]Quarterly Program'!#REF!</definedName>
    <definedName name="__123Graph_B" localSheetId="4" hidden="1">'[10]Quarterly Program'!#REF!</definedName>
    <definedName name="__123Graph_B" localSheetId="12" hidden="1">'[10]Quarterly Program'!#REF!</definedName>
    <definedName name="__123Graph_B" localSheetId="2" hidden="1">'[10]Quarterly Program'!#REF!</definedName>
    <definedName name="__123Graph_B" localSheetId="11" hidden="1">'[10]Quarterly Program'!#REF!</definedName>
    <definedName name="__123Graph_B" localSheetId="7" hidden="1">'[10]Quarterly Program'!#REF!</definedName>
    <definedName name="__123Graph_B" localSheetId="8" hidden="1">'[10]Quarterly Program'!#REF!</definedName>
    <definedName name="__123Graph_B" hidden="1">'[10]Quarterly Program'!#REF!</definedName>
    <definedName name="__123Graph_BCurrent" localSheetId="3" hidden="1">[11]G!#REF!</definedName>
    <definedName name="__123Graph_BCurrent" localSheetId="1" hidden="1">[11]G!#REF!</definedName>
    <definedName name="__123Graph_BCurrent" localSheetId="5" hidden="1">[11]G!#REF!</definedName>
    <definedName name="__123Graph_BCurrent" localSheetId="4" hidden="1">[11]G!#REF!</definedName>
    <definedName name="__123Graph_BCurrent" localSheetId="12" hidden="1">[11]G!#REF!</definedName>
    <definedName name="__123Graph_BCurrent" localSheetId="2" hidden="1">[11]G!#REF!</definedName>
    <definedName name="__123Graph_BCurrent" localSheetId="11" hidden="1">[11]G!#REF!</definedName>
    <definedName name="__123Graph_BCurrent" localSheetId="7" hidden="1">[11]G!#REF!</definedName>
    <definedName name="__123Graph_BCurrent" localSheetId="8" hidden="1">[11]G!#REF!</definedName>
    <definedName name="__123Graph_BCurrent" hidden="1">[11]G!#REF!</definedName>
    <definedName name="__123Graph_BGDP" localSheetId="3" hidden="1">'[10]Quarterly Program'!#REF!</definedName>
    <definedName name="__123Graph_BGDP" localSheetId="1" hidden="1">'[10]Quarterly Program'!#REF!</definedName>
    <definedName name="__123Graph_BGDP" localSheetId="5" hidden="1">'[10]Quarterly Program'!#REF!</definedName>
    <definedName name="__123Graph_BGDP" localSheetId="4" hidden="1">'[10]Quarterly Program'!#REF!</definedName>
    <definedName name="__123Graph_BGDP" localSheetId="12" hidden="1">'[10]Quarterly Program'!#REF!</definedName>
    <definedName name="__123Graph_BGDP" localSheetId="2" hidden="1">'[10]Quarterly Program'!#REF!</definedName>
    <definedName name="__123Graph_BGDP" localSheetId="11" hidden="1">'[10]Quarterly Program'!#REF!</definedName>
    <definedName name="__123Graph_BGDP" localSheetId="7" hidden="1">'[10]Quarterly Program'!#REF!</definedName>
    <definedName name="__123Graph_BGDP" localSheetId="8" hidden="1">'[10]Quarterly Program'!#REF!</definedName>
    <definedName name="__123Graph_BGDP" hidden="1">'[10]Quarterly Program'!#REF!</definedName>
    <definedName name="__123Graph_BMONEY" localSheetId="3" hidden="1">'[10]Quarterly Program'!#REF!</definedName>
    <definedName name="__123Graph_BMONEY" localSheetId="1" hidden="1">'[10]Quarterly Program'!#REF!</definedName>
    <definedName name="__123Graph_BMONEY" localSheetId="5" hidden="1">'[10]Quarterly Program'!#REF!</definedName>
    <definedName name="__123Graph_BMONEY" localSheetId="4" hidden="1">'[10]Quarterly Program'!#REF!</definedName>
    <definedName name="__123Graph_BMONEY" localSheetId="12" hidden="1">'[10]Quarterly Program'!#REF!</definedName>
    <definedName name="__123Graph_BMONEY" localSheetId="2" hidden="1">'[10]Quarterly Program'!#REF!</definedName>
    <definedName name="__123Graph_BMONEY" localSheetId="11" hidden="1">'[10]Quarterly Program'!#REF!</definedName>
    <definedName name="__123Graph_BMONEY" localSheetId="7" hidden="1">'[10]Quarterly Program'!#REF!</definedName>
    <definedName name="__123Graph_BMONEY" localSheetId="8" hidden="1">'[10]Quarterly Program'!#REF!</definedName>
    <definedName name="__123Graph_BMONEY" hidden="1">'[10]Quarterly Program'!#REF!</definedName>
    <definedName name="__123Graph_BREER" localSheetId="3" hidden="1">#REF!</definedName>
    <definedName name="__123Graph_BREER" localSheetId="1" hidden="1">#REF!</definedName>
    <definedName name="__123Graph_BREER" localSheetId="5" hidden="1">#REF!</definedName>
    <definedName name="__123Graph_BREER" localSheetId="4" hidden="1">#REF!</definedName>
    <definedName name="__123Graph_BREER" localSheetId="12" hidden="1">#REF!</definedName>
    <definedName name="__123Graph_BREER" localSheetId="2" hidden="1">#REF!</definedName>
    <definedName name="__123Graph_BREER" localSheetId="11" hidden="1">#REF!</definedName>
    <definedName name="__123Graph_BREER" localSheetId="7" hidden="1">#REF!</definedName>
    <definedName name="__123Graph_BREER" localSheetId="8" hidden="1">#REF!</definedName>
    <definedName name="__123Graph_BREER" hidden="1">#REF!</definedName>
    <definedName name="__123Graph_CREER" localSheetId="3" hidden="1">#REF!</definedName>
    <definedName name="__123Graph_CREER" localSheetId="1" hidden="1">#REF!</definedName>
    <definedName name="__123Graph_CREER" localSheetId="5" hidden="1">#REF!</definedName>
    <definedName name="__123Graph_CREER" localSheetId="4" hidden="1">#REF!</definedName>
    <definedName name="__123Graph_CREER" localSheetId="12" hidden="1">#REF!</definedName>
    <definedName name="__123Graph_CREER" localSheetId="2" hidden="1">#REF!</definedName>
    <definedName name="__123Graph_CREER" localSheetId="11" hidden="1">#REF!</definedName>
    <definedName name="__123Graph_CREER" localSheetId="7" hidden="1">#REF!</definedName>
    <definedName name="__123Graph_CREER" localSheetId="8" hidden="1">#REF!</definedName>
    <definedName name="__123Graph_CREER" hidden="1">#REF!</definedName>
    <definedName name="__1r" localSheetId="3">#REF!</definedName>
    <definedName name="__1r" localSheetId="1">#REF!</definedName>
    <definedName name="__1r" localSheetId="5">#REF!</definedName>
    <definedName name="__1r" localSheetId="4">#REF!</definedName>
    <definedName name="__1r" localSheetId="12">#REF!</definedName>
    <definedName name="__1r" localSheetId="2">#REF!</definedName>
    <definedName name="__1r" localSheetId="11">#REF!</definedName>
    <definedName name="__1r" localSheetId="7">#REF!</definedName>
    <definedName name="__1r" localSheetId="8">#REF!</definedName>
    <definedName name="__1r">#REF!</definedName>
    <definedName name="__aze1" localSheetId="3">#REF!</definedName>
    <definedName name="__aze1" localSheetId="1">#REF!</definedName>
    <definedName name="__aze1" localSheetId="5">#REF!</definedName>
    <definedName name="__aze1" localSheetId="4">#REF!</definedName>
    <definedName name="__aze1" localSheetId="12">#REF!</definedName>
    <definedName name="__aze1" localSheetId="2">#REF!</definedName>
    <definedName name="__aze1" localSheetId="11">#REF!</definedName>
    <definedName name="__aze1" localSheetId="7">#REF!</definedName>
    <definedName name="__aze1" localSheetId="8">#REF!</definedName>
    <definedName name="__aze1">#REF!</definedName>
    <definedName name="__aze2" localSheetId="3">#REF!</definedName>
    <definedName name="__aze2" localSheetId="1">#REF!</definedName>
    <definedName name="__aze2" localSheetId="5">#REF!</definedName>
    <definedName name="__aze2" localSheetId="4">#REF!</definedName>
    <definedName name="__aze2" localSheetId="12">#REF!</definedName>
    <definedName name="__aze2" localSheetId="2">#REF!</definedName>
    <definedName name="__aze2" localSheetId="11">#REF!</definedName>
    <definedName name="__aze2" localSheetId="7">#REF!</definedName>
    <definedName name="__aze2" localSheetId="8">#REF!</definedName>
    <definedName name="__aze2">#REF!</definedName>
    <definedName name="__aze3" localSheetId="3">#REF!</definedName>
    <definedName name="__aze3" localSheetId="1">#REF!</definedName>
    <definedName name="__aze3" localSheetId="5">#REF!</definedName>
    <definedName name="__aze3" localSheetId="4">#REF!</definedName>
    <definedName name="__aze3" localSheetId="12">#REF!</definedName>
    <definedName name="__aze3" localSheetId="2">#REF!</definedName>
    <definedName name="__aze3" localSheetId="11">#REF!</definedName>
    <definedName name="__aze3" localSheetId="7">#REF!</definedName>
    <definedName name="__aze3" localSheetId="8">#REF!</definedName>
    <definedName name="__aze3">#REF!</definedName>
    <definedName name="__bat67" hidden="1">{#N/A,#N/A,FALSE,"Tabl. D1";#N/A,#N/A,FALSE,"Tabl. D1 b";#N/A,#N/A,FALSE,"Tabl. D2";#N/A,#N/A,FALSE,"Tabl. D2 b";#N/A,#N/A,FALSE,"Tabl. D3";#N/A,#N/A,FALSE,"Tabl. D4";#N/A,#N/A,FALSE,"Tabl. D5"}</definedName>
    <definedName name="__BOP1" localSheetId="3">#REF!</definedName>
    <definedName name="__BOP1" localSheetId="1">#REF!</definedName>
    <definedName name="__BOP1" localSheetId="5">#REF!</definedName>
    <definedName name="__BOP1" localSheetId="4">#REF!</definedName>
    <definedName name="__BOP1" localSheetId="12">#REF!</definedName>
    <definedName name="__BOP1" localSheetId="2">#REF!</definedName>
    <definedName name="__BOP1" localSheetId="11">#REF!</definedName>
    <definedName name="__BOP1" localSheetId="7">#REF!</definedName>
    <definedName name="__BOP1" localSheetId="8">#REF!</definedName>
    <definedName name="__BOP1">#REF!</definedName>
    <definedName name="__BOP2" localSheetId="3">[12]BoP!#REF!</definedName>
    <definedName name="__BOP2" localSheetId="1">[12]BoP!#REF!</definedName>
    <definedName name="__BOP2" localSheetId="5">[12]BoP!#REF!</definedName>
    <definedName name="__BOP2" localSheetId="4">[12]BoP!#REF!</definedName>
    <definedName name="__BOP2" localSheetId="12">[12]BoP!#REF!</definedName>
    <definedName name="__BOP2" localSheetId="2">[12]BoP!#REF!</definedName>
    <definedName name="__BOP2" localSheetId="11">[12]BoP!#REF!</definedName>
    <definedName name="__BOP2" localSheetId="7">[12]BoP!#REF!</definedName>
    <definedName name="__BOP2" localSheetId="8">[12]BoP!#REF!</definedName>
    <definedName name="__BOP2">[12]BoP!#REF!</definedName>
    <definedName name="__COL1">[13]SimInp1:ModDef!$A$1:$V$130</definedName>
    <definedName name="__END94" localSheetId="3">#REF!</definedName>
    <definedName name="__END94" localSheetId="1">#REF!</definedName>
    <definedName name="__END94" localSheetId="5">#REF!</definedName>
    <definedName name="__END94" localSheetId="4">#REF!</definedName>
    <definedName name="__END94" localSheetId="12">#REF!</definedName>
    <definedName name="__END94" localSheetId="2">#REF!</definedName>
    <definedName name="__END94" localSheetId="11">#REF!</definedName>
    <definedName name="__END94" localSheetId="7">#REF!</definedName>
    <definedName name="__END94" localSheetId="8">#REF!</definedName>
    <definedName name="__END94">#REF!</definedName>
    <definedName name="__EXP5" localSheetId="3">#REF!</definedName>
    <definedName name="__EXP5" localSheetId="1">#REF!</definedName>
    <definedName name="__EXP5" localSheetId="5">#REF!</definedName>
    <definedName name="__EXP5" localSheetId="4">#REF!</definedName>
    <definedName name="__EXP5" localSheetId="12">#REF!</definedName>
    <definedName name="__EXP5" localSheetId="2">#REF!</definedName>
    <definedName name="__EXP5" localSheetId="11">#REF!</definedName>
    <definedName name="__EXP5" localSheetId="7">#REF!</definedName>
    <definedName name="__EXP5" localSheetId="8">#REF!</definedName>
    <definedName name="__EXP5">#REF!</definedName>
    <definedName name="__EXP6" localSheetId="3">#REF!</definedName>
    <definedName name="__EXP6" localSheetId="1">#REF!</definedName>
    <definedName name="__EXP6" localSheetId="5">#REF!</definedName>
    <definedName name="__EXP6" localSheetId="4">#REF!</definedName>
    <definedName name="__EXP6" localSheetId="12">#REF!</definedName>
    <definedName name="__EXP6" localSheetId="2">#REF!</definedName>
    <definedName name="__EXP6" localSheetId="11">#REF!</definedName>
    <definedName name="__EXP6" localSheetId="7">#REF!</definedName>
    <definedName name="__EXP6" localSheetId="8">#REF!</definedName>
    <definedName name="__EXP6">#REF!</definedName>
    <definedName name="__EXP7" localSheetId="3">#REF!</definedName>
    <definedName name="__EXP7" localSheetId="1">#REF!</definedName>
    <definedName name="__EXP7" localSheetId="5">#REF!</definedName>
    <definedName name="__EXP7" localSheetId="4">#REF!</definedName>
    <definedName name="__EXP7" localSheetId="12">#REF!</definedName>
    <definedName name="__EXP7" localSheetId="2">#REF!</definedName>
    <definedName name="__EXP7" localSheetId="11">#REF!</definedName>
    <definedName name="__EXP7" localSheetId="7">#REF!</definedName>
    <definedName name="__EXP7" localSheetId="8">#REF!</definedName>
    <definedName name="__EXP7">#REF!</definedName>
    <definedName name="__EXP9" localSheetId="3">#REF!</definedName>
    <definedName name="__EXP9" localSheetId="1">#REF!</definedName>
    <definedName name="__EXP9" localSheetId="5">#REF!</definedName>
    <definedName name="__EXP9" localSheetId="4">#REF!</definedName>
    <definedName name="__EXP9" localSheetId="12">#REF!</definedName>
    <definedName name="__EXP9" localSheetId="2">#REF!</definedName>
    <definedName name="__EXP9" localSheetId="11">#REF!</definedName>
    <definedName name="__EXP9" localSheetId="7">#REF!</definedName>
    <definedName name="__EXP9" localSheetId="8">#REF!</definedName>
    <definedName name="__EXP9">#REF!</definedName>
    <definedName name="__FDS_HYPERLINK_TOGGLE_STATE__" hidden="1">"ON"</definedName>
    <definedName name="__IMP10" localSheetId="3">#REF!</definedName>
    <definedName name="__IMP10" localSheetId="1">#REF!</definedName>
    <definedName name="__IMP10" localSheetId="5">#REF!</definedName>
    <definedName name="__IMP10" localSheetId="4">#REF!</definedName>
    <definedName name="__IMP10" localSheetId="12">#REF!</definedName>
    <definedName name="__IMP10" localSheetId="2">#REF!</definedName>
    <definedName name="__IMP10" localSheetId="11">#REF!</definedName>
    <definedName name="__IMP10" localSheetId="7">#REF!</definedName>
    <definedName name="__IMP10" localSheetId="8">#REF!</definedName>
    <definedName name="__IMP10">#REF!</definedName>
    <definedName name="__IMP2" localSheetId="3">#REF!</definedName>
    <definedName name="__IMP2" localSheetId="1">#REF!</definedName>
    <definedName name="__IMP2" localSheetId="5">#REF!</definedName>
    <definedName name="__IMP2" localSheetId="4">#REF!</definedName>
    <definedName name="__IMP2" localSheetId="12">#REF!</definedName>
    <definedName name="__IMP2" localSheetId="2">#REF!</definedName>
    <definedName name="__IMP2" localSheetId="11">#REF!</definedName>
    <definedName name="__IMP2" localSheetId="7">#REF!</definedName>
    <definedName name="__IMP2" localSheetId="8">#REF!</definedName>
    <definedName name="__IMP2">#REF!</definedName>
    <definedName name="__IMP4" localSheetId="3">#REF!</definedName>
    <definedName name="__IMP4" localSheetId="1">#REF!</definedName>
    <definedName name="__IMP4" localSheetId="5">#REF!</definedName>
    <definedName name="__IMP4" localSheetId="4">#REF!</definedName>
    <definedName name="__IMP4" localSheetId="12">#REF!</definedName>
    <definedName name="__IMP4" localSheetId="2">#REF!</definedName>
    <definedName name="__IMP4" localSheetId="11">#REF!</definedName>
    <definedName name="__IMP4" localSheetId="7">#REF!</definedName>
    <definedName name="__IMP4" localSheetId="8">#REF!</definedName>
    <definedName name="__IMP4">#REF!</definedName>
    <definedName name="__IMP6" localSheetId="3">#REF!</definedName>
    <definedName name="__IMP6" localSheetId="1">#REF!</definedName>
    <definedName name="__IMP6" localSheetId="5">#REF!</definedName>
    <definedName name="__IMP6" localSheetId="4">#REF!</definedName>
    <definedName name="__IMP6" localSheetId="12">#REF!</definedName>
    <definedName name="__IMP6" localSheetId="2">#REF!</definedName>
    <definedName name="__IMP6" localSheetId="11">#REF!</definedName>
    <definedName name="__IMP6" localSheetId="7">#REF!</definedName>
    <definedName name="__IMP6" localSheetId="8">#REF!</definedName>
    <definedName name="__IMP6">#REF!</definedName>
    <definedName name="__IMP7" localSheetId="3">#REF!</definedName>
    <definedName name="__IMP7" localSheetId="1">#REF!</definedName>
    <definedName name="__IMP7" localSheetId="5">#REF!</definedName>
    <definedName name="__IMP7" localSheetId="4">#REF!</definedName>
    <definedName name="__IMP7" localSheetId="12">#REF!</definedName>
    <definedName name="__IMP7" localSheetId="2">#REF!</definedName>
    <definedName name="__IMP7" localSheetId="11">#REF!</definedName>
    <definedName name="__IMP7" localSheetId="7">#REF!</definedName>
    <definedName name="__IMP7" localSheetId="8">#REF!</definedName>
    <definedName name="__IMP7">#REF!</definedName>
    <definedName name="__IMP8" localSheetId="3">#REF!</definedName>
    <definedName name="__IMP8" localSheetId="1">#REF!</definedName>
    <definedName name="__IMP8" localSheetId="5">#REF!</definedName>
    <definedName name="__IMP8" localSheetId="4">#REF!</definedName>
    <definedName name="__IMP8" localSheetId="12">#REF!</definedName>
    <definedName name="__IMP8" localSheetId="2">#REF!</definedName>
    <definedName name="__IMP8" localSheetId="11">#REF!</definedName>
    <definedName name="__IMP8" localSheetId="7">#REF!</definedName>
    <definedName name="__IMP8" localSheetId="8">#REF!</definedName>
    <definedName name="__IMP8">#REF!</definedName>
    <definedName name="__IntlFixup" hidden="1">TRUE</definedName>
    <definedName name="__IntlFixupTable" localSheetId="8" hidden="1">#REF!</definedName>
    <definedName name="__IntlFixupTable" hidden="1">#REF!</definedName>
    <definedName name="__MCV1">[14]Q2!$E$64:$AH$64</definedName>
    <definedName name="__MTS2" localSheetId="3">'[5]Annual Tables'!#REF!</definedName>
    <definedName name="__MTS2" localSheetId="1">'[5]Annual Tables'!#REF!</definedName>
    <definedName name="__MTS2" localSheetId="5">'[5]Annual Tables'!#REF!</definedName>
    <definedName name="__MTS2" localSheetId="4">'[5]Annual Tables'!#REF!</definedName>
    <definedName name="__MTS2" localSheetId="12">'[5]Annual Tables'!#REF!</definedName>
    <definedName name="__MTS2" localSheetId="2">'[5]Annual Tables'!#REF!</definedName>
    <definedName name="__MTS2" localSheetId="11">'[5]Annual Tables'!#REF!</definedName>
    <definedName name="__MTS2" localSheetId="7">'[5]Annual Tables'!#REF!</definedName>
    <definedName name="__MTS2" localSheetId="8">'[5]Annual Tables'!#REF!</definedName>
    <definedName name="__MTS2">'[5]Annual Tables'!#REF!</definedName>
    <definedName name="__NM09" hidden="1">{#N/A,#N/A,FALSE,"Tabl. D1";#N/A,#N/A,FALSE,"Tabl. D1 b";#N/A,#N/A,FALSE,"Tabl. D2";#N/A,#N/A,FALSE,"Tabl. D2 b";#N/A,#N/A,FALSE,"Tabl. D3";#N/A,#N/A,FALSE,"Tabl. D4";#N/A,#N/A,FALSE,"Tabl. D5"}</definedName>
    <definedName name="__PAG2" localSheetId="3">[5]Index!#REF!</definedName>
    <definedName name="__PAG2" localSheetId="1">[5]Index!#REF!</definedName>
    <definedName name="__PAG2" localSheetId="5">[5]Index!#REF!</definedName>
    <definedName name="__PAG2" localSheetId="4">[5]Index!#REF!</definedName>
    <definedName name="__PAG2" localSheetId="12">[5]Index!#REF!</definedName>
    <definedName name="__PAG2" localSheetId="2">[5]Index!#REF!</definedName>
    <definedName name="__PAG2" localSheetId="11">[5]Index!#REF!</definedName>
    <definedName name="__PAG2" localSheetId="7">[5]Index!#REF!</definedName>
    <definedName name="__PAG2" localSheetId="8">[5]Index!#REF!</definedName>
    <definedName name="__PAG2">[5]Index!#REF!</definedName>
    <definedName name="__PAG3" localSheetId="3">[5]Index!#REF!</definedName>
    <definedName name="__PAG3" localSheetId="1">[5]Index!#REF!</definedName>
    <definedName name="__PAG3" localSheetId="5">[5]Index!#REF!</definedName>
    <definedName name="__PAG3" localSheetId="4">[5]Index!#REF!</definedName>
    <definedName name="__PAG3" localSheetId="12">[5]Index!#REF!</definedName>
    <definedName name="__PAG3" localSheetId="2">[5]Index!#REF!</definedName>
    <definedName name="__PAG3" localSheetId="11">[5]Index!#REF!</definedName>
    <definedName name="__PAG3" localSheetId="7">[5]Index!#REF!</definedName>
    <definedName name="__PAG3" localSheetId="8">[5]Index!#REF!</definedName>
    <definedName name="__PAG3">[5]Index!#REF!</definedName>
    <definedName name="__PAG4" localSheetId="3">[5]Index!#REF!</definedName>
    <definedName name="__PAG4" localSheetId="1">[5]Index!#REF!</definedName>
    <definedName name="__PAG4" localSheetId="5">[5]Index!#REF!</definedName>
    <definedName name="__PAG4" localSheetId="4">[5]Index!#REF!</definedName>
    <definedName name="__PAG4" localSheetId="12">[5]Index!#REF!</definedName>
    <definedName name="__PAG4" localSheetId="2">[5]Index!#REF!</definedName>
    <definedName name="__PAG4" localSheetId="11">[5]Index!#REF!</definedName>
    <definedName name="__PAG4" localSheetId="7">[5]Index!#REF!</definedName>
    <definedName name="__PAG4" localSheetId="8">[5]Index!#REF!</definedName>
    <definedName name="__PAG4">[5]Index!#REF!</definedName>
    <definedName name="__PAG5" localSheetId="3">[5]Index!#REF!</definedName>
    <definedName name="__PAG5" localSheetId="1">[5]Index!#REF!</definedName>
    <definedName name="__PAG5" localSheetId="5">[5]Index!#REF!</definedName>
    <definedName name="__PAG5" localSheetId="4">[5]Index!#REF!</definedName>
    <definedName name="__PAG5" localSheetId="12">[5]Index!#REF!</definedName>
    <definedName name="__PAG5" localSheetId="2">[5]Index!#REF!</definedName>
    <definedName name="__PAG5" localSheetId="11">[5]Index!#REF!</definedName>
    <definedName name="__PAG5" localSheetId="7">[5]Index!#REF!</definedName>
    <definedName name="__PAG5" localSheetId="8">[5]Index!#REF!</definedName>
    <definedName name="__PAG5">[5]Index!#REF!</definedName>
    <definedName name="__PAG6" localSheetId="3">[5]Index!#REF!</definedName>
    <definedName name="__PAG6" localSheetId="1">[5]Index!#REF!</definedName>
    <definedName name="__PAG6" localSheetId="5">[5]Index!#REF!</definedName>
    <definedName name="__PAG6" localSheetId="4">[5]Index!#REF!</definedName>
    <definedName name="__PAG6" localSheetId="12">[5]Index!#REF!</definedName>
    <definedName name="__PAG6" localSheetId="2">[5]Index!#REF!</definedName>
    <definedName name="__PAG6" localSheetId="11">[5]Index!#REF!</definedName>
    <definedName name="__PAG6" localSheetId="7">[5]Index!#REF!</definedName>
    <definedName name="__PAG6" localSheetId="8">[5]Index!#REF!</definedName>
    <definedName name="__PAG6">[5]Index!#REF!</definedName>
    <definedName name="__PAG7" localSheetId="3">#REF!</definedName>
    <definedName name="__PAG7" localSheetId="1">#REF!</definedName>
    <definedName name="__PAG7" localSheetId="5">#REF!</definedName>
    <definedName name="__PAG7" localSheetId="4">#REF!</definedName>
    <definedName name="__PAG7" localSheetId="12">#REF!</definedName>
    <definedName name="__PAG7" localSheetId="2">#REF!</definedName>
    <definedName name="__PAG7" localSheetId="11">#REF!</definedName>
    <definedName name="__PAG7" localSheetId="7">#REF!</definedName>
    <definedName name="__PAG7" localSheetId="8">#REF!</definedName>
    <definedName name="__PAG7">#REF!</definedName>
    <definedName name="__RES2" localSheetId="3">[12]RES!#REF!</definedName>
    <definedName name="__RES2" localSheetId="1">[12]RES!#REF!</definedName>
    <definedName name="__RES2" localSheetId="5">[12]RES!#REF!</definedName>
    <definedName name="__RES2" localSheetId="4">[12]RES!#REF!</definedName>
    <definedName name="__RES2" localSheetId="12">[12]RES!#REF!</definedName>
    <definedName name="__RES2" localSheetId="2">[12]RES!#REF!</definedName>
    <definedName name="__RES2" localSheetId="11">[12]RES!#REF!</definedName>
    <definedName name="__RES2" localSheetId="7">[12]RES!#REF!</definedName>
    <definedName name="__RES2" localSheetId="8">[12]RES!#REF!</definedName>
    <definedName name="__RES2">[12]RES!#REF!</definedName>
    <definedName name="__SUM2" localSheetId="3">#REF!</definedName>
    <definedName name="__SUM2" localSheetId="1">#REF!</definedName>
    <definedName name="__SUM2" localSheetId="5">#REF!</definedName>
    <definedName name="__SUM2" localSheetId="4">#REF!</definedName>
    <definedName name="__SUM2" localSheetId="12">#REF!</definedName>
    <definedName name="__SUM2" localSheetId="2">#REF!</definedName>
    <definedName name="__SUM2" localSheetId="11">#REF!</definedName>
    <definedName name="__SUM2" localSheetId="7">#REF!</definedName>
    <definedName name="__SUM2" localSheetId="8">#REF!</definedName>
    <definedName name="__SUM2">#REF!</definedName>
    <definedName name="__sum3" localSheetId="3">#REF!</definedName>
    <definedName name="__sum3" localSheetId="1">#REF!</definedName>
    <definedName name="__sum3" localSheetId="5">#REF!</definedName>
    <definedName name="__sum3" localSheetId="4">#REF!</definedName>
    <definedName name="__sum3" localSheetId="12">#REF!</definedName>
    <definedName name="__sum3" localSheetId="2">#REF!</definedName>
    <definedName name="__sum3" localSheetId="11">#REF!</definedName>
    <definedName name="__sum3" localSheetId="7">#REF!</definedName>
    <definedName name="__sum3" localSheetId="8">#REF!</definedName>
    <definedName name="__sum3">#REF!</definedName>
    <definedName name="__taa34" hidden="1">{#N/A,#N/A,FALSE,"Tabl. G1";#N/A,#N/A,FALSE,"Tabl. G2"}</definedName>
    <definedName name="__tab06" localSheetId="3">#REF!</definedName>
    <definedName name="__tab06" localSheetId="1">#REF!</definedName>
    <definedName name="__tab06" localSheetId="5">#REF!</definedName>
    <definedName name="__tab06" localSheetId="4">#REF!</definedName>
    <definedName name="__tab06" localSheetId="12">#REF!</definedName>
    <definedName name="__tab06" localSheetId="2">#REF!</definedName>
    <definedName name="__tab06" localSheetId="11">#REF!</definedName>
    <definedName name="__tab06" localSheetId="7">#REF!</definedName>
    <definedName name="__tab06" localSheetId="8">#REF!</definedName>
    <definedName name="__tab06">#REF!</definedName>
    <definedName name="__tab07" localSheetId="3">#REF!</definedName>
    <definedName name="__tab07" localSheetId="1">#REF!</definedName>
    <definedName name="__tab07" localSheetId="5">#REF!</definedName>
    <definedName name="__tab07" localSheetId="4">#REF!</definedName>
    <definedName name="__tab07" localSheetId="12">#REF!</definedName>
    <definedName name="__tab07" localSheetId="2">#REF!</definedName>
    <definedName name="__tab07" localSheetId="11">#REF!</definedName>
    <definedName name="__tab07" localSheetId="7">#REF!</definedName>
    <definedName name="__tab07" localSheetId="8">#REF!</definedName>
    <definedName name="__tab07">#REF!</definedName>
    <definedName name="__tab09" hidden="1">{#N/A,#N/A,FALSE,"Tabl. FB300";#N/A,#N/A,FALSE,"Tabl. FB350";#N/A,#N/A,FALSE,"Tabl. FB400";#N/A,#N/A,FALSE,"Tabl. FB500";#N/A,#N/A,FALSE,"Tabl. FS090"}</definedName>
    <definedName name="__TAB1" localSheetId="3">#REF!</definedName>
    <definedName name="__TAB1" localSheetId="1">#REF!</definedName>
    <definedName name="__TAB1" localSheetId="5">#REF!</definedName>
    <definedName name="__TAB1" localSheetId="4">#REF!</definedName>
    <definedName name="__TAB1" localSheetId="12">#REF!</definedName>
    <definedName name="__TAB1" localSheetId="2">#REF!</definedName>
    <definedName name="__TAB1" localSheetId="11">#REF!</definedName>
    <definedName name="__TAB1" localSheetId="7">#REF!</definedName>
    <definedName name="__TAB1" localSheetId="8">#REF!</definedName>
    <definedName name="__TAB1">#REF!</definedName>
    <definedName name="__TAB10" localSheetId="3">#REF!</definedName>
    <definedName name="__TAB10" localSheetId="1">#REF!</definedName>
    <definedName name="__TAB10" localSheetId="5">#REF!</definedName>
    <definedName name="__TAB10" localSheetId="4">#REF!</definedName>
    <definedName name="__TAB10" localSheetId="12">#REF!</definedName>
    <definedName name="__TAB10" localSheetId="2">#REF!</definedName>
    <definedName name="__TAB10" localSheetId="11">#REF!</definedName>
    <definedName name="__TAB10" localSheetId="7">#REF!</definedName>
    <definedName name="__TAB10" localSheetId="8">#REF!</definedName>
    <definedName name="__TAB10">#REF!</definedName>
    <definedName name="__Tab11" localSheetId="3">#REF!</definedName>
    <definedName name="__Tab11" localSheetId="1">#REF!</definedName>
    <definedName name="__Tab11" localSheetId="5">#REF!</definedName>
    <definedName name="__Tab11" localSheetId="4">#REF!</definedName>
    <definedName name="__Tab11" localSheetId="12">#REF!</definedName>
    <definedName name="__Tab11" localSheetId="2">#REF!</definedName>
    <definedName name="__Tab11" localSheetId="11">#REF!</definedName>
    <definedName name="__Tab11" localSheetId="7">#REF!</definedName>
    <definedName name="__Tab11" localSheetId="8">#REF!</definedName>
    <definedName name="__Tab11">#REF!</definedName>
    <definedName name="__TAB12" localSheetId="3">#REF!</definedName>
    <definedName name="__TAB12" localSheetId="1">#REF!</definedName>
    <definedName name="__TAB12" localSheetId="5">#REF!</definedName>
    <definedName name="__TAB12" localSheetId="4">#REF!</definedName>
    <definedName name="__TAB12" localSheetId="12">#REF!</definedName>
    <definedName name="__TAB12" localSheetId="2">#REF!</definedName>
    <definedName name="__TAB12" localSheetId="11">#REF!</definedName>
    <definedName name="__TAB12" localSheetId="7">#REF!</definedName>
    <definedName name="__TAB12" localSheetId="8">#REF!</definedName>
    <definedName name="__TAB12">#REF!</definedName>
    <definedName name="__TAB120" hidden="1">{#N/A,#N/A,FALSE,"Tabl. FB300";#N/A,#N/A,FALSE,"Tabl. FB350";#N/A,#N/A,FALSE,"Tabl. FB400";#N/A,#N/A,FALSE,"Tabl. FB500";#N/A,#N/A,FALSE,"Tabl. FS090"}</definedName>
    <definedName name="__tab14" hidden="1">{#N/A,#N/A,FALSE,"Tabl. FB300";#N/A,#N/A,FALSE,"Tabl. FB350";#N/A,#N/A,FALSE,"Tabl. FB400";#N/A,#N/A,FALSE,"Tabl. FB500";#N/A,#N/A,FALSE,"Tabl. FS090"}</definedName>
    <definedName name="__tab15" hidden="1">{#N/A,#N/A,FALSE,"Tabl. A1";#N/A,#N/A,FALSE,"Tabl. A1 b";#N/A,#N/A,FALSE,"Tabl. A2";#N/A,#N/A,FALSE,"Tabl. A2-1";#N/A,#N/A,FALSE,"Tabl. A2-2"}</definedName>
    <definedName name="__Tab19" localSheetId="3">#REF!</definedName>
    <definedName name="__Tab19" localSheetId="1">#REF!</definedName>
    <definedName name="__Tab19" localSheetId="5">#REF!</definedName>
    <definedName name="__Tab19" localSheetId="4">#REF!</definedName>
    <definedName name="__Tab19" localSheetId="12">#REF!</definedName>
    <definedName name="__Tab19" localSheetId="2">#REF!</definedName>
    <definedName name="__Tab19" localSheetId="11">#REF!</definedName>
    <definedName name="__Tab19" localSheetId="7">#REF!</definedName>
    <definedName name="__Tab19" localSheetId="8">#REF!</definedName>
    <definedName name="__Tab19">#REF!</definedName>
    <definedName name="__TAB2" localSheetId="3">#REF!</definedName>
    <definedName name="__TAB2" localSheetId="1">#REF!</definedName>
    <definedName name="__TAB2" localSheetId="5">#REF!</definedName>
    <definedName name="__TAB2" localSheetId="4">#REF!</definedName>
    <definedName name="__TAB2" localSheetId="12">#REF!</definedName>
    <definedName name="__TAB2" localSheetId="2">#REF!</definedName>
    <definedName name="__TAB2" localSheetId="11">#REF!</definedName>
    <definedName name="__TAB2" localSheetId="7">#REF!</definedName>
    <definedName name="__TAB2" localSheetId="8">#REF!</definedName>
    <definedName name="__TAB2">#REF!</definedName>
    <definedName name="__Tab20" localSheetId="3">#REF!</definedName>
    <definedName name="__Tab20" localSheetId="1">#REF!</definedName>
    <definedName name="__Tab20" localSheetId="5">#REF!</definedName>
    <definedName name="__Tab20" localSheetId="4">#REF!</definedName>
    <definedName name="__Tab20" localSheetId="12">#REF!</definedName>
    <definedName name="__Tab20" localSheetId="2">#REF!</definedName>
    <definedName name="__Tab20" localSheetId="11">#REF!</definedName>
    <definedName name="__Tab20" localSheetId="7">#REF!</definedName>
    <definedName name="__Tab20" localSheetId="8">#REF!</definedName>
    <definedName name="__Tab20">#REF!</definedName>
    <definedName name="__Tab21" localSheetId="3">#REF!</definedName>
    <definedName name="__Tab21" localSheetId="1">#REF!</definedName>
    <definedName name="__Tab21" localSheetId="5">#REF!</definedName>
    <definedName name="__Tab21" localSheetId="4">#REF!</definedName>
    <definedName name="__Tab21" localSheetId="12">#REF!</definedName>
    <definedName name="__Tab21" localSheetId="2">#REF!</definedName>
    <definedName name="__Tab21" localSheetId="11">#REF!</definedName>
    <definedName name="__Tab21" localSheetId="7">#REF!</definedName>
    <definedName name="__Tab21" localSheetId="8">#REF!</definedName>
    <definedName name="__Tab21">#REF!</definedName>
    <definedName name="__Tab22" localSheetId="3">#REF!</definedName>
    <definedName name="__Tab22" localSheetId="1">#REF!</definedName>
    <definedName name="__Tab22" localSheetId="5">#REF!</definedName>
    <definedName name="__Tab22" localSheetId="4">#REF!</definedName>
    <definedName name="__Tab22" localSheetId="12">#REF!</definedName>
    <definedName name="__Tab22" localSheetId="2">#REF!</definedName>
    <definedName name="__Tab22" localSheetId="11">#REF!</definedName>
    <definedName name="__Tab22" localSheetId="7">#REF!</definedName>
    <definedName name="__Tab22" localSheetId="8">#REF!</definedName>
    <definedName name="__Tab22">#REF!</definedName>
    <definedName name="__Tab23" localSheetId="3">#REF!</definedName>
    <definedName name="__Tab23" localSheetId="1">#REF!</definedName>
    <definedName name="__Tab23" localSheetId="5">#REF!</definedName>
    <definedName name="__Tab23" localSheetId="4">#REF!</definedName>
    <definedName name="__Tab23" localSheetId="12">#REF!</definedName>
    <definedName name="__Tab23" localSheetId="2">#REF!</definedName>
    <definedName name="__Tab23" localSheetId="11">#REF!</definedName>
    <definedName name="__Tab23" localSheetId="7">#REF!</definedName>
    <definedName name="__Tab23" localSheetId="8">#REF!</definedName>
    <definedName name="__Tab23">#REF!</definedName>
    <definedName name="__tab2341" hidden="1">{#N/A,#N/A,FALSE,"Tabl. FB300";#N/A,#N/A,FALSE,"Tabl. FB350";#N/A,#N/A,FALSE,"Tabl. FB400";#N/A,#N/A,FALSE,"Tabl. FB500";#N/A,#N/A,FALSE,"Tabl. FS090"}</definedName>
    <definedName name="__Tab24" localSheetId="3">#REF!</definedName>
    <definedName name="__Tab24" localSheetId="1">#REF!</definedName>
    <definedName name="__Tab24" localSheetId="5">#REF!</definedName>
    <definedName name="__Tab24" localSheetId="4">#REF!</definedName>
    <definedName name="__Tab24" localSheetId="12">#REF!</definedName>
    <definedName name="__Tab24" localSheetId="2">#REF!</definedName>
    <definedName name="__Tab24" localSheetId="11">#REF!</definedName>
    <definedName name="__Tab24" localSheetId="7">#REF!</definedName>
    <definedName name="__Tab24" localSheetId="8">#REF!</definedName>
    <definedName name="__Tab24">#REF!</definedName>
    <definedName name="__Tab26" localSheetId="3">#REF!</definedName>
    <definedName name="__Tab26" localSheetId="1">#REF!</definedName>
    <definedName name="__Tab26" localSheetId="5">#REF!</definedName>
    <definedName name="__Tab26" localSheetId="4">#REF!</definedName>
    <definedName name="__Tab26" localSheetId="12">#REF!</definedName>
    <definedName name="__Tab26" localSheetId="2">#REF!</definedName>
    <definedName name="__Tab26" localSheetId="11">#REF!</definedName>
    <definedName name="__Tab26" localSheetId="7">#REF!</definedName>
    <definedName name="__Tab26" localSheetId="8">#REF!</definedName>
    <definedName name="__Tab26">#REF!</definedName>
    <definedName name="__Tab27" localSheetId="3">#REF!</definedName>
    <definedName name="__Tab27" localSheetId="1">#REF!</definedName>
    <definedName name="__Tab27" localSheetId="5">#REF!</definedName>
    <definedName name="__Tab27" localSheetId="4">#REF!</definedName>
    <definedName name="__Tab27" localSheetId="12">#REF!</definedName>
    <definedName name="__Tab27" localSheetId="2">#REF!</definedName>
    <definedName name="__Tab27" localSheetId="11">#REF!</definedName>
    <definedName name="__Tab27" localSheetId="7">#REF!</definedName>
    <definedName name="__Tab27" localSheetId="8">#REF!</definedName>
    <definedName name="__Tab27">#REF!</definedName>
    <definedName name="__Tab28" localSheetId="3">#REF!</definedName>
    <definedName name="__Tab28" localSheetId="1">#REF!</definedName>
    <definedName name="__Tab28" localSheetId="5">#REF!</definedName>
    <definedName name="__Tab28" localSheetId="4">#REF!</definedName>
    <definedName name="__Tab28" localSheetId="12">#REF!</definedName>
    <definedName name="__Tab28" localSheetId="2">#REF!</definedName>
    <definedName name="__Tab28" localSheetId="11">#REF!</definedName>
    <definedName name="__Tab28" localSheetId="7">#REF!</definedName>
    <definedName name="__Tab28" localSheetId="8">#REF!</definedName>
    <definedName name="__Tab28">#REF!</definedName>
    <definedName name="__Tab29" localSheetId="3">#REF!</definedName>
    <definedName name="__Tab29" localSheetId="1">#REF!</definedName>
    <definedName name="__Tab29" localSheetId="5">#REF!</definedName>
    <definedName name="__Tab29" localSheetId="4">#REF!</definedName>
    <definedName name="__Tab29" localSheetId="12">#REF!</definedName>
    <definedName name="__Tab29" localSheetId="2">#REF!</definedName>
    <definedName name="__Tab29" localSheetId="11">#REF!</definedName>
    <definedName name="__Tab29" localSheetId="7">#REF!</definedName>
    <definedName name="__Tab29" localSheetId="8">#REF!</definedName>
    <definedName name="__Tab29">#REF!</definedName>
    <definedName name="__TAB3" localSheetId="3">#REF!</definedName>
    <definedName name="__TAB3" localSheetId="1">#REF!</definedName>
    <definedName name="__TAB3" localSheetId="5">#REF!</definedName>
    <definedName name="__TAB3" localSheetId="4">#REF!</definedName>
    <definedName name="__TAB3" localSheetId="12">#REF!</definedName>
    <definedName name="__TAB3" localSheetId="2">#REF!</definedName>
    <definedName name="__TAB3" localSheetId="11">#REF!</definedName>
    <definedName name="__TAB3" localSheetId="7">#REF!</definedName>
    <definedName name="__TAB3" localSheetId="8">#REF!</definedName>
    <definedName name="__TAB3">#REF!</definedName>
    <definedName name="__Tab30" localSheetId="3">#REF!</definedName>
    <definedName name="__Tab30" localSheetId="1">#REF!</definedName>
    <definedName name="__Tab30" localSheetId="5">#REF!</definedName>
    <definedName name="__Tab30" localSheetId="4">#REF!</definedName>
    <definedName name="__Tab30" localSheetId="12">#REF!</definedName>
    <definedName name="__Tab30" localSheetId="2">#REF!</definedName>
    <definedName name="__Tab30" localSheetId="11">#REF!</definedName>
    <definedName name="__Tab30" localSheetId="7">#REF!</definedName>
    <definedName name="__Tab30" localSheetId="8">#REF!</definedName>
    <definedName name="__Tab30">#REF!</definedName>
    <definedName name="__Tab31" localSheetId="3">#REF!</definedName>
    <definedName name="__Tab31" localSheetId="1">#REF!</definedName>
    <definedName name="__Tab31" localSheetId="5">#REF!</definedName>
    <definedName name="__Tab31" localSheetId="4">#REF!</definedName>
    <definedName name="__Tab31" localSheetId="12">#REF!</definedName>
    <definedName name="__Tab31" localSheetId="2">#REF!</definedName>
    <definedName name="__Tab31" localSheetId="11">#REF!</definedName>
    <definedName name="__Tab31" localSheetId="7">#REF!</definedName>
    <definedName name="__Tab31" localSheetId="8">#REF!</definedName>
    <definedName name="__Tab31">#REF!</definedName>
    <definedName name="__Tab32" localSheetId="3">#REF!</definedName>
    <definedName name="__Tab32" localSheetId="1">#REF!</definedName>
    <definedName name="__Tab32" localSheetId="5">#REF!</definedName>
    <definedName name="__Tab32" localSheetId="4">#REF!</definedName>
    <definedName name="__Tab32" localSheetId="12">#REF!</definedName>
    <definedName name="__Tab32" localSheetId="2">#REF!</definedName>
    <definedName name="__Tab32" localSheetId="11">#REF!</definedName>
    <definedName name="__Tab32" localSheetId="7">#REF!</definedName>
    <definedName name="__Tab32" localSheetId="8">#REF!</definedName>
    <definedName name="__Tab32">#REF!</definedName>
    <definedName name="__Tab33" localSheetId="3">#REF!</definedName>
    <definedName name="__Tab33" localSheetId="1">#REF!</definedName>
    <definedName name="__Tab33" localSheetId="5">#REF!</definedName>
    <definedName name="__Tab33" localSheetId="4">#REF!</definedName>
    <definedName name="__Tab33" localSheetId="12">#REF!</definedName>
    <definedName name="__Tab33" localSheetId="2">#REF!</definedName>
    <definedName name="__Tab33" localSheetId="11">#REF!</definedName>
    <definedName name="__Tab33" localSheetId="7">#REF!</definedName>
    <definedName name="__Tab33" localSheetId="8">#REF!</definedName>
    <definedName name="__Tab33">#REF!</definedName>
    <definedName name="__Tab34" localSheetId="3">#REF!</definedName>
    <definedName name="__Tab34" localSheetId="1">#REF!</definedName>
    <definedName name="__Tab34" localSheetId="5">#REF!</definedName>
    <definedName name="__Tab34" localSheetId="4">#REF!</definedName>
    <definedName name="__Tab34" localSheetId="12">#REF!</definedName>
    <definedName name="__Tab34" localSheetId="2">#REF!</definedName>
    <definedName name="__Tab34" localSheetId="11">#REF!</definedName>
    <definedName name="__Tab34" localSheetId="7">#REF!</definedName>
    <definedName name="__Tab34" localSheetId="8">#REF!</definedName>
    <definedName name="__Tab34">#REF!</definedName>
    <definedName name="__Tab35" localSheetId="3">#REF!</definedName>
    <definedName name="__Tab35" localSheetId="1">#REF!</definedName>
    <definedName name="__Tab35" localSheetId="5">#REF!</definedName>
    <definedName name="__Tab35" localSheetId="4">#REF!</definedName>
    <definedName name="__Tab35" localSheetId="12">#REF!</definedName>
    <definedName name="__Tab35" localSheetId="2">#REF!</definedName>
    <definedName name="__Tab35" localSheetId="11">#REF!</definedName>
    <definedName name="__Tab35" localSheetId="7">#REF!</definedName>
    <definedName name="__Tab35" localSheetId="8">#REF!</definedName>
    <definedName name="__Tab35">#REF!</definedName>
    <definedName name="__tab36" hidden="1">{#N/A,#N/A,FALSE,"Tabl. A1";#N/A,#N/A,FALSE,"Tabl. A1 b";#N/A,#N/A,FALSE,"Tabl. A2";#N/A,#N/A,FALSE,"Tabl. A2-1";#N/A,#N/A,FALSE,"Tabl. A2-2"}</definedName>
    <definedName name="__tab37" hidden="1">{#N/A,#N/A,FALSE,"Tabl. G1";#N/A,#N/A,FALSE,"Tabl. G2"}</definedName>
    <definedName name="__TAB4" localSheetId="3">#REF!</definedName>
    <definedName name="__TAB4" localSheetId="1">#REF!</definedName>
    <definedName name="__TAB4" localSheetId="5">#REF!</definedName>
    <definedName name="__TAB4" localSheetId="4">#REF!</definedName>
    <definedName name="__TAB4" localSheetId="12">#REF!</definedName>
    <definedName name="__TAB4" localSheetId="2">#REF!</definedName>
    <definedName name="__TAB4" localSheetId="11">#REF!</definedName>
    <definedName name="__TAB4" localSheetId="7">#REF!</definedName>
    <definedName name="__TAB4" localSheetId="8">#REF!</definedName>
    <definedName name="__TAB4">#REF!</definedName>
    <definedName name="__tab40" hidden="1">{#N/A,#N/A,FALSE,"Tabl. FB300";#N/A,#N/A,FALSE,"Tabl. FB350";#N/A,#N/A,FALSE,"Tabl. FB400";#N/A,#N/A,FALSE,"Tabl. FB500";#N/A,#N/A,FALSE,"Tabl. FS090"}</definedName>
    <definedName name="__tab43" hidden="1">{#N/A,#N/A,FALSE,"Tabl. D1";#N/A,#N/A,FALSE,"Tabl. D1 b";#N/A,#N/A,FALSE,"Tabl. D2";#N/A,#N/A,FALSE,"Tabl. D2 b";#N/A,#N/A,FALSE,"Tabl. D3";#N/A,#N/A,FALSE,"Tabl. D4";#N/A,#N/A,FALSE,"Tabl. D5"}</definedName>
    <definedName name="__tab45" hidden="1">{#N/A,#N/A,FALSE,"Tabl. A1";#N/A,#N/A,FALSE,"Tabl. A1 b";#N/A,#N/A,FALSE,"Tabl. A2";#N/A,#N/A,FALSE,"Tabl. A2-1";#N/A,#N/A,FALSE,"Tabl. A2-2"}</definedName>
    <definedName name="__TAB5" localSheetId="3">#REF!</definedName>
    <definedName name="__TAB5" localSheetId="1">#REF!</definedName>
    <definedName name="__TAB5" localSheetId="5">#REF!</definedName>
    <definedName name="__TAB5" localSheetId="4">#REF!</definedName>
    <definedName name="__TAB5" localSheetId="12">#REF!</definedName>
    <definedName name="__TAB5" localSheetId="2">#REF!</definedName>
    <definedName name="__TAB5" localSheetId="11">#REF!</definedName>
    <definedName name="__TAB5" localSheetId="7">#REF!</definedName>
    <definedName name="__TAB5" localSheetId="8">#REF!</definedName>
    <definedName name="__TAB5">#REF!</definedName>
    <definedName name="__tab653" hidden="1">{#N/A,#N/A,FALSE,"Tabl. G1";#N/A,#N/A,FALSE,"Tabl. G2"}</definedName>
    <definedName name="__TAB67" hidden="1">{#N/A,#N/A,FALSE,"Tabl. A1";#N/A,#N/A,FALSE,"Tabl. A1 b";#N/A,#N/A,FALSE,"Tabl. A2";#N/A,#N/A,FALSE,"Tabl. A2-1";#N/A,#N/A,FALSE,"Tabl. A2-2"}</definedName>
    <definedName name="__tab678" hidden="1">{#N/A,#N/A,FALSE,"Tabl. FB300";#N/A,#N/A,FALSE,"Tabl. FB350";#N/A,#N/A,FALSE,"Tabl. FB400";#N/A,#N/A,FALSE,"Tabl. FB500";#N/A,#N/A,FALSE,"Tabl. FS090"}</definedName>
    <definedName name="__TAB7" localSheetId="3">#REF!</definedName>
    <definedName name="__TAB7" localSheetId="1">#REF!</definedName>
    <definedName name="__TAB7" localSheetId="5">#REF!</definedName>
    <definedName name="__TAB7" localSheetId="4">#REF!</definedName>
    <definedName name="__TAB7" localSheetId="12">#REF!</definedName>
    <definedName name="__TAB7" localSheetId="2">#REF!</definedName>
    <definedName name="__TAB7" localSheetId="11">#REF!</definedName>
    <definedName name="__TAB7" localSheetId="7">#REF!</definedName>
    <definedName name="__TAB7" localSheetId="8">#REF!</definedName>
    <definedName name="__TAB7">#REF!</definedName>
    <definedName name="__tab78" hidden="1">{#N/A,#N/A,FALSE,"Tabl. D1";#N/A,#N/A,FALSE,"Tabl. D1 b";#N/A,#N/A,FALSE,"Tabl. D2";#N/A,#N/A,FALSE,"Tabl. D2 b";#N/A,#N/A,FALSE,"Tabl. D3";#N/A,#N/A,FALSE,"Tabl. D4";#N/A,#N/A,FALSE,"Tabl. D5"}</definedName>
    <definedName name="__TAB8" localSheetId="3">#REF!</definedName>
    <definedName name="__TAB8" localSheetId="1">#REF!</definedName>
    <definedName name="__TAB8" localSheetId="5">#REF!</definedName>
    <definedName name="__TAB8" localSheetId="4">#REF!</definedName>
    <definedName name="__TAB8" localSheetId="12">#REF!</definedName>
    <definedName name="__TAB8" localSheetId="2">#REF!</definedName>
    <definedName name="__TAB8" localSheetId="11">#REF!</definedName>
    <definedName name="__TAB8" localSheetId="7">#REF!</definedName>
    <definedName name="__TAB8" localSheetId="8">#REF!</definedName>
    <definedName name="__TAB8">#REF!</definedName>
    <definedName name="__tab80" hidden="1">{#N/A,#N/A,FALSE,"Tabl. FB300";#N/A,#N/A,FALSE,"Tabl. FB350";#N/A,#N/A,FALSE,"Tabl. FB400";#N/A,#N/A,FALSE,"Tabl. FB500";#N/A,#N/A,FALSE,"Tabl. FS090"}</definedName>
    <definedName name="__TAB90" hidden="1">{#N/A,#N/A,FALSE,"Tabl. H1";#N/A,#N/A,FALSE,"Tabl. H2"}</definedName>
    <definedName name="__tab98" hidden="1">{#N/A,#N/A,FALSE,"Tabl. A1";#N/A,#N/A,FALSE,"Tabl. A1 b";#N/A,#N/A,FALSE,"Tabl. A2";#N/A,#N/A,FALSE,"Tabl. A2-1";#N/A,#N/A,FALSE,"Tabl. A2-2"}</definedName>
    <definedName name="__tab987" hidden="1">{#N/A,#N/A,FALSE,"Tabl. G1";#N/A,#N/A,FALSE,"Tabl. G2"}</definedName>
    <definedName name="__tyt67" hidden="1">{#N/A,#N/A,FALSE,"ОТЛАДКА"}</definedName>
    <definedName name="__WB2" localSheetId="3">#REF!</definedName>
    <definedName name="__WB2" localSheetId="1">#REF!</definedName>
    <definedName name="__WB2" localSheetId="5">#REF!</definedName>
    <definedName name="__WB2" localSheetId="4">#REF!</definedName>
    <definedName name="__WB2" localSheetId="12">#REF!</definedName>
    <definedName name="__WB2" localSheetId="2">#REF!</definedName>
    <definedName name="__WB2" localSheetId="11">#REF!</definedName>
    <definedName name="__WB2" localSheetId="7">#REF!</definedName>
    <definedName name="__WB2" localSheetId="8">#REF!</definedName>
    <definedName name="__WB2">#REF!</definedName>
    <definedName name="__WEO1" localSheetId="3">#REF!</definedName>
    <definedName name="__WEO1" localSheetId="1">#REF!</definedName>
    <definedName name="__WEO1" localSheetId="5">#REF!</definedName>
    <definedName name="__WEO1" localSheetId="4">#REF!</definedName>
    <definedName name="__WEO1" localSheetId="12">#REF!</definedName>
    <definedName name="__WEO1" localSheetId="2">#REF!</definedName>
    <definedName name="__WEO1" localSheetId="11">#REF!</definedName>
    <definedName name="__WEO1" localSheetId="7">#REF!</definedName>
    <definedName name="__WEO1" localSheetId="8">#REF!</definedName>
    <definedName name="__WEO1">#REF!</definedName>
    <definedName name="__WEO2" localSheetId="3">#REF!</definedName>
    <definedName name="__WEO2" localSheetId="1">#REF!</definedName>
    <definedName name="__WEO2" localSheetId="5">#REF!</definedName>
    <definedName name="__WEO2" localSheetId="4">#REF!</definedName>
    <definedName name="__WEO2" localSheetId="12">#REF!</definedName>
    <definedName name="__WEO2" localSheetId="2">#REF!</definedName>
    <definedName name="__WEO2" localSheetId="11">#REF!</definedName>
    <definedName name="__WEO2" localSheetId="7">#REF!</definedName>
    <definedName name="__WEO2" localSheetId="8">#REF!</definedName>
    <definedName name="__WEO2">#REF!</definedName>
    <definedName name="__xlfn.IFERROR" hidden="1">#NAME?</definedName>
    <definedName name="__xlfn.RTD" hidden="1">#NAME?</definedName>
    <definedName name="__XX1" hidden="1">{#N/A,#N/A,FALSE,"ОТЛАДКА"}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" localSheetId="8" hidden="1">#REF!</definedName>
    <definedName name="_1" hidden="1">#REF!</definedName>
    <definedName name="_10Macros_Import_.qbop" localSheetId="12">[15]!'[Macros Import].qbop'</definedName>
    <definedName name="_10Macros_Import_.qbop" localSheetId="7">[15]!'[Macros Import].qbop'</definedName>
    <definedName name="_10Macros_Import_.qbop" localSheetId="8">[15]!'[Macros Import].qbop'</definedName>
    <definedName name="_10Macros_Import_.qbop">[15]!'[Macros Import].qbop'</definedName>
    <definedName name="_11__123Graph_BCPI_ER_LOG" localSheetId="3" hidden="1">#REF!</definedName>
    <definedName name="_11__123Graph_BCPI_ER_LOG" localSheetId="1" hidden="1">#REF!</definedName>
    <definedName name="_11__123Graph_BCPI_ER_LOG" localSheetId="5" hidden="1">#REF!</definedName>
    <definedName name="_11__123Graph_BCPI_ER_LOG" localSheetId="4" hidden="1">#REF!</definedName>
    <definedName name="_11__123Graph_BCPI_ER_LOG" localSheetId="12" hidden="1">#REF!</definedName>
    <definedName name="_11__123Graph_BCPI_ER_LOG" localSheetId="2" hidden="1">#REF!</definedName>
    <definedName name="_11__123Graph_BCPI_ER_LOG" localSheetId="11" hidden="1">#REF!</definedName>
    <definedName name="_11__123Graph_BCPI_ER_LOG" localSheetId="7" hidden="1">#REF!</definedName>
    <definedName name="_11__123Graph_BCPI_ER_LOG" localSheetId="8" hidden="1">#REF!</definedName>
    <definedName name="_11__123Graph_BCPI_ER_LOG" hidden="1">#REF!</definedName>
    <definedName name="_13__123Graph_BIBA_IBRD" localSheetId="3" hidden="1">#REF!</definedName>
    <definedName name="_13__123Graph_BIBA_IBRD" localSheetId="1" hidden="1">#REF!</definedName>
    <definedName name="_13__123Graph_BIBA_IBRD" localSheetId="5" hidden="1">#REF!</definedName>
    <definedName name="_13__123Graph_BIBA_IBRD" localSheetId="4" hidden="1">#REF!</definedName>
    <definedName name="_13__123Graph_BIBA_IBRD" localSheetId="12" hidden="1">#REF!</definedName>
    <definedName name="_13__123Graph_BIBA_IBRD" localSheetId="2" hidden="1">#REF!</definedName>
    <definedName name="_13__123Graph_BIBA_IBRD" localSheetId="11" hidden="1">#REF!</definedName>
    <definedName name="_13__123Graph_BIBA_IBRD" localSheetId="7" hidden="1">#REF!</definedName>
    <definedName name="_13__123Graph_BIBA_IBRD" localSheetId="8" hidden="1">#REF!</definedName>
    <definedName name="_13__123Graph_BIBA_IBRD" hidden="1">#REF!</definedName>
    <definedName name="_15__123Graph_ACPI_ER_LOG" localSheetId="3" hidden="1">#REF!</definedName>
    <definedName name="_15__123Graph_ACPI_ER_LOG" localSheetId="1" hidden="1">#REF!</definedName>
    <definedName name="_15__123Graph_ACPI_ER_LOG" localSheetId="5" hidden="1">#REF!</definedName>
    <definedName name="_15__123Graph_ACPI_ER_LOG" localSheetId="4" hidden="1">#REF!</definedName>
    <definedName name="_15__123Graph_ACPI_ER_LOG" localSheetId="12" hidden="1">#REF!</definedName>
    <definedName name="_15__123Graph_ACPI_ER_LOG" localSheetId="2" hidden="1">#REF!</definedName>
    <definedName name="_15__123Graph_ACPI_ER_LOG" localSheetId="11" hidden="1">#REF!</definedName>
    <definedName name="_15__123Graph_ACPI_ER_LOG" localSheetId="7" hidden="1">#REF!</definedName>
    <definedName name="_15__123Graph_ACPI_ER_LOG" localSheetId="8" hidden="1">#REF!</definedName>
    <definedName name="_15__123Graph_ACPI_ER_LOG" hidden="1">#REF!</definedName>
    <definedName name="_1r" localSheetId="3">#REF!</definedName>
    <definedName name="_1r" localSheetId="1">#REF!</definedName>
    <definedName name="_1r" localSheetId="5">#REF!</definedName>
    <definedName name="_1r" localSheetId="4">#REF!</definedName>
    <definedName name="_1r" localSheetId="12">#REF!</definedName>
    <definedName name="_1r" localSheetId="2">#REF!</definedName>
    <definedName name="_1r" localSheetId="11">#REF!</definedName>
    <definedName name="_1r" localSheetId="7">#REF!</definedName>
    <definedName name="_1r" localSheetId="8">#REF!</definedName>
    <definedName name="_1r">#REF!</definedName>
    <definedName name="_20__123Graph_BCPI_ER_LOG" localSheetId="3" hidden="1">#REF!</definedName>
    <definedName name="_20__123Graph_BCPI_ER_LOG" localSheetId="1" hidden="1">#REF!</definedName>
    <definedName name="_20__123Graph_BCPI_ER_LOG" localSheetId="5" hidden="1">#REF!</definedName>
    <definedName name="_20__123Graph_BCPI_ER_LOG" localSheetId="4" hidden="1">#REF!</definedName>
    <definedName name="_20__123Graph_BCPI_ER_LOG" localSheetId="12" hidden="1">#REF!</definedName>
    <definedName name="_20__123Graph_BCPI_ER_LOG" localSheetId="2" hidden="1">#REF!</definedName>
    <definedName name="_20__123Graph_BCPI_ER_LOG" localSheetId="11" hidden="1">#REF!</definedName>
    <definedName name="_20__123Graph_BCPI_ER_LOG" localSheetId="7" hidden="1">#REF!</definedName>
    <definedName name="_20__123Graph_BCPI_ER_LOG" localSheetId="8" hidden="1">#REF!</definedName>
    <definedName name="_20__123Graph_BCPI_ER_LOG" hidden="1">#REF!</definedName>
    <definedName name="_25__123Graph_BIBA_IBRD" localSheetId="3" hidden="1">#REF!</definedName>
    <definedName name="_25__123Graph_BIBA_IBRD" localSheetId="1" hidden="1">#REF!</definedName>
    <definedName name="_25__123Graph_BIBA_IBRD" localSheetId="5" hidden="1">#REF!</definedName>
    <definedName name="_25__123Graph_BIBA_IBRD" localSheetId="4" hidden="1">#REF!</definedName>
    <definedName name="_25__123Graph_BIBA_IBRD" localSheetId="12" hidden="1">#REF!</definedName>
    <definedName name="_25__123Graph_BIBA_IBRD" localSheetId="2" hidden="1">#REF!</definedName>
    <definedName name="_25__123Graph_BIBA_IBRD" localSheetId="11" hidden="1">#REF!</definedName>
    <definedName name="_25__123Graph_BIBA_IBRD" localSheetId="7" hidden="1">#REF!</definedName>
    <definedName name="_25__123Graph_BIBA_IBRD" localSheetId="8" hidden="1">#REF!</definedName>
    <definedName name="_25__123Graph_BIBA_IBRD" hidden="1">#REF!</definedName>
    <definedName name="_2Macros_Import_.qbop" localSheetId="12">[16]!'[Macros Import].qbop'</definedName>
    <definedName name="_2Macros_Import_.qbop" localSheetId="7">[16]!'[Macros Import].qbop'</definedName>
    <definedName name="_2Macros_Import_.qbop" localSheetId="8">[16]!'[Macros Import].qbop'</definedName>
    <definedName name="_2Macros_Import_.qbop">[16]!'[Macros Import].qbop'</definedName>
    <definedName name="_3__123Graph_ACPI_ER_LOG" localSheetId="3" hidden="1">#REF!</definedName>
    <definedName name="_3__123Graph_ACPI_ER_LOG" localSheetId="1" hidden="1">#REF!</definedName>
    <definedName name="_3__123Graph_ACPI_ER_LOG" localSheetId="5" hidden="1">#REF!</definedName>
    <definedName name="_3__123Graph_ACPI_ER_LOG" localSheetId="4" hidden="1">#REF!</definedName>
    <definedName name="_3__123Graph_ACPI_ER_LOG" localSheetId="12" hidden="1">#REF!</definedName>
    <definedName name="_3__123Graph_ACPI_ER_LOG" localSheetId="2" hidden="1">#REF!</definedName>
    <definedName name="_3__123Graph_ACPI_ER_LOG" localSheetId="11" hidden="1">#REF!</definedName>
    <definedName name="_3__123Graph_ACPI_ER_LOG" localSheetId="7" hidden="1">#REF!</definedName>
    <definedName name="_3__123Graph_ACPI_ER_LOG" localSheetId="8" hidden="1">#REF!</definedName>
    <definedName name="_3__123Graph_ACPI_ER_LOG" hidden="1">#REF!</definedName>
    <definedName name="_3Macros_Import_.qbop" localSheetId="12">[16]!'[Macros Import].qbop'</definedName>
    <definedName name="_3Macros_Import_.qbop" localSheetId="7">[16]!'[Macros Import].qbop'</definedName>
    <definedName name="_3Macros_Import_.qbop" localSheetId="8">[16]!'[Macros Import].qbop'</definedName>
    <definedName name="_3Macros_Import_.qbop">[16]!'[Macros Import].qbop'</definedName>
    <definedName name="_4__123Graph_BCPI_ER_LOG" localSheetId="3" hidden="1">#REF!</definedName>
    <definedName name="_4__123Graph_BCPI_ER_LOG" localSheetId="1" hidden="1">#REF!</definedName>
    <definedName name="_4__123Graph_BCPI_ER_LOG" localSheetId="5" hidden="1">#REF!</definedName>
    <definedName name="_4__123Graph_BCPI_ER_LOG" localSheetId="4" hidden="1">#REF!</definedName>
    <definedName name="_4__123Graph_BCPI_ER_LOG" localSheetId="12" hidden="1">#REF!</definedName>
    <definedName name="_4__123Graph_BCPI_ER_LOG" localSheetId="2" hidden="1">#REF!</definedName>
    <definedName name="_4__123Graph_BCPI_ER_LOG" localSheetId="11" hidden="1">#REF!</definedName>
    <definedName name="_4__123Graph_BCPI_ER_LOG" localSheetId="7" hidden="1">#REF!</definedName>
    <definedName name="_4__123Graph_BCPI_ER_LOG" localSheetId="8" hidden="1">#REF!</definedName>
    <definedName name="_4__123Graph_BCPI_ER_LOG" hidden="1">#REF!</definedName>
    <definedName name="_5__123Graph_ACPI_ER_LOG" localSheetId="3" hidden="1">#REF!</definedName>
    <definedName name="_5__123Graph_ACPI_ER_LOG" localSheetId="1" hidden="1">#REF!</definedName>
    <definedName name="_5__123Graph_ACPI_ER_LOG" localSheetId="5" hidden="1">#REF!</definedName>
    <definedName name="_5__123Graph_ACPI_ER_LOG" localSheetId="4" hidden="1">#REF!</definedName>
    <definedName name="_5__123Graph_ACPI_ER_LOG" localSheetId="12" hidden="1">#REF!</definedName>
    <definedName name="_5__123Graph_ACPI_ER_LOG" localSheetId="2" hidden="1">#REF!</definedName>
    <definedName name="_5__123Graph_ACPI_ER_LOG" localSheetId="11" hidden="1">#REF!</definedName>
    <definedName name="_5__123Graph_ACPI_ER_LOG" localSheetId="7" hidden="1">#REF!</definedName>
    <definedName name="_5__123Graph_ACPI_ER_LOG" localSheetId="8" hidden="1">#REF!</definedName>
    <definedName name="_5__123Graph_ACPI_ER_LOG" hidden="1">#REF!</definedName>
    <definedName name="_5__123Graph_BIBA_IBRD" localSheetId="3" hidden="1">#REF!</definedName>
    <definedName name="_5__123Graph_BIBA_IBRD" localSheetId="1" hidden="1">#REF!</definedName>
    <definedName name="_5__123Graph_BIBA_IBRD" localSheetId="5" hidden="1">#REF!</definedName>
    <definedName name="_5__123Graph_BIBA_IBRD" localSheetId="4" hidden="1">#REF!</definedName>
    <definedName name="_5__123Graph_BIBA_IBRD" localSheetId="12" hidden="1">#REF!</definedName>
    <definedName name="_5__123Graph_BIBA_IBRD" localSheetId="2" hidden="1">#REF!</definedName>
    <definedName name="_5__123Graph_BIBA_IBRD" localSheetId="11" hidden="1">#REF!</definedName>
    <definedName name="_5__123Graph_BIBA_IBRD" localSheetId="7" hidden="1">#REF!</definedName>
    <definedName name="_5__123Graph_BIBA_IBRD" localSheetId="8" hidden="1">#REF!</definedName>
    <definedName name="_5__123Graph_BIBA_IBRD" hidden="1">#REF!</definedName>
    <definedName name="_5Macros_Import_.qbop" localSheetId="12">[17]!'[Macros Import].qbop'</definedName>
    <definedName name="_5Macros_Import_.qbop" localSheetId="7">[17]!'[Macros Import].qbop'</definedName>
    <definedName name="_5Macros_Import_.qbop" localSheetId="8">[17]!'[Macros Import].qbop'</definedName>
    <definedName name="_5Macros_Import_.qbop">[17]!'[Macros Import].qbop'</definedName>
    <definedName name="_5r" localSheetId="3">#REF!</definedName>
    <definedName name="_5r" localSheetId="1">#REF!</definedName>
    <definedName name="_5r" localSheetId="5">#REF!</definedName>
    <definedName name="_5r" localSheetId="4">#REF!</definedName>
    <definedName name="_5r" localSheetId="12">#REF!</definedName>
    <definedName name="_5r" localSheetId="2">#REF!</definedName>
    <definedName name="_5r" localSheetId="11">#REF!</definedName>
    <definedName name="_5r" localSheetId="7">#REF!</definedName>
    <definedName name="_5r" localSheetId="8">#REF!</definedName>
    <definedName name="_5r">#REF!</definedName>
    <definedName name="_6__123Graph_ACPI_ER_LOG" localSheetId="3" hidden="1">[18]ER!#REF!</definedName>
    <definedName name="_6__123Graph_ACPI_ER_LOG" localSheetId="1" hidden="1">[18]ER!#REF!</definedName>
    <definedName name="_6__123Graph_ACPI_ER_LOG" localSheetId="5" hidden="1">[18]ER!#REF!</definedName>
    <definedName name="_6__123Graph_ACPI_ER_LOG" localSheetId="4" hidden="1">[18]ER!#REF!</definedName>
    <definedName name="_6__123Graph_ACPI_ER_LOG" localSheetId="12" hidden="1">[18]ER!#REF!</definedName>
    <definedName name="_6__123Graph_ACPI_ER_LOG" localSheetId="2" hidden="1">[18]ER!#REF!</definedName>
    <definedName name="_6__123Graph_ACPI_ER_LOG" localSheetId="11" hidden="1">[18]ER!#REF!</definedName>
    <definedName name="_6__123Graph_ACPI_ER_LOG" localSheetId="7" hidden="1">[18]ER!#REF!</definedName>
    <definedName name="_6__123Graph_ACPI_ER_LOG" localSheetId="8" hidden="1">[18]ER!#REF!</definedName>
    <definedName name="_6__123Graph_ACPI_ER_LOG" hidden="1">[18]ER!#REF!</definedName>
    <definedName name="_7__123Graph_BCPI_ER_LOG" localSheetId="3" hidden="1">#REF!</definedName>
    <definedName name="_7__123Graph_BCPI_ER_LOG" localSheetId="1" hidden="1">#REF!</definedName>
    <definedName name="_7__123Graph_BCPI_ER_LOG" localSheetId="5" hidden="1">#REF!</definedName>
    <definedName name="_7__123Graph_BCPI_ER_LOG" localSheetId="4" hidden="1">#REF!</definedName>
    <definedName name="_7__123Graph_BCPI_ER_LOG" localSheetId="12" hidden="1">#REF!</definedName>
    <definedName name="_7__123Graph_BCPI_ER_LOG" localSheetId="2" hidden="1">#REF!</definedName>
    <definedName name="_7__123Graph_BCPI_ER_LOG" localSheetId="11" hidden="1">#REF!</definedName>
    <definedName name="_7__123Graph_BCPI_ER_LOG" localSheetId="7" hidden="1">#REF!</definedName>
    <definedName name="_7__123Graph_BCPI_ER_LOG" localSheetId="8" hidden="1">#REF!</definedName>
    <definedName name="_7__123Graph_BCPI_ER_LOG" hidden="1">#REF!</definedName>
    <definedName name="_7Macros_Import_.qbop" localSheetId="12">[19]!'[Macros Import].qbop'</definedName>
    <definedName name="_7Macros_Import_.qbop" localSheetId="7">[19]!'[Macros Import].qbop'</definedName>
    <definedName name="_7Macros_Import_.qbop" localSheetId="8">[19]!'[Macros Import].qbop'</definedName>
    <definedName name="_7Macros_Import_.qbop">[19]!'[Macros Import].qbop'</definedName>
    <definedName name="_8__123Graph_BIBA_IBRD" localSheetId="3" hidden="1">[18]WB!#REF!</definedName>
    <definedName name="_8__123Graph_BIBA_IBRD" localSheetId="1" hidden="1">[18]WB!#REF!</definedName>
    <definedName name="_8__123Graph_BIBA_IBRD" localSheetId="5" hidden="1">[18]WB!#REF!</definedName>
    <definedName name="_8__123Graph_BIBA_IBRD" localSheetId="4" hidden="1">[18]WB!#REF!</definedName>
    <definedName name="_8__123Graph_BIBA_IBRD" localSheetId="12" hidden="1">[18]WB!#REF!</definedName>
    <definedName name="_8__123Graph_BIBA_IBRD" localSheetId="2" hidden="1">[18]WB!#REF!</definedName>
    <definedName name="_8__123Graph_BIBA_IBRD" localSheetId="11" hidden="1">[18]WB!#REF!</definedName>
    <definedName name="_8__123Graph_BIBA_IBRD" localSheetId="7" hidden="1">[18]WB!#REF!</definedName>
    <definedName name="_8__123Graph_BIBA_IBRD" localSheetId="8" hidden="1">[18]WB!#REF!</definedName>
    <definedName name="_8__123Graph_BIBA_IBRD" hidden="1">[18]WB!#REF!</definedName>
    <definedName name="_9__123Graph_ACPI_ER_LOG" localSheetId="3" hidden="1">#REF!</definedName>
    <definedName name="_9__123Graph_ACPI_ER_LOG" localSheetId="1" hidden="1">#REF!</definedName>
    <definedName name="_9__123Graph_ACPI_ER_LOG" localSheetId="5" hidden="1">#REF!</definedName>
    <definedName name="_9__123Graph_ACPI_ER_LOG" localSheetId="4" hidden="1">#REF!</definedName>
    <definedName name="_9__123Graph_ACPI_ER_LOG" localSheetId="12" hidden="1">#REF!</definedName>
    <definedName name="_9__123Graph_ACPI_ER_LOG" localSheetId="2" hidden="1">#REF!</definedName>
    <definedName name="_9__123Graph_ACPI_ER_LOG" localSheetId="11" hidden="1">#REF!</definedName>
    <definedName name="_9__123Graph_ACPI_ER_LOG" localSheetId="7" hidden="1">#REF!</definedName>
    <definedName name="_9__123Graph_ACPI_ER_LOG" localSheetId="8" hidden="1">#REF!</definedName>
    <definedName name="_9__123Graph_ACPI_ER_LOG" hidden="1">#REF!</definedName>
    <definedName name="_9__123Graph_BIBA_IBRD" localSheetId="3" hidden="1">#REF!</definedName>
    <definedName name="_9__123Graph_BIBA_IBRD" localSheetId="1" hidden="1">#REF!</definedName>
    <definedName name="_9__123Graph_BIBA_IBRD" localSheetId="5" hidden="1">#REF!</definedName>
    <definedName name="_9__123Graph_BIBA_IBRD" localSheetId="4" hidden="1">#REF!</definedName>
    <definedName name="_9__123Graph_BIBA_IBRD" localSheetId="12" hidden="1">#REF!</definedName>
    <definedName name="_9__123Graph_BIBA_IBRD" localSheetId="2" hidden="1">#REF!</definedName>
    <definedName name="_9__123Graph_BIBA_IBRD" localSheetId="11" hidden="1">#REF!</definedName>
    <definedName name="_9__123Graph_BIBA_IBRD" localSheetId="7" hidden="1">#REF!</definedName>
    <definedName name="_9__123Graph_BIBA_IBRD" localSheetId="8" hidden="1">#REF!</definedName>
    <definedName name="_9__123Graph_BIBA_IBRD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ze1" localSheetId="3">#REF!</definedName>
    <definedName name="_aze1" localSheetId="1">#REF!</definedName>
    <definedName name="_aze1" localSheetId="5">#REF!</definedName>
    <definedName name="_aze1" localSheetId="4">#REF!</definedName>
    <definedName name="_aze1" localSheetId="12">#REF!</definedName>
    <definedName name="_aze1" localSheetId="2">#REF!</definedName>
    <definedName name="_aze1" localSheetId="11">#REF!</definedName>
    <definedName name="_aze1" localSheetId="7">#REF!</definedName>
    <definedName name="_aze1" localSheetId="8">#REF!</definedName>
    <definedName name="_aze1">#REF!</definedName>
    <definedName name="_aze2" localSheetId="3">#REF!</definedName>
    <definedName name="_aze2" localSheetId="1">#REF!</definedName>
    <definedName name="_aze2" localSheetId="5">#REF!</definedName>
    <definedName name="_aze2" localSheetId="4">#REF!</definedName>
    <definedName name="_aze2" localSheetId="12">#REF!</definedName>
    <definedName name="_aze2" localSheetId="2">#REF!</definedName>
    <definedName name="_aze2" localSheetId="11">#REF!</definedName>
    <definedName name="_aze2" localSheetId="7">#REF!</definedName>
    <definedName name="_aze2" localSheetId="8">#REF!</definedName>
    <definedName name="_aze2">#REF!</definedName>
    <definedName name="_aze3" localSheetId="3">#REF!</definedName>
    <definedName name="_aze3" localSheetId="1">#REF!</definedName>
    <definedName name="_aze3" localSheetId="5">#REF!</definedName>
    <definedName name="_aze3" localSheetId="4">#REF!</definedName>
    <definedName name="_aze3" localSheetId="12">#REF!</definedName>
    <definedName name="_aze3" localSheetId="2">#REF!</definedName>
    <definedName name="_aze3" localSheetId="11">#REF!</definedName>
    <definedName name="_aze3" localSheetId="7">#REF!</definedName>
    <definedName name="_aze3" localSheetId="8">#REF!</definedName>
    <definedName name="_aze3">#REF!</definedName>
    <definedName name="_bat67" hidden="1">{#N/A,#N/A,FALSE,"Tabl. D1";#N/A,#N/A,FALSE,"Tabl. D1 b";#N/A,#N/A,FALSE,"Tabl. D2";#N/A,#N/A,FALSE,"Tabl. D2 b";#N/A,#N/A,FALSE,"Tabl. D3";#N/A,#N/A,FALSE,"Tabl. D4";#N/A,#N/A,FALSE,"Tabl. D5"}</definedName>
    <definedName name="_BOP1" localSheetId="3">#REF!</definedName>
    <definedName name="_BOP1" localSheetId="1">#REF!</definedName>
    <definedName name="_BOP1" localSheetId="5">#REF!</definedName>
    <definedName name="_BOP1" localSheetId="4">#REF!</definedName>
    <definedName name="_BOP1" localSheetId="12">#REF!</definedName>
    <definedName name="_BOP1" localSheetId="2">#REF!</definedName>
    <definedName name="_BOP1" localSheetId="11">#REF!</definedName>
    <definedName name="_BOP1" localSheetId="7">#REF!</definedName>
    <definedName name="_BOP1" localSheetId="8">#REF!</definedName>
    <definedName name="_BOP1">#REF!</definedName>
    <definedName name="_BOP2" localSheetId="3">[12]BoP!#REF!</definedName>
    <definedName name="_BOP2" localSheetId="1">[12]BoP!#REF!</definedName>
    <definedName name="_BOP2" localSheetId="5">[12]BoP!#REF!</definedName>
    <definedName name="_BOP2" localSheetId="4">[12]BoP!#REF!</definedName>
    <definedName name="_BOP2" localSheetId="12">[12]BoP!#REF!</definedName>
    <definedName name="_BOP2" localSheetId="2">[12]BoP!#REF!</definedName>
    <definedName name="_BOP2" localSheetId="11">[12]BoP!#REF!</definedName>
    <definedName name="_BOP2" localSheetId="7">[12]BoP!#REF!</definedName>
    <definedName name="_BOP2" localSheetId="8">[12]BoP!#REF!</definedName>
    <definedName name="_BOP2">[12]BoP!#REF!</definedName>
    <definedName name="_c75213" localSheetId="3">#REF!</definedName>
    <definedName name="_c75213" localSheetId="1">#REF!</definedName>
    <definedName name="_c75213" localSheetId="5">#REF!</definedName>
    <definedName name="_c75213" localSheetId="4">#REF!</definedName>
    <definedName name="_c75213" localSheetId="12">#REF!</definedName>
    <definedName name="_c75213" localSheetId="2">#REF!</definedName>
    <definedName name="_c75213" localSheetId="11">#REF!</definedName>
    <definedName name="_c75213" localSheetId="7">#REF!</definedName>
    <definedName name="_c75213" localSheetId="8">#REF!</definedName>
    <definedName name="_c75213">#REF!</definedName>
    <definedName name="_c81453" localSheetId="3">#REF!</definedName>
    <definedName name="_c81453" localSheetId="1">#REF!</definedName>
    <definedName name="_c81453" localSheetId="5">#REF!</definedName>
    <definedName name="_c81453" localSheetId="4">#REF!</definedName>
    <definedName name="_c81453" localSheetId="12">#REF!</definedName>
    <definedName name="_c81453" localSheetId="2">#REF!</definedName>
    <definedName name="_c81453" localSheetId="11">#REF!</definedName>
    <definedName name="_c81453" localSheetId="7">#REF!</definedName>
    <definedName name="_c81453" localSheetId="8">#REF!</definedName>
    <definedName name="_c81453">#REF!</definedName>
    <definedName name="_COL1">[13]SimInp1:ModDef!$A$1:$V$130</definedName>
    <definedName name="_END94" localSheetId="3">#REF!</definedName>
    <definedName name="_END94" localSheetId="1">#REF!</definedName>
    <definedName name="_END94" localSheetId="5">#REF!</definedName>
    <definedName name="_END94" localSheetId="4">#REF!</definedName>
    <definedName name="_END94" localSheetId="12">#REF!</definedName>
    <definedName name="_END94" localSheetId="2">#REF!</definedName>
    <definedName name="_END94" localSheetId="11">#REF!</definedName>
    <definedName name="_END94" localSheetId="7">#REF!</definedName>
    <definedName name="_END94" localSheetId="8">#REF!</definedName>
    <definedName name="_END94">#REF!</definedName>
    <definedName name="_EXP5" localSheetId="3">#REF!</definedName>
    <definedName name="_EXP5" localSheetId="1">#REF!</definedName>
    <definedName name="_EXP5" localSheetId="5">#REF!</definedName>
    <definedName name="_EXP5" localSheetId="4">#REF!</definedName>
    <definedName name="_EXP5" localSheetId="12">#REF!</definedName>
    <definedName name="_EXP5" localSheetId="2">#REF!</definedName>
    <definedName name="_EXP5" localSheetId="11">#REF!</definedName>
    <definedName name="_EXP5" localSheetId="7">#REF!</definedName>
    <definedName name="_EXP5" localSheetId="8">#REF!</definedName>
    <definedName name="_EXP5">#REF!</definedName>
    <definedName name="_EXP6" localSheetId="3">#REF!</definedName>
    <definedName name="_EXP6" localSheetId="1">#REF!</definedName>
    <definedName name="_EXP6" localSheetId="5">#REF!</definedName>
    <definedName name="_EXP6" localSheetId="4">#REF!</definedName>
    <definedName name="_EXP6" localSheetId="12">#REF!</definedName>
    <definedName name="_EXP6" localSheetId="2">#REF!</definedName>
    <definedName name="_EXP6" localSheetId="11">#REF!</definedName>
    <definedName name="_EXP6" localSheetId="7">#REF!</definedName>
    <definedName name="_EXP6" localSheetId="8">#REF!</definedName>
    <definedName name="_EXP6">#REF!</definedName>
    <definedName name="_EXP7" localSheetId="3">#REF!</definedName>
    <definedName name="_EXP7" localSheetId="1">#REF!</definedName>
    <definedName name="_EXP7" localSheetId="5">#REF!</definedName>
    <definedName name="_EXP7" localSheetId="4">#REF!</definedName>
    <definedName name="_EXP7" localSheetId="12">#REF!</definedName>
    <definedName name="_EXP7" localSheetId="2">#REF!</definedName>
    <definedName name="_EXP7" localSheetId="11">#REF!</definedName>
    <definedName name="_EXP7" localSheetId="7">#REF!</definedName>
    <definedName name="_EXP7" localSheetId="8">#REF!</definedName>
    <definedName name="_EXP7">#REF!</definedName>
    <definedName name="_EXP9" localSheetId="3">#REF!</definedName>
    <definedName name="_EXP9" localSheetId="1">#REF!</definedName>
    <definedName name="_EXP9" localSheetId="5">#REF!</definedName>
    <definedName name="_EXP9" localSheetId="4">#REF!</definedName>
    <definedName name="_EXP9" localSheetId="12">#REF!</definedName>
    <definedName name="_EXP9" localSheetId="2">#REF!</definedName>
    <definedName name="_EXP9" localSheetId="11">#REF!</definedName>
    <definedName name="_EXP9" localSheetId="7">#REF!</definedName>
    <definedName name="_EXP9" localSheetId="8">#REF!</definedName>
    <definedName name="_EXP9">#REF!</definedName>
    <definedName name="_Fill" localSheetId="3" hidden="1">#REF!</definedName>
    <definedName name="_Fill" localSheetId="1" hidden="1">#REF!</definedName>
    <definedName name="_Fill" localSheetId="5" hidden="1">#REF!</definedName>
    <definedName name="_Fill" localSheetId="4" hidden="1">#REF!</definedName>
    <definedName name="_Fill" localSheetId="12" hidden="1">#REF!</definedName>
    <definedName name="_Fill" localSheetId="2" hidden="1">#REF!</definedName>
    <definedName name="_Fill" localSheetId="11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3" hidden="1">funqcionaluri!$A$2:$G$96</definedName>
    <definedName name="_xlnm._FilterDatabase" localSheetId="10" hidden="1">'LEPL+resurs'!$B$3:$E$5657</definedName>
    <definedName name="_xlnm._FilterDatabase" localSheetId="1" hidden="1">ბალანსი!$A$2:$F$64</definedName>
    <definedName name="_xlnm._FilterDatabase" localSheetId="5" hidden="1">გრანტები!$B$2:$C$21</definedName>
    <definedName name="_xlnm._FilterDatabase" localSheetId="4" hidden="1">კრედიტები!$B$1:$C$23</definedName>
    <definedName name="_xlnm._FilterDatabase" localSheetId="12" hidden="1">მხარჯავები!$A$2:$K$2</definedName>
    <definedName name="_xlnm._FilterDatabase" localSheetId="6" hidden="1">პროგრამული!$B$1:$I$214</definedName>
    <definedName name="_xlnm._FilterDatabase" localSheetId="2" hidden="1">'ფინანსური და ვალდებულებები'!$A$2:$D$41</definedName>
    <definedName name="_xlnm._FilterDatabase" localSheetId="7" hidden="1">ცენტრალური!$A$2:$F$2256</definedName>
    <definedName name="_IMP10" localSheetId="3">#REF!</definedName>
    <definedName name="_IMP10" localSheetId="1">#REF!</definedName>
    <definedName name="_IMP10" localSheetId="5">#REF!</definedName>
    <definedName name="_IMP10" localSheetId="4">#REF!</definedName>
    <definedName name="_IMP10" localSheetId="12">#REF!</definedName>
    <definedName name="_IMP10" localSheetId="2">#REF!</definedName>
    <definedName name="_IMP10" localSheetId="11">#REF!</definedName>
    <definedName name="_IMP10" localSheetId="7">#REF!</definedName>
    <definedName name="_IMP10" localSheetId="8">#REF!</definedName>
    <definedName name="_IMP10">#REF!</definedName>
    <definedName name="_IMP2" localSheetId="3">#REF!</definedName>
    <definedName name="_IMP2" localSheetId="1">#REF!</definedName>
    <definedName name="_IMP2" localSheetId="5">#REF!</definedName>
    <definedName name="_IMP2" localSheetId="4">#REF!</definedName>
    <definedName name="_IMP2" localSheetId="12">#REF!</definedName>
    <definedName name="_IMP2" localSheetId="2">#REF!</definedName>
    <definedName name="_IMP2" localSheetId="11">#REF!</definedName>
    <definedName name="_IMP2" localSheetId="7">#REF!</definedName>
    <definedName name="_IMP2" localSheetId="8">#REF!</definedName>
    <definedName name="_IMP2">#REF!</definedName>
    <definedName name="_IMP4" localSheetId="3">#REF!</definedName>
    <definedName name="_IMP4" localSheetId="1">#REF!</definedName>
    <definedName name="_IMP4" localSheetId="5">#REF!</definedName>
    <definedName name="_IMP4" localSheetId="4">#REF!</definedName>
    <definedName name="_IMP4" localSheetId="12">#REF!</definedName>
    <definedName name="_IMP4" localSheetId="2">#REF!</definedName>
    <definedName name="_IMP4" localSheetId="11">#REF!</definedName>
    <definedName name="_IMP4" localSheetId="7">#REF!</definedName>
    <definedName name="_IMP4" localSheetId="8">#REF!</definedName>
    <definedName name="_IMP4">#REF!</definedName>
    <definedName name="_IMP6" localSheetId="3">#REF!</definedName>
    <definedName name="_IMP6" localSheetId="1">#REF!</definedName>
    <definedName name="_IMP6" localSheetId="5">#REF!</definedName>
    <definedName name="_IMP6" localSheetId="4">#REF!</definedName>
    <definedName name="_IMP6" localSheetId="12">#REF!</definedName>
    <definedName name="_IMP6" localSheetId="2">#REF!</definedName>
    <definedName name="_IMP6" localSheetId="11">#REF!</definedName>
    <definedName name="_IMP6" localSheetId="7">#REF!</definedName>
    <definedName name="_IMP6" localSheetId="8">#REF!</definedName>
    <definedName name="_IMP6">#REF!</definedName>
    <definedName name="_IMP7" localSheetId="3">#REF!</definedName>
    <definedName name="_IMP7" localSheetId="1">#REF!</definedName>
    <definedName name="_IMP7" localSheetId="5">#REF!</definedName>
    <definedName name="_IMP7" localSheetId="4">#REF!</definedName>
    <definedName name="_IMP7" localSheetId="12">#REF!</definedName>
    <definedName name="_IMP7" localSheetId="2">#REF!</definedName>
    <definedName name="_IMP7" localSheetId="11">#REF!</definedName>
    <definedName name="_IMP7" localSheetId="7">#REF!</definedName>
    <definedName name="_IMP7" localSheetId="8">#REF!</definedName>
    <definedName name="_IMP7">#REF!</definedName>
    <definedName name="_IMP8" localSheetId="3">#REF!</definedName>
    <definedName name="_IMP8" localSheetId="1">#REF!</definedName>
    <definedName name="_IMP8" localSheetId="5">#REF!</definedName>
    <definedName name="_IMP8" localSheetId="4">#REF!</definedName>
    <definedName name="_IMP8" localSheetId="12">#REF!</definedName>
    <definedName name="_IMP8" localSheetId="2">#REF!</definedName>
    <definedName name="_IMP8" localSheetId="11">#REF!</definedName>
    <definedName name="_IMP8" localSheetId="7">#REF!</definedName>
    <definedName name="_IMP8" localSheetId="8">#REF!</definedName>
    <definedName name="_IMP8">#REF!</definedName>
    <definedName name="_Key1" localSheetId="8" hidden="1">#REF!</definedName>
    <definedName name="_Key1" hidden="1">#REF!</definedName>
    <definedName name="_key2" localSheetId="8" hidden="1">#REF!</definedName>
    <definedName name="_key2" hidden="1">#REF!</definedName>
    <definedName name="_MCV1">[14]Q2!$E$64:$AH$64</definedName>
    <definedName name="_MTS2" localSheetId="3">'[5]Annual Tables'!#REF!</definedName>
    <definedName name="_MTS2" localSheetId="1">'[5]Annual Tables'!#REF!</definedName>
    <definedName name="_MTS2" localSheetId="5">'[5]Annual Tables'!#REF!</definedName>
    <definedName name="_MTS2" localSheetId="4">'[5]Annual Tables'!#REF!</definedName>
    <definedName name="_MTS2" localSheetId="12">'[5]Annual Tables'!#REF!</definedName>
    <definedName name="_MTS2" localSheetId="2">'[5]Annual Tables'!#REF!</definedName>
    <definedName name="_MTS2" localSheetId="11">'[5]Annual Tables'!#REF!</definedName>
    <definedName name="_MTS2" localSheetId="7">'[5]Annual Tables'!#REF!</definedName>
    <definedName name="_MTS2" localSheetId="8">'[5]Annual Tables'!#REF!</definedName>
    <definedName name="_MTS2">'[5]Annual Tables'!#REF!</definedName>
    <definedName name="_NM09" hidden="1">{#N/A,#N/A,FALSE,"Tabl. D1";#N/A,#N/A,FALSE,"Tabl. D1 b";#N/A,#N/A,FALSE,"Tabl. D2";#N/A,#N/A,FALSE,"Tabl. D2 b";#N/A,#N/A,FALSE,"Tabl. D3";#N/A,#N/A,FALSE,"Tabl. D4";#N/A,#N/A,FALSE,"Tabl. D5"}</definedName>
    <definedName name="_Order1" hidden="1">0</definedName>
    <definedName name="_Order2" hidden="1">0</definedName>
    <definedName name="_PAG2" localSheetId="3">[5]Index!#REF!</definedName>
    <definedName name="_PAG2" localSheetId="1">[5]Index!#REF!</definedName>
    <definedName name="_PAG2" localSheetId="5">[5]Index!#REF!</definedName>
    <definedName name="_PAG2" localSheetId="4">[5]Index!#REF!</definedName>
    <definedName name="_PAG2" localSheetId="12">[5]Index!#REF!</definedName>
    <definedName name="_PAG2" localSheetId="2">[5]Index!#REF!</definedName>
    <definedName name="_PAG2" localSheetId="11">[5]Index!#REF!</definedName>
    <definedName name="_PAG2" localSheetId="7">[5]Index!#REF!</definedName>
    <definedName name="_PAG2" localSheetId="8">[5]Index!#REF!</definedName>
    <definedName name="_PAG2">[5]Index!#REF!</definedName>
    <definedName name="_PAG3" localSheetId="3">[5]Index!#REF!</definedName>
    <definedName name="_PAG3" localSheetId="1">[5]Index!#REF!</definedName>
    <definedName name="_PAG3" localSheetId="5">[5]Index!#REF!</definedName>
    <definedName name="_PAG3" localSheetId="4">[5]Index!#REF!</definedName>
    <definedName name="_PAG3" localSheetId="12">[5]Index!#REF!</definedName>
    <definedName name="_PAG3" localSheetId="2">[5]Index!#REF!</definedName>
    <definedName name="_PAG3" localSheetId="11">[5]Index!#REF!</definedName>
    <definedName name="_PAG3" localSheetId="7">[5]Index!#REF!</definedName>
    <definedName name="_PAG3" localSheetId="8">[5]Index!#REF!</definedName>
    <definedName name="_PAG3">[5]Index!#REF!</definedName>
    <definedName name="_PAG4" localSheetId="3">[5]Index!#REF!</definedName>
    <definedName name="_PAG4" localSheetId="1">[5]Index!#REF!</definedName>
    <definedName name="_PAG4" localSheetId="5">[5]Index!#REF!</definedName>
    <definedName name="_PAG4" localSheetId="4">[5]Index!#REF!</definedName>
    <definedName name="_PAG4" localSheetId="12">[5]Index!#REF!</definedName>
    <definedName name="_PAG4" localSheetId="2">[5]Index!#REF!</definedName>
    <definedName name="_PAG4" localSheetId="11">[5]Index!#REF!</definedName>
    <definedName name="_PAG4" localSheetId="7">[5]Index!#REF!</definedName>
    <definedName name="_PAG4" localSheetId="8">[5]Index!#REF!</definedName>
    <definedName name="_PAG4">[5]Index!#REF!</definedName>
    <definedName name="_PAG5" localSheetId="3">[5]Index!#REF!</definedName>
    <definedName name="_PAG5" localSheetId="1">[5]Index!#REF!</definedName>
    <definedName name="_PAG5" localSheetId="5">[5]Index!#REF!</definedName>
    <definedName name="_PAG5" localSheetId="4">[5]Index!#REF!</definedName>
    <definedName name="_PAG5" localSheetId="12">[5]Index!#REF!</definedName>
    <definedName name="_PAG5" localSheetId="2">[5]Index!#REF!</definedName>
    <definedName name="_PAG5" localSheetId="11">[5]Index!#REF!</definedName>
    <definedName name="_PAG5" localSheetId="7">[5]Index!#REF!</definedName>
    <definedName name="_PAG5" localSheetId="8">[5]Index!#REF!</definedName>
    <definedName name="_PAG5">[5]Index!#REF!</definedName>
    <definedName name="_PAG6" localSheetId="3">[5]Index!#REF!</definedName>
    <definedName name="_PAG6" localSheetId="1">[5]Index!#REF!</definedName>
    <definedName name="_PAG6" localSheetId="5">[5]Index!#REF!</definedName>
    <definedName name="_PAG6" localSheetId="4">[5]Index!#REF!</definedName>
    <definedName name="_PAG6" localSheetId="12">[5]Index!#REF!</definedName>
    <definedName name="_PAG6" localSheetId="2">[5]Index!#REF!</definedName>
    <definedName name="_PAG6" localSheetId="11">[5]Index!#REF!</definedName>
    <definedName name="_PAG6" localSheetId="7">[5]Index!#REF!</definedName>
    <definedName name="_PAG6" localSheetId="8">[5]Index!#REF!</definedName>
    <definedName name="_PAG6">[5]Index!#REF!</definedName>
    <definedName name="_PAG7" localSheetId="3">#REF!</definedName>
    <definedName name="_PAG7" localSheetId="1">#REF!</definedName>
    <definedName name="_PAG7" localSheetId="5">#REF!</definedName>
    <definedName name="_PAG7" localSheetId="4">#REF!</definedName>
    <definedName name="_PAG7" localSheetId="12">#REF!</definedName>
    <definedName name="_PAG7" localSheetId="2">#REF!</definedName>
    <definedName name="_PAG7" localSheetId="11">#REF!</definedName>
    <definedName name="_PAG7" localSheetId="7">#REF!</definedName>
    <definedName name="_PAG7" localSheetId="8">#REF!</definedName>
    <definedName name="_PAG7">#REF!</definedName>
    <definedName name="_Parse_In" localSheetId="8" hidden="1">#REF!</definedName>
    <definedName name="_Parse_In" hidden="1">#REF!</definedName>
    <definedName name="_Regression_Int" hidden="1">1</definedName>
    <definedName name="_Regression_Out" localSheetId="3" hidden="1">#REF!</definedName>
    <definedName name="_Regression_Out" localSheetId="1" hidden="1">#REF!</definedName>
    <definedName name="_Regression_Out" localSheetId="5" hidden="1">#REF!</definedName>
    <definedName name="_Regression_Out" localSheetId="4" hidden="1">#REF!</definedName>
    <definedName name="_Regression_Out" localSheetId="12" hidden="1">#REF!</definedName>
    <definedName name="_Regression_Out" localSheetId="2" hidden="1">#REF!</definedName>
    <definedName name="_Regression_Out" localSheetId="11" hidden="1">#REF!</definedName>
    <definedName name="_Regression_Out" localSheetId="7" hidden="1">#REF!</definedName>
    <definedName name="_Regression_Out" localSheetId="8" hidden="1">#REF!</definedName>
    <definedName name="_Regression_Out" hidden="1">#REF!</definedName>
    <definedName name="_Regression_X" localSheetId="3" hidden="1">#REF!</definedName>
    <definedName name="_Regression_X" localSheetId="1" hidden="1">#REF!</definedName>
    <definedName name="_Regression_X" localSheetId="5" hidden="1">#REF!</definedName>
    <definedName name="_Regression_X" localSheetId="4" hidden="1">#REF!</definedName>
    <definedName name="_Regression_X" localSheetId="12" hidden="1">#REF!</definedName>
    <definedName name="_Regression_X" localSheetId="2" hidden="1">#REF!</definedName>
    <definedName name="_Regression_X" localSheetId="11" hidden="1">#REF!</definedName>
    <definedName name="_Regression_X" localSheetId="7" hidden="1">#REF!</definedName>
    <definedName name="_Regression_X" localSheetId="8" hidden="1">#REF!</definedName>
    <definedName name="_Regression_X" hidden="1">#REF!</definedName>
    <definedName name="_Regression_Y" localSheetId="3" hidden="1">#REF!</definedName>
    <definedName name="_Regression_Y" localSheetId="1" hidden="1">#REF!</definedName>
    <definedName name="_Regression_Y" localSheetId="5" hidden="1">#REF!</definedName>
    <definedName name="_Regression_Y" localSheetId="4" hidden="1">#REF!</definedName>
    <definedName name="_Regression_Y" localSheetId="12" hidden="1">#REF!</definedName>
    <definedName name="_Regression_Y" localSheetId="2" hidden="1">#REF!</definedName>
    <definedName name="_Regression_Y" localSheetId="11" hidden="1">#REF!</definedName>
    <definedName name="_Regression_Y" localSheetId="7" hidden="1">#REF!</definedName>
    <definedName name="_Regression_Y" localSheetId="8" hidden="1">#REF!</definedName>
    <definedName name="_Regression_Y" hidden="1">#REF!</definedName>
    <definedName name="_RES2" localSheetId="3">[12]RES!#REF!</definedName>
    <definedName name="_RES2" localSheetId="1">[12]RES!#REF!</definedName>
    <definedName name="_RES2" localSheetId="5">[12]RES!#REF!</definedName>
    <definedName name="_RES2" localSheetId="4">[12]RES!#REF!</definedName>
    <definedName name="_RES2" localSheetId="12">[12]RES!#REF!</definedName>
    <definedName name="_RES2" localSheetId="2">[12]RES!#REF!</definedName>
    <definedName name="_RES2" localSheetId="11">[12]RES!#REF!</definedName>
    <definedName name="_RES2" localSheetId="7">[12]RES!#REF!</definedName>
    <definedName name="_RES2" localSheetId="8">[12]RES!#REF!</definedName>
    <definedName name="_RES2">[12]RES!#REF!</definedName>
    <definedName name="_Sort" localSheetId="8" hidden="1">#REF!</definedName>
    <definedName name="_Sort" hidden="1">#REF!</definedName>
    <definedName name="_SUM2" localSheetId="3">#REF!</definedName>
    <definedName name="_SUM2" localSheetId="1">#REF!</definedName>
    <definedName name="_SUM2" localSheetId="5">#REF!</definedName>
    <definedName name="_SUM2" localSheetId="4">#REF!</definedName>
    <definedName name="_SUM2" localSheetId="12">#REF!</definedName>
    <definedName name="_SUM2" localSheetId="2">#REF!</definedName>
    <definedName name="_SUM2" localSheetId="11">#REF!</definedName>
    <definedName name="_SUM2" localSheetId="7">#REF!</definedName>
    <definedName name="_SUM2" localSheetId="8">#REF!</definedName>
    <definedName name="_SUM2">#REF!</definedName>
    <definedName name="_sum3" localSheetId="3">#REF!</definedName>
    <definedName name="_sum3" localSheetId="1">#REF!</definedName>
    <definedName name="_sum3" localSheetId="5">#REF!</definedName>
    <definedName name="_sum3" localSheetId="4">#REF!</definedName>
    <definedName name="_sum3" localSheetId="12">#REF!</definedName>
    <definedName name="_sum3" localSheetId="2">#REF!</definedName>
    <definedName name="_sum3" localSheetId="11">#REF!</definedName>
    <definedName name="_sum3" localSheetId="7">#REF!</definedName>
    <definedName name="_sum3" localSheetId="8">#REF!</definedName>
    <definedName name="_sum3">#REF!</definedName>
    <definedName name="_taa34" hidden="1">{#N/A,#N/A,FALSE,"Tabl. G1";#N/A,#N/A,FALSE,"Tabl. G2"}</definedName>
    <definedName name="_tab06" localSheetId="3">#REF!</definedName>
    <definedName name="_tab06" localSheetId="1">#REF!</definedName>
    <definedName name="_tab06" localSheetId="5">#REF!</definedName>
    <definedName name="_tab06" localSheetId="4">#REF!</definedName>
    <definedName name="_tab06" localSheetId="12">#REF!</definedName>
    <definedName name="_tab06" localSheetId="2">#REF!</definedName>
    <definedName name="_tab06" localSheetId="11">#REF!</definedName>
    <definedName name="_tab06" localSheetId="7">#REF!</definedName>
    <definedName name="_tab06" localSheetId="8">#REF!</definedName>
    <definedName name="_tab06">#REF!</definedName>
    <definedName name="_tab07" localSheetId="3">#REF!</definedName>
    <definedName name="_tab07" localSheetId="1">#REF!</definedName>
    <definedName name="_tab07" localSheetId="5">#REF!</definedName>
    <definedName name="_tab07" localSheetId="4">#REF!</definedName>
    <definedName name="_tab07" localSheetId="12">#REF!</definedName>
    <definedName name="_tab07" localSheetId="2">#REF!</definedName>
    <definedName name="_tab07" localSheetId="11">#REF!</definedName>
    <definedName name="_tab07" localSheetId="7">#REF!</definedName>
    <definedName name="_tab07" localSheetId="8">#REF!</definedName>
    <definedName name="_tab07">#REF!</definedName>
    <definedName name="_tab09" hidden="1">{#N/A,#N/A,FALSE,"Tabl. FB300";#N/A,#N/A,FALSE,"Tabl. FB350";#N/A,#N/A,FALSE,"Tabl. FB400";#N/A,#N/A,FALSE,"Tabl. FB500";#N/A,#N/A,FALSE,"Tabl. FS090"}</definedName>
    <definedName name="_TAB1" localSheetId="3">#REF!</definedName>
    <definedName name="_TAB1" localSheetId="1">#REF!</definedName>
    <definedName name="_TAB1" localSheetId="5">#REF!</definedName>
    <definedName name="_TAB1" localSheetId="4">#REF!</definedName>
    <definedName name="_TAB1" localSheetId="12">#REF!</definedName>
    <definedName name="_TAB1" localSheetId="2">#REF!</definedName>
    <definedName name="_TAB1" localSheetId="11">#REF!</definedName>
    <definedName name="_TAB1" localSheetId="7">#REF!</definedName>
    <definedName name="_TAB1" localSheetId="8">#REF!</definedName>
    <definedName name="_TAB1">#REF!</definedName>
    <definedName name="_TAB10" localSheetId="3">#REF!</definedName>
    <definedName name="_TAB10" localSheetId="1">#REF!</definedName>
    <definedName name="_TAB10" localSheetId="5">#REF!</definedName>
    <definedName name="_TAB10" localSheetId="4">#REF!</definedName>
    <definedName name="_TAB10" localSheetId="12">#REF!</definedName>
    <definedName name="_TAB10" localSheetId="2">#REF!</definedName>
    <definedName name="_TAB10" localSheetId="11">#REF!</definedName>
    <definedName name="_TAB10" localSheetId="7">#REF!</definedName>
    <definedName name="_TAB10" localSheetId="8">#REF!</definedName>
    <definedName name="_TAB10">#REF!</definedName>
    <definedName name="_Tab11" localSheetId="3">#REF!</definedName>
    <definedName name="_Tab11" localSheetId="1">#REF!</definedName>
    <definedName name="_Tab11" localSheetId="5">#REF!</definedName>
    <definedName name="_Tab11" localSheetId="4">#REF!</definedName>
    <definedName name="_Tab11" localSheetId="12">#REF!</definedName>
    <definedName name="_Tab11" localSheetId="2">#REF!</definedName>
    <definedName name="_Tab11" localSheetId="11">#REF!</definedName>
    <definedName name="_Tab11" localSheetId="7">#REF!</definedName>
    <definedName name="_Tab11" localSheetId="8">#REF!</definedName>
    <definedName name="_Tab11">#REF!</definedName>
    <definedName name="_TAB12" localSheetId="3">#REF!</definedName>
    <definedName name="_TAB12" localSheetId="1">#REF!</definedName>
    <definedName name="_TAB12" localSheetId="5">#REF!</definedName>
    <definedName name="_TAB12" localSheetId="4">#REF!</definedName>
    <definedName name="_TAB12" localSheetId="12">#REF!</definedName>
    <definedName name="_TAB12" localSheetId="2">#REF!</definedName>
    <definedName name="_TAB12" localSheetId="11">#REF!</definedName>
    <definedName name="_TAB12" localSheetId="7">#REF!</definedName>
    <definedName name="_TAB12" localSheetId="8">#REF!</definedName>
    <definedName name="_TAB12">#REF!</definedName>
    <definedName name="_TAB120" hidden="1">{#N/A,#N/A,FALSE,"Tabl. FB300";#N/A,#N/A,FALSE,"Tabl. FB350";#N/A,#N/A,FALSE,"Tabl. FB400";#N/A,#N/A,FALSE,"Tabl. FB500";#N/A,#N/A,FALSE,"Tabl. FS090"}</definedName>
    <definedName name="_tab14" hidden="1">{#N/A,#N/A,FALSE,"Tabl. FB300";#N/A,#N/A,FALSE,"Tabl. FB350";#N/A,#N/A,FALSE,"Tabl. FB400";#N/A,#N/A,FALSE,"Tabl. FB500";#N/A,#N/A,FALSE,"Tabl. FS090"}</definedName>
    <definedName name="_tab15" hidden="1">{#N/A,#N/A,FALSE,"Tabl. A1";#N/A,#N/A,FALSE,"Tabl. A1 b";#N/A,#N/A,FALSE,"Tabl. A2";#N/A,#N/A,FALSE,"Tabl. A2-1";#N/A,#N/A,FALSE,"Tabl. A2-2"}</definedName>
    <definedName name="_Tab19" localSheetId="3">#REF!</definedName>
    <definedName name="_Tab19" localSheetId="1">#REF!</definedName>
    <definedName name="_Tab19" localSheetId="5">#REF!</definedName>
    <definedName name="_Tab19" localSheetId="4">#REF!</definedName>
    <definedName name="_Tab19" localSheetId="12">#REF!</definedName>
    <definedName name="_Tab19" localSheetId="2">#REF!</definedName>
    <definedName name="_Tab19" localSheetId="11">#REF!</definedName>
    <definedName name="_Tab19" localSheetId="7">#REF!</definedName>
    <definedName name="_Tab19" localSheetId="8">#REF!</definedName>
    <definedName name="_Tab19">#REF!</definedName>
    <definedName name="_TAB2" localSheetId="3">#REF!</definedName>
    <definedName name="_TAB2" localSheetId="1">#REF!</definedName>
    <definedName name="_TAB2" localSheetId="5">#REF!</definedName>
    <definedName name="_TAB2" localSheetId="4">#REF!</definedName>
    <definedName name="_TAB2" localSheetId="12">#REF!</definedName>
    <definedName name="_TAB2" localSheetId="2">#REF!</definedName>
    <definedName name="_TAB2" localSheetId="11">#REF!</definedName>
    <definedName name="_TAB2" localSheetId="7">#REF!</definedName>
    <definedName name="_TAB2" localSheetId="8">#REF!</definedName>
    <definedName name="_TAB2">#REF!</definedName>
    <definedName name="_Tab20" localSheetId="3">#REF!</definedName>
    <definedName name="_Tab20" localSheetId="1">#REF!</definedName>
    <definedName name="_Tab20" localSheetId="5">#REF!</definedName>
    <definedName name="_Tab20" localSheetId="4">#REF!</definedName>
    <definedName name="_Tab20" localSheetId="12">#REF!</definedName>
    <definedName name="_Tab20" localSheetId="2">#REF!</definedName>
    <definedName name="_Tab20" localSheetId="11">#REF!</definedName>
    <definedName name="_Tab20" localSheetId="7">#REF!</definedName>
    <definedName name="_Tab20" localSheetId="8">#REF!</definedName>
    <definedName name="_Tab20">#REF!</definedName>
    <definedName name="_Tab21" localSheetId="3">#REF!</definedName>
    <definedName name="_Tab21" localSheetId="1">#REF!</definedName>
    <definedName name="_Tab21" localSheetId="5">#REF!</definedName>
    <definedName name="_Tab21" localSheetId="4">#REF!</definedName>
    <definedName name="_Tab21" localSheetId="12">#REF!</definedName>
    <definedName name="_Tab21" localSheetId="2">#REF!</definedName>
    <definedName name="_Tab21" localSheetId="11">#REF!</definedName>
    <definedName name="_Tab21" localSheetId="7">#REF!</definedName>
    <definedName name="_Tab21" localSheetId="8">#REF!</definedName>
    <definedName name="_Tab21">#REF!</definedName>
    <definedName name="_Tab22" localSheetId="3">#REF!</definedName>
    <definedName name="_Tab22" localSheetId="1">#REF!</definedName>
    <definedName name="_Tab22" localSheetId="5">#REF!</definedName>
    <definedName name="_Tab22" localSheetId="4">#REF!</definedName>
    <definedName name="_Tab22" localSheetId="12">#REF!</definedName>
    <definedName name="_Tab22" localSheetId="2">#REF!</definedName>
    <definedName name="_Tab22" localSheetId="11">#REF!</definedName>
    <definedName name="_Tab22" localSheetId="7">#REF!</definedName>
    <definedName name="_Tab22" localSheetId="8">#REF!</definedName>
    <definedName name="_Tab22">#REF!</definedName>
    <definedName name="_Tab23" localSheetId="3">#REF!</definedName>
    <definedName name="_Tab23" localSheetId="1">#REF!</definedName>
    <definedName name="_Tab23" localSheetId="5">#REF!</definedName>
    <definedName name="_Tab23" localSheetId="4">#REF!</definedName>
    <definedName name="_Tab23" localSheetId="12">#REF!</definedName>
    <definedName name="_Tab23" localSheetId="2">#REF!</definedName>
    <definedName name="_Tab23" localSheetId="11">#REF!</definedName>
    <definedName name="_Tab23" localSheetId="7">#REF!</definedName>
    <definedName name="_Tab23" localSheetId="8">#REF!</definedName>
    <definedName name="_Tab23">#REF!</definedName>
    <definedName name="_tab2341" hidden="1">{#N/A,#N/A,FALSE,"Tabl. FB300";#N/A,#N/A,FALSE,"Tabl. FB350";#N/A,#N/A,FALSE,"Tabl. FB400";#N/A,#N/A,FALSE,"Tabl. FB500";#N/A,#N/A,FALSE,"Tabl. FS090"}</definedName>
    <definedName name="_Tab24" localSheetId="3">#REF!</definedName>
    <definedName name="_Tab24" localSheetId="1">#REF!</definedName>
    <definedName name="_Tab24" localSheetId="5">#REF!</definedName>
    <definedName name="_Tab24" localSheetId="4">#REF!</definedName>
    <definedName name="_Tab24" localSheetId="12">#REF!</definedName>
    <definedName name="_Tab24" localSheetId="2">#REF!</definedName>
    <definedName name="_Tab24" localSheetId="11">#REF!</definedName>
    <definedName name="_Tab24" localSheetId="7">#REF!</definedName>
    <definedName name="_Tab24" localSheetId="8">#REF!</definedName>
    <definedName name="_Tab24">#REF!</definedName>
    <definedName name="_Tab26" localSheetId="3">#REF!</definedName>
    <definedName name="_Tab26" localSheetId="1">#REF!</definedName>
    <definedName name="_Tab26" localSheetId="5">#REF!</definedName>
    <definedName name="_Tab26" localSheetId="4">#REF!</definedName>
    <definedName name="_Tab26" localSheetId="12">#REF!</definedName>
    <definedName name="_Tab26" localSheetId="2">#REF!</definedName>
    <definedName name="_Tab26" localSheetId="11">#REF!</definedName>
    <definedName name="_Tab26" localSheetId="7">#REF!</definedName>
    <definedName name="_Tab26" localSheetId="8">#REF!</definedName>
    <definedName name="_Tab26">#REF!</definedName>
    <definedName name="_Tab27" localSheetId="3">#REF!</definedName>
    <definedName name="_Tab27" localSheetId="1">#REF!</definedName>
    <definedName name="_Tab27" localSheetId="5">#REF!</definedName>
    <definedName name="_Tab27" localSheetId="4">#REF!</definedName>
    <definedName name="_Tab27" localSheetId="12">#REF!</definedName>
    <definedName name="_Tab27" localSheetId="2">#REF!</definedName>
    <definedName name="_Tab27" localSheetId="11">#REF!</definedName>
    <definedName name="_Tab27" localSheetId="7">#REF!</definedName>
    <definedName name="_Tab27" localSheetId="8">#REF!</definedName>
    <definedName name="_Tab27">#REF!</definedName>
    <definedName name="_Tab28" localSheetId="3">#REF!</definedName>
    <definedName name="_Tab28" localSheetId="1">#REF!</definedName>
    <definedName name="_Tab28" localSheetId="5">#REF!</definedName>
    <definedName name="_Tab28" localSheetId="4">#REF!</definedName>
    <definedName name="_Tab28" localSheetId="12">#REF!</definedName>
    <definedName name="_Tab28" localSheetId="2">#REF!</definedName>
    <definedName name="_Tab28" localSheetId="11">#REF!</definedName>
    <definedName name="_Tab28" localSheetId="7">#REF!</definedName>
    <definedName name="_Tab28" localSheetId="8">#REF!</definedName>
    <definedName name="_Tab28">#REF!</definedName>
    <definedName name="_Tab29" localSheetId="3">#REF!</definedName>
    <definedName name="_Tab29" localSheetId="1">#REF!</definedName>
    <definedName name="_Tab29" localSheetId="5">#REF!</definedName>
    <definedName name="_Tab29" localSheetId="4">#REF!</definedName>
    <definedName name="_Tab29" localSheetId="12">#REF!</definedName>
    <definedName name="_Tab29" localSheetId="2">#REF!</definedName>
    <definedName name="_Tab29" localSheetId="11">#REF!</definedName>
    <definedName name="_Tab29" localSheetId="7">#REF!</definedName>
    <definedName name="_Tab29" localSheetId="8">#REF!</definedName>
    <definedName name="_Tab29">#REF!</definedName>
    <definedName name="_TAB3" localSheetId="3">#REF!</definedName>
    <definedName name="_TAB3" localSheetId="1">#REF!</definedName>
    <definedName name="_TAB3" localSheetId="5">#REF!</definedName>
    <definedName name="_TAB3" localSheetId="4">#REF!</definedName>
    <definedName name="_TAB3" localSheetId="12">#REF!</definedName>
    <definedName name="_TAB3" localSheetId="2">#REF!</definedName>
    <definedName name="_TAB3" localSheetId="11">#REF!</definedName>
    <definedName name="_TAB3" localSheetId="7">#REF!</definedName>
    <definedName name="_TAB3" localSheetId="8">#REF!</definedName>
    <definedName name="_TAB3">#REF!</definedName>
    <definedName name="_Tab30" localSheetId="3">#REF!</definedName>
    <definedName name="_Tab30" localSheetId="1">#REF!</definedName>
    <definedName name="_Tab30" localSheetId="5">#REF!</definedName>
    <definedName name="_Tab30" localSheetId="4">#REF!</definedName>
    <definedName name="_Tab30" localSheetId="12">#REF!</definedName>
    <definedName name="_Tab30" localSheetId="2">#REF!</definedName>
    <definedName name="_Tab30" localSheetId="11">#REF!</definedName>
    <definedName name="_Tab30" localSheetId="7">#REF!</definedName>
    <definedName name="_Tab30" localSheetId="8">#REF!</definedName>
    <definedName name="_Tab30">#REF!</definedName>
    <definedName name="_Tab31" localSheetId="3">#REF!</definedName>
    <definedName name="_Tab31" localSheetId="1">#REF!</definedName>
    <definedName name="_Tab31" localSheetId="5">#REF!</definedName>
    <definedName name="_Tab31" localSheetId="4">#REF!</definedName>
    <definedName name="_Tab31" localSheetId="12">#REF!</definedName>
    <definedName name="_Tab31" localSheetId="2">#REF!</definedName>
    <definedName name="_Tab31" localSheetId="11">#REF!</definedName>
    <definedName name="_Tab31" localSheetId="7">#REF!</definedName>
    <definedName name="_Tab31" localSheetId="8">#REF!</definedName>
    <definedName name="_Tab31">#REF!</definedName>
    <definedName name="_Tab32" localSheetId="3">#REF!</definedName>
    <definedName name="_Tab32" localSheetId="1">#REF!</definedName>
    <definedName name="_Tab32" localSheetId="5">#REF!</definedName>
    <definedName name="_Tab32" localSheetId="4">#REF!</definedName>
    <definedName name="_Tab32" localSheetId="12">#REF!</definedName>
    <definedName name="_Tab32" localSheetId="2">#REF!</definedName>
    <definedName name="_Tab32" localSheetId="11">#REF!</definedName>
    <definedName name="_Tab32" localSheetId="7">#REF!</definedName>
    <definedName name="_Tab32" localSheetId="8">#REF!</definedName>
    <definedName name="_Tab32">#REF!</definedName>
    <definedName name="_Tab33" localSheetId="3">#REF!</definedName>
    <definedName name="_Tab33" localSheetId="1">#REF!</definedName>
    <definedName name="_Tab33" localSheetId="5">#REF!</definedName>
    <definedName name="_Tab33" localSheetId="4">#REF!</definedName>
    <definedName name="_Tab33" localSheetId="12">#REF!</definedName>
    <definedName name="_Tab33" localSheetId="2">#REF!</definedName>
    <definedName name="_Tab33" localSheetId="11">#REF!</definedName>
    <definedName name="_Tab33" localSheetId="7">#REF!</definedName>
    <definedName name="_Tab33" localSheetId="8">#REF!</definedName>
    <definedName name="_Tab33">#REF!</definedName>
    <definedName name="_Tab34" localSheetId="3">#REF!</definedName>
    <definedName name="_Tab34" localSheetId="1">#REF!</definedName>
    <definedName name="_Tab34" localSheetId="5">#REF!</definedName>
    <definedName name="_Tab34" localSheetId="4">#REF!</definedName>
    <definedName name="_Tab34" localSheetId="12">#REF!</definedName>
    <definedName name="_Tab34" localSheetId="2">#REF!</definedName>
    <definedName name="_Tab34" localSheetId="11">#REF!</definedName>
    <definedName name="_Tab34" localSheetId="7">#REF!</definedName>
    <definedName name="_Tab34" localSheetId="8">#REF!</definedName>
    <definedName name="_Tab34">#REF!</definedName>
    <definedName name="_Tab35" localSheetId="3">#REF!</definedName>
    <definedName name="_Tab35" localSheetId="1">#REF!</definedName>
    <definedName name="_Tab35" localSheetId="5">#REF!</definedName>
    <definedName name="_Tab35" localSheetId="4">#REF!</definedName>
    <definedName name="_Tab35" localSheetId="12">#REF!</definedName>
    <definedName name="_Tab35" localSheetId="2">#REF!</definedName>
    <definedName name="_Tab35" localSheetId="11">#REF!</definedName>
    <definedName name="_Tab35" localSheetId="7">#REF!</definedName>
    <definedName name="_Tab35" localSheetId="8">#REF!</definedName>
    <definedName name="_Tab35">#REF!</definedName>
    <definedName name="_tab36" hidden="1">{#N/A,#N/A,FALSE,"Tabl. A1";#N/A,#N/A,FALSE,"Tabl. A1 b";#N/A,#N/A,FALSE,"Tabl. A2";#N/A,#N/A,FALSE,"Tabl. A2-1";#N/A,#N/A,FALSE,"Tabl. A2-2"}</definedName>
    <definedName name="_tab37" hidden="1">{#N/A,#N/A,FALSE,"Tabl. G1";#N/A,#N/A,FALSE,"Tabl. G2"}</definedName>
    <definedName name="_TAB4" localSheetId="3">#REF!</definedName>
    <definedName name="_TAB4" localSheetId="1">#REF!</definedName>
    <definedName name="_TAB4" localSheetId="5">#REF!</definedName>
    <definedName name="_TAB4" localSheetId="4">#REF!</definedName>
    <definedName name="_TAB4" localSheetId="12">#REF!</definedName>
    <definedName name="_TAB4" localSheetId="2">#REF!</definedName>
    <definedName name="_TAB4" localSheetId="11">#REF!</definedName>
    <definedName name="_TAB4" localSheetId="7">#REF!</definedName>
    <definedName name="_TAB4" localSheetId="8">#REF!</definedName>
    <definedName name="_TAB4">#REF!</definedName>
    <definedName name="_tab40" hidden="1">{#N/A,#N/A,FALSE,"Tabl. FB300";#N/A,#N/A,FALSE,"Tabl. FB350";#N/A,#N/A,FALSE,"Tabl. FB400";#N/A,#N/A,FALSE,"Tabl. FB500";#N/A,#N/A,FALSE,"Tabl. FS090"}</definedName>
    <definedName name="_tab43" hidden="1">{#N/A,#N/A,FALSE,"Tabl. D1";#N/A,#N/A,FALSE,"Tabl. D1 b";#N/A,#N/A,FALSE,"Tabl. D2";#N/A,#N/A,FALSE,"Tabl. D2 b";#N/A,#N/A,FALSE,"Tabl. D3";#N/A,#N/A,FALSE,"Tabl. D4";#N/A,#N/A,FALSE,"Tabl. D5"}</definedName>
    <definedName name="_tab45" hidden="1">{#N/A,#N/A,FALSE,"Tabl. A1";#N/A,#N/A,FALSE,"Tabl. A1 b";#N/A,#N/A,FALSE,"Tabl. A2";#N/A,#N/A,FALSE,"Tabl. A2-1";#N/A,#N/A,FALSE,"Tabl. A2-2"}</definedName>
    <definedName name="_TAB5" localSheetId="3">#REF!</definedName>
    <definedName name="_TAB5" localSheetId="1">#REF!</definedName>
    <definedName name="_TAB5" localSheetId="5">#REF!</definedName>
    <definedName name="_TAB5" localSheetId="4">#REF!</definedName>
    <definedName name="_TAB5" localSheetId="12">#REF!</definedName>
    <definedName name="_TAB5" localSheetId="2">#REF!</definedName>
    <definedName name="_TAB5" localSheetId="11">#REF!</definedName>
    <definedName name="_TAB5" localSheetId="7">#REF!</definedName>
    <definedName name="_TAB5" localSheetId="8">#REF!</definedName>
    <definedName name="_TAB5">#REF!</definedName>
    <definedName name="_tab653" hidden="1">{#N/A,#N/A,FALSE,"Tabl. G1";#N/A,#N/A,FALSE,"Tabl. G2"}</definedName>
    <definedName name="_TAB67" hidden="1">{#N/A,#N/A,FALSE,"Tabl. A1";#N/A,#N/A,FALSE,"Tabl. A1 b";#N/A,#N/A,FALSE,"Tabl. A2";#N/A,#N/A,FALSE,"Tabl. A2-1";#N/A,#N/A,FALSE,"Tabl. A2-2"}</definedName>
    <definedName name="_tab678" hidden="1">{#N/A,#N/A,FALSE,"Tabl. FB300";#N/A,#N/A,FALSE,"Tabl. FB350";#N/A,#N/A,FALSE,"Tabl. FB400";#N/A,#N/A,FALSE,"Tabl. FB500";#N/A,#N/A,FALSE,"Tabl. FS090"}</definedName>
    <definedName name="_TAB7" localSheetId="3">#REF!</definedName>
    <definedName name="_TAB7" localSheetId="1">#REF!</definedName>
    <definedName name="_TAB7" localSheetId="5">#REF!</definedName>
    <definedName name="_TAB7" localSheetId="4">#REF!</definedName>
    <definedName name="_TAB7" localSheetId="12">#REF!</definedName>
    <definedName name="_TAB7" localSheetId="2">#REF!</definedName>
    <definedName name="_TAB7" localSheetId="11">#REF!</definedName>
    <definedName name="_TAB7" localSheetId="7">#REF!</definedName>
    <definedName name="_TAB7" localSheetId="8">#REF!</definedName>
    <definedName name="_TAB7">#REF!</definedName>
    <definedName name="_tab78" hidden="1">{#N/A,#N/A,FALSE,"Tabl. D1";#N/A,#N/A,FALSE,"Tabl. D1 b";#N/A,#N/A,FALSE,"Tabl. D2";#N/A,#N/A,FALSE,"Tabl. D2 b";#N/A,#N/A,FALSE,"Tabl. D3";#N/A,#N/A,FALSE,"Tabl. D4";#N/A,#N/A,FALSE,"Tabl. D5"}</definedName>
    <definedName name="_TAB8" localSheetId="3">#REF!</definedName>
    <definedName name="_TAB8" localSheetId="1">#REF!</definedName>
    <definedName name="_TAB8" localSheetId="5">#REF!</definedName>
    <definedName name="_TAB8" localSheetId="4">#REF!</definedName>
    <definedName name="_TAB8" localSheetId="12">#REF!</definedName>
    <definedName name="_TAB8" localSheetId="2">#REF!</definedName>
    <definedName name="_TAB8" localSheetId="11">#REF!</definedName>
    <definedName name="_TAB8" localSheetId="7">#REF!</definedName>
    <definedName name="_TAB8" localSheetId="8">#REF!</definedName>
    <definedName name="_TAB8">#REF!</definedName>
    <definedName name="_tab80" hidden="1">{#N/A,#N/A,FALSE,"Tabl. FB300";#N/A,#N/A,FALSE,"Tabl. FB350";#N/A,#N/A,FALSE,"Tabl. FB400";#N/A,#N/A,FALSE,"Tabl. FB500";#N/A,#N/A,FALSE,"Tabl. FS090"}</definedName>
    <definedName name="_TAB90" hidden="1">{#N/A,#N/A,FALSE,"Tabl. H1";#N/A,#N/A,FALSE,"Tabl. H2"}</definedName>
    <definedName name="_tab98" hidden="1">{#N/A,#N/A,FALSE,"Tabl. A1";#N/A,#N/A,FALSE,"Tabl. A1 b";#N/A,#N/A,FALSE,"Tabl. A2";#N/A,#N/A,FALSE,"Tabl. A2-1";#N/A,#N/A,FALSE,"Tabl. A2-2"}</definedName>
    <definedName name="_tab987" hidden="1">{#N/A,#N/A,FALSE,"Tabl. G1";#N/A,#N/A,FALSE,"Tabl. G2"}</definedName>
    <definedName name="_Table2_Out" localSheetId="8" hidden="1">#REF!</definedName>
    <definedName name="_Table2_Out" hidden="1">#REF!</definedName>
    <definedName name="_tyt67" hidden="1">{#N/A,#N/A,FALSE,"ОТЛАДКА"}</definedName>
    <definedName name="_WB2" localSheetId="3">#REF!</definedName>
    <definedName name="_WB2" localSheetId="1">#REF!</definedName>
    <definedName name="_WB2" localSheetId="5">#REF!</definedName>
    <definedName name="_WB2" localSheetId="4">#REF!</definedName>
    <definedName name="_WB2" localSheetId="12">#REF!</definedName>
    <definedName name="_WB2" localSheetId="2">#REF!</definedName>
    <definedName name="_WB2" localSheetId="11">#REF!</definedName>
    <definedName name="_WB2" localSheetId="7">#REF!</definedName>
    <definedName name="_WB2" localSheetId="8">#REF!</definedName>
    <definedName name="_WB2">#REF!</definedName>
    <definedName name="_WEO1" localSheetId="3">#REF!</definedName>
    <definedName name="_WEO1" localSheetId="1">#REF!</definedName>
    <definedName name="_WEO1" localSheetId="5">#REF!</definedName>
    <definedName name="_WEO1" localSheetId="4">#REF!</definedName>
    <definedName name="_WEO1" localSheetId="12">#REF!</definedName>
    <definedName name="_WEO1" localSheetId="2">#REF!</definedName>
    <definedName name="_WEO1" localSheetId="11">#REF!</definedName>
    <definedName name="_WEO1" localSheetId="7">#REF!</definedName>
    <definedName name="_WEO1" localSheetId="8">#REF!</definedName>
    <definedName name="_WEO1">#REF!</definedName>
    <definedName name="_WEO2" localSheetId="3">#REF!</definedName>
    <definedName name="_WEO2" localSheetId="1">#REF!</definedName>
    <definedName name="_WEO2" localSheetId="5">#REF!</definedName>
    <definedName name="_WEO2" localSheetId="4">#REF!</definedName>
    <definedName name="_WEO2" localSheetId="12">#REF!</definedName>
    <definedName name="_WEO2" localSheetId="2">#REF!</definedName>
    <definedName name="_WEO2" localSheetId="11">#REF!</definedName>
    <definedName name="_WEO2" localSheetId="7">#REF!</definedName>
    <definedName name="_WEO2" localSheetId="8">#REF!</definedName>
    <definedName name="_WEO2">#REF!</definedName>
    <definedName name="_XX1" hidden="1">{#N/A,#N/A,FALSE,"ОТЛАДКА"}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 localSheetId="3">[1]Imp!#REF!</definedName>
    <definedName name="_Z" localSheetId="1">[1]Imp!#REF!</definedName>
    <definedName name="_Z" localSheetId="5">[1]Imp!#REF!</definedName>
    <definedName name="_Z" localSheetId="4">[1]Imp!#REF!</definedName>
    <definedName name="_Z" localSheetId="12">[1]Imp!#REF!</definedName>
    <definedName name="_Z" localSheetId="2">[1]Imp!#REF!</definedName>
    <definedName name="_Z" localSheetId="11">[1]Imp!#REF!</definedName>
    <definedName name="_Z" localSheetId="7">[1]Imp!#REF!</definedName>
    <definedName name="_Z" localSheetId="8">[1]Imp!#REF!</definedName>
    <definedName name="_Z">[1]Imp!#REF!</definedName>
    <definedName name="a" localSheetId="3">#REF!</definedName>
    <definedName name="a" localSheetId="1">#REF!</definedName>
    <definedName name="a" localSheetId="5">#REF!</definedName>
    <definedName name="a" localSheetId="4">#REF!</definedName>
    <definedName name="a" localSheetId="12">#REF!</definedName>
    <definedName name="a" localSheetId="2">#REF!</definedName>
    <definedName name="a" localSheetId="11">#REF!</definedName>
    <definedName name="a" localSheetId="7">#REF!</definedName>
    <definedName name="a" localSheetId="8">#REF!</definedName>
    <definedName name="a">#REF!</definedName>
    <definedName name="AA.Report.Files" localSheetId="8" hidden="1">#REF!</definedName>
    <definedName name="AA.Report.Files" hidden="1">#REF!</definedName>
    <definedName name="AA.Reports.Available" localSheetId="8" hidden="1">#REF!</definedName>
    <definedName name="AA.Reports.Available" hidden="1">#REF!</definedName>
    <definedName name="AAA" localSheetId="3">#REF!</definedName>
    <definedName name="AAA" localSheetId="1">#REF!</definedName>
    <definedName name="AAA" localSheetId="5">#REF!</definedName>
    <definedName name="AAA" localSheetId="4">#REF!</definedName>
    <definedName name="AAA" localSheetId="12">#REF!</definedName>
    <definedName name="AAA" localSheetId="2">#REF!</definedName>
    <definedName name="AAA" localSheetId="11">#REF!</definedName>
    <definedName name="AAA" localSheetId="7">#REF!</definedName>
    <definedName name="AAA" localSheetId="8">#REF!</definedName>
    <definedName name="AAA">#REF!</definedName>
    <definedName name="aaaa" hidden="1">{#N/A,#N/A,FALSE,"ОТЛАДКА"}</definedName>
    <definedName name="aaaaa" hidden="1">{#N/A,#N/A,FALSE,"Aging Summary";#N/A,#N/A,FALSE,"Ratio Analysis";#N/A,#N/A,FALSE,"Test 120 Day Accts";#N/A,#N/A,FALSE,"Tickmarks"}</definedName>
    <definedName name="aaaaaa" localSheetId="8" hidden="1">#REF!</definedName>
    <definedName name="aaaaaa" hidden="1">#REF!</definedName>
    <definedName name="aaaaaaaaa" hidden="1">{#N/A,#N/A,FALSE,"ОТЛАДКА"}</definedName>
    <definedName name="ACTIVATE" localSheetId="3">#REF!</definedName>
    <definedName name="ACTIVATE" localSheetId="1">#REF!</definedName>
    <definedName name="ACTIVATE" localSheetId="5">#REF!</definedName>
    <definedName name="ACTIVATE" localSheetId="4">#REF!</definedName>
    <definedName name="ACTIVATE" localSheetId="12">#REF!</definedName>
    <definedName name="ACTIVATE" localSheetId="2">#REF!</definedName>
    <definedName name="ACTIVATE" localSheetId="11">#REF!</definedName>
    <definedName name="ACTIVATE" localSheetId="7">#REF!</definedName>
    <definedName name="ACTIVATE" localSheetId="8">#REF!</definedName>
    <definedName name="ACTIVATE">#REF!</definedName>
    <definedName name="adjust" hidden="1">{"Rpt1",#N/A,FALSE,"Recap";"Rpt1",#N/A,FALSE,"Charts"}</definedName>
    <definedName name="adjusted" hidden="1">{"Rpt1",#N/A,FALSE,"Recap";"Rpt1",#N/A,FALSE,"Charts"}</definedName>
    <definedName name="adsasda" localSheetId="8" hidden="1">#REF!</definedName>
    <definedName name="adsasda" hidden="1">#REF!</definedName>
    <definedName name="af" localSheetId="3">#REF!</definedName>
    <definedName name="af" localSheetId="1">#REF!</definedName>
    <definedName name="af" localSheetId="5">#REF!</definedName>
    <definedName name="af" localSheetId="4">#REF!</definedName>
    <definedName name="af" localSheetId="12">#REF!</definedName>
    <definedName name="af" localSheetId="2">#REF!</definedName>
    <definedName name="af" localSheetId="11">#REF!</definedName>
    <definedName name="af" localSheetId="7">#REF!</definedName>
    <definedName name="af" localSheetId="8">#REF!</definedName>
    <definedName name="af">#REF!</definedName>
    <definedName name="Agg_Assets">IFERROR(IF([20]Aggregate_Level!$A$1=1,OFFSET([20]Aggregate_Level!$U$140,0,0,1,-COUNT([20]Aggregate_Level!$Q$140:$U$140)),OFFSET([20]Aggregate_Level!$U$141,0,0,1,-COUNT([20]Aggregate_Level!$Q$141:$U$141))),0)</definedName>
    <definedName name="Agg_cashcover">IFERROR(OFFSET([20]Aggregate_Level!$U$101,0,0,1,-COUNT([20]Aggregate_Level!$Q$101:$U$101)),0)</definedName>
    <definedName name="Agg_CR">IFERROR(OFFSET([20]Aggregate_Level!$U$92,0,0,1,-COUNT([20]Aggregate_Level!$Q$92:$U$92)),0)</definedName>
    <definedName name="Agg_Curr_Asset">IFERROR(IF([20]Aggregate_Level!$A$1=1,OFFSET([20]Aggregate_Level!$U$142,0,0,1,-COUNT([20]Aggregate_Level!$Q$142:$U$142)),OFFSET([20]Aggregate_Level!$U$143,0,0,1,-COUNT([20]Aggregate_Level!$Q$143:$U$143))),0)</definedName>
    <definedName name="Agg_Curr_Liab">IFERROR(IF([20]Aggregate_Level!$A$1=1,OFFSET([20]Aggregate_Level!$U$146,0,0,1,-COUNT([20]Aggregate_Level!$Q$146:$U$146)),OFFSET([20]Aggregate_Level!$U$147,0,0,1,-COUNT([20]Aggregate_Level!$Q$147:$U$147))),0)</definedName>
    <definedName name="Agg_DtA">IFERROR(OFFSET([20]Aggregate_Level!$U$97,0,0,1,-COUNT([20]Aggregate_Level!$Q$97:$U$97)),0)</definedName>
    <definedName name="Agg_DtE">IFERROR(OFFSET([20]Aggregate_Level!$U$98,0,0,1,-COUNT([20]Aggregate_Level!$Q$98:$U$98)),0)</definedName>
    <definedName name="Agg_EBIT">IFERROR(OFFSET([20]Aggregate_Level!$U$86,0,0,1,-COUNT([20]Aggregate_Level!$Q$86:$U$86)),0)</definedName>
    <definedName name="Agg_EBITDA">IFERROR(IF([20]Aggregate_Level!$A$1=1,OFFSET([20]Aggregate_Level!$U$136,0,0,1,-COUNT([20]Aggregate_Level!$Q$136:$U$136)),OFFSET([20]Aggregate_Level!$U$137,0,0,1,-COUNT([20]Aggregate_Level!$Q$137:$U$137))),0)</definedName>
    <definedName name="Agg_Equity">IFERROR(IF([20]Aggregate_Level!$A$1=1,OFFSET([20]Aggregate_Level!$U$148,0,0,1,-COUNT([20]Aggregate_Level!$Q$148:$U$148)),OFFSET([20]Aggregate_Level!$U$149,0,0,1,-COUNT([20]Aggregate_Level!$Q$149:$U$149))),0)</definedName>
    <definedName name="Agg_Income">IFERROR(IF([20]Aggregate_Level!$A$1=1,OFFSET([20]Aggregate_Level!$U$138,0,0,1,-COUNT([20]Aggregate_Level!$Q$138:$U$138)),OFFSET([20]Aggregate_Level!$U$139,0,0,1,-COUNT([20]Aggregate_Level!$Q$139:$U$139))),0)</definedName>
    <definedName name="Agg_intcover">IFERROR(OFFSET([20]Aggregate_Level!$U$100,0,0,1,-COUNT([20]Aggregate_Level!$Q$100:$U$100)),0)</definedName>
    <definedName name="Agg_Liabilities">IFERROR(IF([20]Aggregate_Level!$A$1=1,OFFSET([20]Aggregate_Level!$U$144,0,0,1,-COUNT([20]Aggregate_Level!$Q$144:$U$144)),OFFSET([20]Aggregate_Level!$U$145,0,0,1,-COUNT([20]Aggregate_Level!$Q$145:$U$145))),0)</definedName>
    <definedName name="agg_liq_assets">IFERROR(OFFSET([20]Aggregate_Level!$AV$5,0,0,COUNTIF([20]Aggregate_Level!$AU$5:$AU$44,"&lt;&gt;#N/A"),),0)</definedName>
    <definedName name="agg_liq_liab">IFERROR(OFFSET([20]Aggregate_Level!$AW$5,0,0,COUNTIF([20]Aggregate_Level!$AU$5:$AU$44,"&lt;&gt;#N/A"),),0)</definedName>
    <definedName name="agg_net_liq">IFERROR(OFFSET([20]Aggregate_Level!$AX$5,0,0,COUNTIF([20]Aggregate_Level!$AU$5:$AU$44,"&lt;&gt;#N/A"),),0)</definedName>
    <definedName name="agg_net_liq_y">IFERROR(OFFSET([20]Aggregate_Level!$AY$5,0,0,COUNTIF([20]Aggregate_Level!$AU$5:$AU$44,"&lt;&gt;#N/A"),),0)</definedName>
    <definedName name="Agg_Net_Profit">IFERROR(OFFSET([20]Aggregate_Level!$U$87,0,0,1,-COUNT([20]Aggregate_Level!$Q$87:$U$87)),0)</definedName>
    <definedName name="Agg_ROA">IFERROR(OFFSET([20]Aggregate_Level!$U$88,0,0,1,-COUNT([20]Aggregate_Level!$Q$88:$U$88)),0)</definedName>
    <definedName name="Agg_ROE">IFERROR(OFFSET([20]Aggregate_Level!$U$89,0,0,1,-COUNT([20]Aggregate_Level!$Q$89:$U$89)),0)</definedName>
    <definedName name="Agg_tax_payable">IFERROR(OFFSET([20]Aggregate_Level!$U$105,0,0,1,-COUNT([20]Aggregate_Level!$Q$105:$U$105)),0)</definedName>
    <definedName name="Agg_Total_Liab">IFERROR(OFFSET([20]Aggregate_Level!$U$145,0,0,1,-COUNT([20]Aggregate_Level!$Q$145:$U$145)),0)</definedName>
    <definedName name="Agg_Year">IFERROR(OFFSET([20]Aggregates!$C$19,-17,0,1,COUNTIF([20]Aggregates!$C$19:$G$19,"&lt;&gt;0")),[20]Main!$E$12)</definedName>
    <definedName name="ALL">'[1]Imp:DSA output'!$C$9:$R$464</definedName>
    <definedName name="Allocation">[21]წმინდა_ამოღება!$C:$C</definedName>
    <definedName name="amortization" localSheetId="3">#REF!</definedName>
    <definedName name="amortization" localSheetId="1">#REF!</definedName>
    <definedName name="amortization" localSheetId="5">#REF!</definedName>
    <definedName name="amortization" localSheetId="4">#REF!</definedName>
    <definedName name="amortization" localSheetId="12">#REF!</definedName>
    <definedName name="amortization" localSheetId="2">#REF!</definedName>
    <definedName name="amortization" localSheetId="11">#REF!</definedName>
    <definedName name="amortization" localSheetId="7">#REF!</definedName>
    <definedName name="amortization" localSheetId="8">#REF!</definedName>
    <definedName name="amortization">#REF!</definedName>
    <definedName name="angarishi">[22]Sheet2!$A$1:$A$3</definedName>
    <definedName name="AprSun1">#N/A</definedName>
    <definedName name="aqtiuri" localSheetId="8">#REF!</definedName>
    <definedName name="aqtiuri">#REF!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taticLS" localSheetId="8" hidden="1">#REF!</definedName>
    <definedName name="AS2StaticLS" hidden="1">#REF!</definedName>
    <definedName name="AS2SyncStepLS" hidden="1">0</definedName>
    <definedName name="AS2TickmarkLS" localSheetId="8" hidden="1">#REF!</definedName>
    <definedName name="AS2TickmarkLS" hidden="1">#REF!</definedName>
    <definedName name="AS2VersionLS" hidden="1">300</definedName>
    <definedName name="asadada" hidden="1">{#N/A,#N/A,FALSE,"ОТЛАДКА"}</definedName>
    <definedName name="asdf" hidden="1">{#N/A,#N/A,FALSE,"ОТЛАДКА"}</definedName>
    <definedName name="ase" localSheetId="3">#REF!</definedName>
    <definedName name="ase" localSheetId="1">#REF!</definedName>
    <definedName name="ase" localSheetId="5">#REF!</definedName>
    <definedName name="ase" localSheetId="4">#REF!</definedName>
    <definedName name="ase" localSheetId="12">#REF!</definedName>
    <definedName name="ase" localSheetId="2">#REF!</definedName>
    <definedName name="ase" localSheetId="11">#REF!</definedName>
    <definedName name="ase" localSheetId="7">#REF!</definedName>
    <definedName name="ase" localSheetId="8">#REF!</definedName>
    <definedName name="ase">#REF!</definedName>
    <definedName name="asjdhad" localSheetId="3" hidden="1">{#N/A,#N/A,FALSE,"CB";#N/A,#N/A,FALSE,"CMB";#N/A,#N/A,FALSE,"NBFI"}</definedName>
    <definedName name="asjdhad" localSheetId="1" hidden="1">{#N/A,#N/A,FALSE,"CB";#N/A,#N/A,FALSE,"CMB";#N/A,#N/A,FALSE,"NBFI"}</definedName>
    <definedName name="asjdhad" localSheetId="5" hidden="1">{#N/A,#N/A,FALSE,"CB";#N/A,#N/A,FALSE,"CMB";#N/A,#N/A,FALSE,"NBFI"}</definedName>
    <definedName name="asjdhad" localSheetId="4" hidden="1">{#N/A,#N/A,FALSE,"CB";#N/A,#N/A,FALSE,"CMB";#N/A,#N/A,FALSE,"NBFI"}</definedName>
    <definedName name="asjdhad" localSheetId="2" hidden="1">{#N/A,#N/A,FALSE,"CB";#N/A,#N/A,FALSE,"CMB";#N/A,#N/A,FALSE,"NBFI"}</definedName>
    <definedName name="asjdhad" localSheetId="11" hidden="1">{#N/A,#N/A,FALSE,"CB";#N/A,#N/A,FALSE,"CMB";#N/A,#N/A,FALSE,"NBFI"}</definedName>
    <definedName name="asjdhad" localSheetId="8" hidden="1">{#N/A,#N/A,FALSE,"CB";#N/A,#N/A,FALSE,"CMB";#N/A,#N/A,FALSE,"NBFI"}</definedName>
    <definedName name="asjdhad" hidden="1">{#N/A,#N/A,FALSE,"CB";#N/A,#N/A,FALSE,"CMB";#N/A,#N/A,FALSE,"NBFI"}</definedName>
    <definedName name="assump_esaf_98" localSheetId="3">#REF!</definedName>
    <definedName name="assump_esaf_98" localSheetId="1">#REF!</definedName>
    <definedName name="assump_esaf_98" localSheetId="5">#REF!</definedName>
    <definedName name="assump_esaf_98" localSheetId="4">#REF!</definedName>
    <definedName name="assump_esaf_98" localSheetId="12">#REF!</definedName>
    <definedName name="assump_esaf_98" localSheetId="2">#REF!</definedName>
    <definedName name="assump_esaf_98" localSheetId="11">#REF!</definedName>
    <definedName name="assump_esaf_98" localSheetId="7">#REF!</definedName>
    <definedName name="assump_esaf_98" localSheetId="8">#REF!</definedName>
    <definedName name="assump_esaf_98">#REF!</definedName>
    <definedName name="assump97_rev" localSheetId="3">#REF!</definedName>
    <definedName name="assump97_rev" localSheetId="1">#REF!</definedName>
    <definedName name="assump97_rev" localSheetId="5">#REF!</definedName>
    <definedName name="assump97_rev" localSheetId="4">#REF!</definedName>
    <definedName name="assump97_rev" localSheetId="12">#REF!</definedName>
    <definedName name="assump97_rev" localSheetId="2">#REF!</definedName>
    <definedName name="assump97_rev" localSheetId="11">#REF!</definedName>
    <definedName name="assump97_rev" localSheetId="7">#REF!</definedName>
    <definedName name="assump97_rev" localSheetId="8">#REF!</definedName>
    <definedName name="assump97_rev">#REF!</definedName>
    <definedName name="assumptions" localSheetId="3">#REF!</definedName>
    <definedName name="assumptions" localSheetId="1">#REF!</definedName>
    <definedName name="assumptions" localSheetId="5">#REF!</definedName>
    <definedName name="assumptions" localSheetId="4">#REF!</definedName>
    <definedName name="assumptions" localSheetId="12">#REF!</definedName>
    <definedName name="assumptions" localSheetId="2">#REF!</definedName>
    <definedName name="assumptions" localSheetId="11">#REF!</definedName>
    <definedName name="assumptions" localSheetId="7">#REF!</definedName>
    <definedName name="assumptions" localSheetId="8">#REF!</definedName>
    <definedName name="assumptions">#REF!</definedName>
    <definedName name="atrade" localSheetId="12">[16]!atrade</definedName>
    <definedName name="atrade" localSheetId="7">[16]!atrade</definedName>
    <definedName name="atrade" localSheetId="8">[16]!atrade</definedName>
    <definedName name="atrade">[16]!atrade</definedName>
    <definedName name="AugSun1">#N/A</definedName>
    <definedName name="aXA" hidden="1">{#N/A,#N/A,FALSE,"ОТЛАДКА"}</definedName>
    <definedName name="b" localSheetId="3">#REF!</definedName>
    <definedName name="b" localSheetId="1">#REF!</definedName>
    <definedName name="b" localSheetId="5">#REF!</definedName>
    <definedName name="b" localSheetId="4">#REF!</definedName>
    <definedName name="b" localSheetId="12">#REF!</definedName>
    <definedName name="b" localSheetId="2">#REF!</definedName>
    <definedName name="b" localSheetId="11">#REF!</definedName>
    <definedName name="b" localSheetId="7">#REF!</definedName>
    <definedName name="b" localSheetId="8">#REF!</definedName>
    <definedName name="b">#REF!</definedName>
    <definedName name="Balance_of_payments" localSheetId="3">#REF!</definedName>
    <definedName name="Balance_of_payments" localSheetId="1">#REF!</definedName>
    <definedName name="Balance_of_payments" localSheetId="5">#REF!</definedName>
    <definedName name="Balance_of_payments" localSheetId="4">#REF!</definedName>
    <definedName name="Balance_of_payments" localSheetId="12">#REF!</definedName>
    <definedName name="Balance_of_payments" localSheetId="2">#REF!</definedName>
    <definedName name="Balance_of_payments" localSheetId="11">#REF!</definedName>
    <definedName name="Balance_of_payments" localSheetId="7">#REF!</definedName>
    <definedName name="Balance_of_payments" localSheetId="8">#REF!</definedName>
    <definedName name="Balance_of_payments">#REF!</definedName>
    <definedName name="BankCode">[23]Info!$C$1</definedName>
    <definedName name="BankName">[23]Info!$B$1</definedName>
    <definedName name="banks">'[24]DMB prog'!$E$4:$AT$42</definedName>
    <definedName name="BASDAT" localSheetId="3">'[5]Annual Tables'!#REF!</definedName>
    <definedName name="BASDAT" localSheetId="1">'[5]Annual Tables'!#REF!</definedName>
    <definedName name="BASDAT" localSheetId="5">'[5]Annual Tables'!#REF!</definedName>
    <definedName name="BASDAT" localSheetId="4">'[5]Annual Tables'!#REF!</definedName>
    <definedName name="BASDAT" localSheetId="12">'[5]Annual Tables'!#REF!</definedName>
    <definedName name="BASDAT" localSheetId="2">'[5]Annual Tables'!#REF!</definedName>
    <definedName name="BASDAT" localSheetId="11">'[5]Annual Tables'!#REF!</definedName>
    <definedName name="BASDAT" localSheetId="7">'[5]Annual Tables'!#REF!</definedName>
    <definedName name="BASDAT" localSheetId="8">'[5]Annual Tables'!#REF!</definedName>
    <definedName name="BASDAT">'[5]Annual Tables'!#REF!</definedName>
    <definedName name="bat67_evolFev2005" hidden="1">{#N/A,#N/A,FALSE,"Tabl. D1";#N/A,#N/A,FALSE,"Tabl. D1 b";#N/A,#N/A,FALSE,"Tabl. D2";#N/A,#N/A,FALSE,"Tabl. D2 b";#N/A,#N/A,FALSE,"Tabl. D3";#N/A,#N/A,FALSE,"Tabl. D4";#N/A,#N/A,FALSE,"Tabl. D5"}</definedName>
    <definedName name="BATEAU" hidden="1">{#N/A,#N/A,FALSE,"Tabl. G1";#N/A,#N/A,FALSE,"Tabl. G2"}</definedName>
    <definedName name="BATEAU_evolFev2005" hidden="1">{#N/A,#N/A,FALSE,"Tabl. G1";#N/A,#N/A,FALSE,"Tabl. G2"}</definedName>
    <definedName name="Batumi_debt" localSheetId="3">#REF!</definedName>
    <definedName name="Batumi_debt" localSheetId="1">#REF!</definedName>
    <definedName name="Batumi_debt" localSheetId="5">#REF!</definedName>
    <definedName name="Batumi_debt" localSheetId="4">#REF!</definedName>
    <definedName name="Batumi_debt" localSheetId="12">#REF!</definedName>
    <definedName name="Batumi_debt" localSheetId="2">#REF!</definedName>
    <definedName name="Batumi_debt" localSheetId="11">#REF!</definedName>
    <definedName name="Batumi_debt" localSheetId="7">#REF!</definedName>
    <definedName name="Batumi_debt" localSheetId="8">#REF!</definedName>
    <definedName name="Batumi_debt">#REF!</definedName>
    <definedName name="bb" localSheetId="3" hidden="1">{"Riqfin97",#N/A,FALSE,"Tran";"Riqfinpro",#N/A,FALSE,"Tran"}</definedName>
    <definedName name="bb" localSheetId="1" hidden="1">{"Riqfin97",#N/A,FALSE,"Tran";"Riqfinpro",#N/A,FALSE,"Tran"}</definedName>
    <definedName name="bb" localSheetId="5" hidden="1">{"Riqfin97",#N/A,FALSE,"Tran";"Riqfinpro",#N/A,FALSE,"Tran"}</definedName>
    <definedName name="bb" localSheetId="4" hidden="1">{"Riqfin97",#N/A,FALSE,"Tran";"Riqfinpro",#N/A,FALSE,"Tran"}</definedName>
    <definedName name="bb" localSheetId="2" hidden="1">{"Riqfin97",#N/A,FALSE,"Tran";"Riqfinpro",#N/A,FALSE,"Tran"}</definedName>
    <definedName name="bb" localSheetId="11" hidden="1">{"Riqfin97",#N/A,FALSE,"Tran";"Riqfinpro",#N/A,FALSE,"Tran"}</definedName>
    <definedName name="bb" localSheetId="8" hidden="1">{"Riqfin97",#N/A,FALSE,"Tran";"Riqfinpro",#N/A,FALSE,"Tran"}</definedName>
    <definedName name="bb" hidden="1">{"Riqfin97",#N/A,FALSE,"Tran";"Riqfinpro",#N/A,FALSE,"Tran"}</definedName>
    <definedName name="BBB" localSheetId="3">#REF!</definedName>
    <definedName name="BBB" localSheetId="1">#REF!</definedName>
    <definedName name="BBB" localSheetId="5">#REF!</definedName>
    <definedName name="BBB" localSheetId="4">#REF!</definedName>
    <definedName name="BBB" localSheetId="12">#REF!</definedName>
    <definedName name="BBB" localSheetId="2">#REF!</definedName>
    <definedName name="BBB" localSheetId="11">#REF!</definedName>
    <definedName name="BBB" localSheetId="7">#REF!</definedName>
    <definedName name="BBB" localSheetId="8">#REF!</definedName>
    <definedName name="BBB">#REF!</definedName>
    <definedName name="bbobokbasobdo" hidden="1">{#N/A,#N/A,FALSE,"ОТЛАДКА"}</definedName>
    <definedName name="BCA" localSheetId="3">#REF!</definedName>
    <definedName name="BCA" localSheetId="1">#REF!</definedName>
    <definedName name="BCA" localSheetId="5">#REF!</definedName>
    <definedName name="BCA" localSheetId="4">#REF!</definedName>
    <definedName name="BCA" localSheetId="12">#REF!</definedName>
    <definedName name="BCA" localSheetId="2">#REF!</definedName>
    <definedName name="BCA" localSheetId="11">#REF!</definedName>
    <definedName name="BCA" localSheetId="7">#REF!</definedName>
    <definedName name="BCA" localSheetId="8">#REF!</definedName>
    <definedName name="BCA">#REF!</definedName>
    <definedName name="BCA_1">#N/A</definedName>
    <definedName name="BCA_GDP">#N/A</definedName>
    <definedName name="BCA_NGDP" localSheetId="3">#REF!</definedName>
    <definedName name="BCA_NGDP" localSheetId="1">#REF!</definedName>
    <definedName name="BCA_NGDP" localSheetId="5">#REF!</definedName>
    <definedName name="BCA_NGDP" localSheetId="4">#REF!</definedName>
    <definedName name="BCA_NGDP" localSheetId="12">#REF!</definedName>
    <definedName name="BCA_NGDP" localSheetId="2">#REF!</definedName>
    <definedName name="BCA_NGDP" localSheetId="11">#REF!</definedName>
    <definedName name="BCA_NGDP" localSheetId="7">#REF!</definedName>
    <definedName name="BCA_NGDP" localSheetId="8">#REF!</definedName>
    <definedName name="BCA_NGDP">#REF!</definedName>
    <definedName name="BE" localSheetId="3">#REF!</definedName>
    <definedName name="BE" localSheetId="1">#REF!</definedName>
    <definedName name="BE" localSheetId="5">#REF!</definedName>
    <definedName name="BE" localSheetId="4">#REF!</definedName>
    <definedName name="BE" localSheetId="12">#REF!</definedName>
    <definedName name="BE" localSheetId="2">#REF!</definedName>
    <definedName name="BE" localSheetId="11">#REF!</definedName>
    <definedName name="BE" localSheetId="7">#REF!</definedName>
    <definedName name="BE" localSheetId="8">#REF!</definedName>
    <definedName name="BE">#REF!</definedName>
    <definedName name="BE_1">#N/A</definedName>
    <definedName name="BEA" localSheetId="3">#REF!</definedName>
    <definedName name="BEA" localSheetId="1">#REF!</definedName>
    <definedName name="BEA" localSheetId="5">#REF!</definedName>
    <definedName name="BEA" localSheetId="4">#REF!</definedName>
    <definedName name="BEA" localSheetId="12">#REF!</definedName>
    <definedName name="BEA" localSheetId="2">#REF!</definedName>
    <definedName name="BEA" localSheetId="11">#REF!</definedName>
    <definedName name="BEA" localSheetId="7">#REF!</definedName>
    <definedName name="BEA" localSheetId="8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3">#REF!</definedName>
    <definedName name="BED" localSheetId="1">#REF!</definedName>
    <definedName name="BED" localSheetId="5">#REF!</definedName>
    <definedName name="BED" localSheetId="4">#REF!</definedName>
    <definedName name="BED" localSheetId="12">#REF!</definedName>
    <definedName name="BED" localSheetId="2">#REF!</definedName>
    <definedName name="BED" localSheetId="11">#REF!</definedName>
    <definedName name="BED" localSheetId="7">#REF!</definedName>
    <definedName name="BED" localSheetId="8">#REF!</definedName>
    <definedName name="BED">#REF!</definedName>
    <definedName name="BED_6" localSheetId="3">#REF!</definedName>
    <definedName name="BED_6" localSheetId="1">#REF!</definedName>
    <definedName name="BED_6" localSheetId="5">#REF!</definedName>
    <definedName name="BED_6" localSheetId="4">#REF!</definedName>
    <definedName name="BED_6" localSheetId="12">#REF!</definedName>
    <definedName name="BED_6" localSheetId="2">#REF!</definedName>
    <definedName name="BED_6" localSheetId="11">#REF!</definedName>
    <definedName name="BED_6" localSheetId="7">#REF!</definedName>
    <definedName name="BED_6" localSheetId="8">#REF!</definedName>
    <definedName name="BED_6">#REF!</definedName>
    <definedName name="BEDE" localSheetId="3">#REF!</definedName>
    <definedName name="BEDE" localSheetId="1">#REF!</definedName>
    <definedName name="BEDE" localSheetId="5">#REF!</definedName>
    <definedName name="BEDE" localSheetId="4">#REF!</definedName>
    <definedName name="BEDE" localSheetId="12">#REF!</definedName>
    <definedName name="BEDE" localSheetId="2">#REF!</definedName>
    <definedName name="BEDE" localSheetId="11">#REF!</definedName>
    <definedName name="BEDE" localSheetId="7">#REF!</definedName>
    <definedName name="BEDE" localSheetId="8">#REF!</definedName>
    <definedName name="BEDE">#REF!</definedName>
    <definedName name="BEO" localSheetId="3">#REF!</definedName>
    <definedName name="BEO" localSheetId="1">#REF!</definedName>
    <definedName name="BEO" localSheetId="5">#REF!</definedName>
    <definedName name="BEO" localSheetId="4">#REF!</definedName>
    <definedName name="BEO" localSheetId="12">#REF!</definedName>
    <definedName name="BEO" localSheetId="2">#REF!</definedName>
    <definedName name="BEO" localSheetId="11">#REF!</definedName>
    <definedName name="BEO" localSheetId="7">#REF!</definedName>
    <definedName name="BEO" localSheetId="8">#REF!</definedName>
    <definedName name="BEO">#REF!</definedName>
    <definedName name="BER" localSheetId="3">#REF!</definedName>
    <definedName name="BER" localSheetId="1">#REF!</definedName>
    <definedName name="BER" localSheetId="5">#REF!</definedName>
    <definedName name="BER" localSheetId="4">#REF!</definedName>
    <definedName name="BER" localSheetId="12">#REF!</definedName>
    <definedName name="BER" localSheetId="2">#REF!</definedName>
    <definedName name="BER" localSheetId="11">#REF!</definedName>
    <definedName name="BER" localSheetId="7">#REF!</definedName>
    <definedName name="BER" localSheetId="8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 localSheetId="3">#REF!</definedName>
    <definedName name="BF" localSheetId="1">#REF!</definedName>
    <definedName name="BF" localSheetId="5">#REF!</definedName>
    <definedName name="BF" localSheetId="4">#REF!</definedName>
    <definedName name="BF" localSheetId="12">#REF!</definedName>
    <definedName name="BF" localSheetId="2">#REF!</definedName>
    <definedName name="BF" localSheetId="11">#REF!</definedName>
    <definedName name="BF" localSheetId="7">#REF!</definedName>
    <definedName name="BF" localSheetId="8">#REF!</definedName>
    <definedName name="BF">#REF!</definedName>
    <definedName name="BF_1">#N/A</definedName>
    <definedName name="BFD" localSheetId="3">#REF!</definedName>
    <definedName name="BFD" localSheetId="1">#REF!</definedName>
    <definedName name="BFD" localSheetId="5">#REF!</definedName>
    <definedName name="BFD" localSheetId="4">#REF!</definedName>
    <definedName name="BFD" localSheetId="12">#REF!</definedName>
    <definedName name="BFD" localSheetId="2">#REF!</definedName>
    <definedName name="BFD" localSheetId="11">#REF!</definedName>
    <definedName name="BFD" localSheetId="7">#REF!</definedName>
    <definedName name="BFD" localSheetId="8">#REF!</definedName>
    <definedName name="BFD">#REF!</definedName>
    <definedName name="BFDA" localSheetId="3">#REF!</definedName>
    <definedName name="BFDA" localSheetId="1">#REF!</definedName>
    <definedName name="BFDA" localSheetId="5">#REF!</definedName>
    <definedName name="BFDA" localSheetId="4">#REF!</definedName>
    <definedName name="BFDA" localSheetId="12">#REF!</definedName>
    <definedName name="BFDA" localSheetId="2">#REF!</definedName>
    <definedName name="BFDA" localSheetId="11">#REF!</definedName>
    <definedName name="BFDA" localSheetId="7">#REF!</definedName>
    <definedName name="BFDA" localSheetId="8">#REF!</definedName>
    <definedName name="BFDA">#REF!</definedName>
    <definedName name="BFDI" localSheetId="3">#REF!</definedName>
    <definedName name="BFDI" localSheetId="1">#REF!</definedName>
    <definedName name="BFDI" localSheetId="5">#REF!</definedName>
    <definedName name="BFDI" localSheetId="4">#REF!</definedName>
    <definedName name="BFDI" localSheetId="12">#REF!</definedName>
    <definedName name="BFDI" localSheetId="2">#REF!</definedName>
    <definedName name="BFDI" localSheetId="11">#REF!</definedName>
    <definedName name="BFDI" localSheetId="7">#REF!</definedName>
    <definedName name="BFDI" localSheetId="8">#REF!</definedName>
    <definedName name="BFDI">#REF!</definedName>
    <definedName name="BFDIL" localSheetId="3">#REF!</definedName>
    <definedName name="BFDIL" localSheetId="1">#REF!</definedName>
    <definedName name="BFDIL" localSheetId="5">#REF!</definedName>
    <definedName name="BFDIL" localSheetId="4">#REF!</definedName>
    <definedName name="BFDIL" localSheetId="12">#REF!</definedName>
    <definedName name="BFDIL" localSheetId="2">#REF!</definedName>
    <definedName name="BFDIL" localSheetId="11">#REF!</definedName>
    <definedName name="BFDIL" localSheetId="7">#REF!</definedName>
    <definedName name="BFDIL" localSheetId="8">#REF!</definedName>
    <definedName name="BFDIL">#REF!</definedName>
    <definedName name="BFL">#N/A</definedName>
    <definedName name="BFL_D" localSheetId="3">#REF!</definedName>
    <definedName name="BFL_D" localSheetId="1">#REF!</definedName>
    <definedName name="BFL_D" localSheetId="5">#REF!</definedName>
    <definedName name="BFL_D" localSheetId="4">#REF!</definedName>
    <definedName name="BFL_D" localSheetId="12">#REF!</definedName>
    <definedName name="BFL_D" localSheetId="2">#REF!</definedName>
    <definedName name="BFL_D" localSheetId="11">#REF!</definedName>
    <definedName name="BFL_D" localSheetId="7">#REF!</definedName>
    <definedName name="BFL_D" localSheetId="8">#REF!</definedName>
    <definedName name="BFL_D">#REF!</definedName>
    <definedName name="BFL_D_1">#N/A</definedName>
    <definedName name="BFL_DF">#N/A</definedName>
    <definedName name="BFLB">#N/A</definedName>
    <definedName name="BFLB_D">#N/A</definedName>
    <definedName name="BFLB_DF">#N/A</definedName>
    <definedName name="BFLD_DF" localSheetId="12">'[25]GDP and CPI'!BFLD_DF</definedName>
    <definedName name="BFLD_DF" localSheetId="7">'[25]GDP and CPI'!BFLD_DF</definedName>
    <definedName name="BFLD_DF" localSheetId="8">'[25]GDP and CPI'!BFLD_DF</definedName>
    <definedName name="BFLD_DF">'[25]GDP and CPI'!BFLD_DF</definedName>
    <definedName name="BFLG">#N/A</definedName>
    <definedName name="BFLG_D">#N/A</definedName>
    <definedName name="BFLG_DF">#N/A</definedName>
    <definedName name="BFO" localSheetId="3">#REF!</definedName>
    <definedName name="BFO" localSheetId="1">#REF!</definedName>
    <definedName name="BFO" localSheetId="5">#REF!</definedName>
    <definedName name="BFO" localSheetId="4">#REF!</definedName>
    <definedName name="BFO" localSheetId="12">#REF!</definedName>
    <definedName name="BFO" localSheetId="2">#REF!</definedName>
    <definedName name="BFO" localSheetId="11">#REF!</definedName>
    <definedName name="BFO" localSheetId="7">#REF!</definedName>
    <definedName name="BFO" localSheetId="8">#REF!</definedName>
    <definedName name="BFO">#REF!</definedName>
    <definedName name="BFOA" localSheetId="3">#REF!</definedName>
    <definedName name="BFOA" localSheetId="1">#REF!</definedName>
    <definedName name="BFOA" localSheetId="5">#REF!</definedName>
    <definedName name="BFOA" localSheetId="4">#REF!</definedName>
    <definedName name="BFOA" localSheetId="12">#REF!</definedName>
    <definedName name="BFOA" localSheetId="2">#REF!</definedName>
    <definedName name="BFOA" localSheetId="11">#REF!</definedName>
    <definedName name="BFOA" localSheetId="7">#REF!</definedName>
    <definedName name="BFOA" localSheetId="8">#REF!</definedName>
    <definedName name="BFOA">#REF!</definedName>
    <definedName name="BFOAG" localSheetId="3">#REF!</definedName>
    <definedName name="BFOAG" localSheetId="1">#REF!</definedName>
    <definedName name="BFOAG" localSheetId="5">#REF!</definedName>
    <definedName name="BFOAG" localSheetId="4">#REF!</definedName>
    <definedName name="BFOAG" localSheetId="12">#REF!</definedName>
    <definedName name="BFOAG" localSheetId="2">#REF!</definedName>
    <definedName name="BFOAG" localSheetId="11">#REF!</definedName>
    <definedName name="BFOAG" localSheetId="7">#REF!</definedName>
    <definedName name="BFOAG" localSheetId="8">#REF!</definedName>
    <definedName name="BFOAG">#REF!</definedName>
    <definedName name="BFOL" localSheetId="3">#REF!</definedName>
    <definedName name="BFOL" localSheetId="1">#REF!</definedName>
    <definedName name="BFOL" localSheetId="5">#REF!</definedName>
    <definedName name="BFOL" localSheetId="4">#REF!</definedName>
    <definedName name="BFOL" localSheetId="12">#REF!</definedName>
    <definedName name="BFOL" localSheetId="2">#REF!</definedName>
    <definedName name="BFOL" localSheetId="11">#REF!</definedName>
    <definedName name="BFOL" localSheetId="7">#REF!</definedName>
    <definedName name="BFOL" localSheetId="8">#REF!</definedName>
    <definedName name="BFOL">#REF!</definedName>
    <definedName name="BFOL_B" localSheetId="3">#REF!</definedName>
    <definedName name="BFOL_B" localSheetId="1">#REF!</definedName>
    <definedName name="BFOL_B" localSheetId="5">#REF!</definedName>
    <definedName name="BFOL_B" localSheetId="4">#REF!</definedName>
    <definedName name="BFOL_B" localSheetId="12">#REF!</definedName>
    <definedName name="BFOL_B" localSheetId="2">#REF!</definedName>
    <definedName name="BFOL_B" localSheetId="11">#REF!</definedName>
    <definedName name="BFOL_B" localSheetId="7">#REF!</definedName>
    <definedName name="BFOL_B" localSheetId="8">#REF!</definedName>
    <definedName name="BFOL_B">#REF!</definedName>
    <definedName name="BFOL_G" localSheetId="3">#REF!</definedName>
    <definedName name="BFOL_G" localSheetId="1">#REF!</definedName>
    <definedName name="BFOL_G" localSheetId="5">#REF!</definedName>
    <definedName name="BFOL_G" localSheetId="4">#REF!</definedName>
    <definedName name="BFOL_G" localSheetId="12">#REF!</definedName>
    <definedName name="BFOL_G" localSheetId="2">#REF!</definedName>
    <definedName name="BFOL_G" localSheetId="11">#REF!</definedName>
    <definedName name="BFOL_G" localSheetId="7">#REF!</definedName>
    <definedName name="BFOL_G" localSheetId="8">#REF!</definedName>
    <definedName name="BFOL_G">#REF!</definedName>
    <definedName name="BFOL_L" localSheetId="3">#REF!</definedName>
    <definedName name="BFOL_L" localSheetId="1">#REF!</definedName>
    <definedName name="BFOL_L" localSheetId="5">#REF!</definedName>
    <definedName name="BFOL_L" localSheetId="4">#REF!</definedName>
    <definedName name="BFOL_L" localSheetId="12">#REF!</definedName>
    <definedName name="BFOL_L" localSheetId="2">#REF!</definedName>
    <definedName name="BFOL_L" localSheetId="11">#REF!</definedName>
    <definedName name="BFOL_L" localSheetId="7">#REF!</definedName>
    <definedName name="BFOL_L" localSheetId="8">#REF!</definedName>
    <definedName name="BFOL_L">#REF!</definedName>
    <definedName name="BFOL_O" localSheetId="3">#REF!</definedName>
    <definedName name="BFOL_O" localSheetId="1">#REF!</definedName>
    <definedName name="BFOL_O" localSheetId="5">#REF!</definedName>
    <definedName name="BFOL_O" localSheetId="4">#REF!</definedName>
    <definedName name="BFOL_O" localSheetId="12">#REF!</definedName>
    <definedName name="BFOL_O" localSheetId="2">#REF!</definedName>
    <definedName name="BFOL_O" localSheetId="11">#REF!</definedName>
    <definedName name="BFOL_O" localSheetId="7">#REF!</definedName>
    <definedName name="BFOL_O" localSheetId="8">#REF!</definedName>
    <definedName name="BFOL_O">#REF!</definedName>
    <definedName name="BFOL_S" localSheetId="3">#REF!</definedName>
    <definedName name="BFOL_S" localSheetId="1">#REF!</definedName>
    <definedName name="BFOL_S" localSheetId="5">#REF!</definedName>
    <definedName name="BFOL_S" localSheetId="4">#REF!</definedName>
    <definedName name="BFOL_S" localSheetId="12">#REF!</definedName>
    <definedName name="BFOL_S" localSheetId="2">#REF!</definedName>
    <definedName name="BFOL_S" localSheetId="11">#REF!</definedName>
    <definedName name="BFOL_S" localSheetId="7">#REF!</definedName>
    <definedName name="BFOL_S" localSheetId="8">#REF!</definedName>
    <definedName name="BFOL_S">#REF!</definedName>
    <definedName name="BFOLB" localSheetId="3">#REF!</definedName>
    <definedName name="BFOLB" localSheetId="1">#REF!</definedName>
    <definedName name="BFOLB" localSheetId="5">#REF!</definedName>
    <definedName name="BFOLB" localSheetId="4">#REF!</definedName>
    <definedName name="BFOLB" localSheetId="12">#REF!</definedName>
    <definedName name="BFOLB" localSheetId="2">#REF!</definedName>
    <definedName name="BFOLB" localSheetId="11">#REF!</definedName>
    <definedName name="BFOLB" localSheetId="7">#REF!</definedName>
    <definedName name="BFOLB" localSheetId="8">#REF!</definedName>
    <definedName name="BFOLB">#REF!</definedName>
    <definedName name="BFOLG_L" localSheetId="3">#REF!</definedName>
    <definedName name="BFOLG_L" localSheetId="1">#REF!</definedName>
    <definedName name="BFOLG_L" localSheetId="5">#REF!</definedName>
    <definedName name="BFOLG_L" localSheetId="4">#REF!</definedName>
    <definedName name="BFOLG_L" localSheetId="12">#REF!</definedName>
    <definedName name="BFOLG_L" localSheetId="2">#REF!</definedName>
    <definedName name="BFOLG_L" localSheetId="11">#REF!</definedName>
    <definedName name="BFOLG_L" localSheetId="7">#REF!</definedName>
    <definedName name="BFOLG_L" localSheetId="8">#REF!</definedName>
    <definedName name="BFOLG_L">#REF!</definedName>
    <definedName name="BFP" localSheetId="3">#REF!</definedName>
    <definedName name="BFP" localSheetId="1">#REF!</definedName>
    <definedName name="BFP" localSheetId="5">#REF!</definedName>
    <definedName name="BFP" localSheetId="4">#REF!</definedName>
    <definedName name="BFP" localSheetId="12">#REF!</definedName>
    <definedName name="BFP" localSheetId="2">#REF!</definedName>
    <definedName name="BFP" localSheetId="11">#REF!</definedName>
    <definedName name="BFP" localSheetId="7">#REF!</definedName>
    <definedName name="BFP" localSheetId="8">#REF!</definedName>
    <definedName name="BFP">#REF!</definedName>
    <definedName name="BFPA" localSheetId="3">#REF!</definedName>
    <definedName name="BFPA" localSheetId="1">#REF!</definedName>
    <definedName name="BFPA" localSheetId="5">#REF!</definedName>
    <definedName name="BFPA" localSheetId="4">#REF!</definedName>
    <definedName name="BFPA" localSheetId="12">#REF!</definedName>
    <definedName name="BFPA" localSheetId="2">#REF!</definedName>
    <definedName name="BFPA" localSheetId="11">#REF!</definedName>
    <definedName name="BFPA" localSheetId="7">#REF!</definedName>
    <definedName name="BFPA" localSheetId="8">#REF!</definedName>
    <definedName name="BFPA">#REF!</definedName>
    <definedName name="BFPAG" localSheetId="3">#REF!</definedName>
    <definedName name="BFPAG" localSheetId="1">#REF!</definedName>
    <definedName name="BFPAG" localSheetId="5">#REF!</definedName>
    <definedName name="BFPAG" localSheetId="4">#REF!</definedName>
    <definedName name="BFPAG" localSheetId="12">#REF!</definedName>
    <definedName name="BFPAG" localSheetId="2">#REF!</definedName>
    <definedName name="BFPAG" localSheetId="11">#REF!</definedName>
    <definedName name="BFPAG" localSheetId="7">#REF!</definedName>
    <definedName name="BFPAG" localSheetId="8">#REF!</definedName>
    <definedName name="BFPAG">#REF!</definedName>
    <definedName name="BFPL" localSheetId="3">#REF!</definedName>
    <definedName name="BFPL" localSheetId="1">#REF!</definedName>
    <definedName name="BFPL" localSheetId="5">#REF!</definedName>
    <definedName name="BFPL" localSheetId="4">#REF!</definedName>
    <definedName name="BFPL" localSheetId="12">#REF!</definedName>
    <definedName name="BFPL" localSheetId="2">#REF!</definedName>
    <definedName name="BFPL" localSheetId="11">#REF!</definedName>
    <definedName name="BFPL" localSheetId="7">#REF!</definedName>
    <definedName name="BFPL" localSheetId="8">#REF!</definedName>
    <definedName name="BFPL">#REF!</definedName>
    <definedName name="BFPLBN" localSheetId="3">#REF!</definedName>
    <definedName name="BFPLBN" localSheetId="1">#REF!</definedName>
    <definedName name="BFPLBN" localSheetId="5">#REF!</definedName>
    <definedName name="BFPLBN" localSheetId="4">#REF!</definedName>
    <definedName name="BFPLBN" localSheetId="12">#REF!</definedName>
    <definedName name="BFPLBN" localSheetId="2">#REF!</definedName>
    <definedName name="BFPLBN" localSheetId="11">#REF!</definedName>
    <definedName name="BFPLBN" localSheetId="7">#REF!</definedName>
    <definedName name="BFPLBN" localSheetId="8">#REF!</definedName>
    <definedName name="BFPLBN">#REF!</definedName>
    <definedName name="BFPLD" localSheetId="3">#REF!</definedName>
    <definedName name="BFPLD" localSheetId="1">#REF!</definedName>
    <definedName name="BFPLD" localSheetId="5">#REF!</definedName>
    <definedName name="BFPLD" localSheetId="4">#REF!</definedName>
    <definedName name="BFPLD" localSheetId="12">#REF!</definedName>
    <definedName name="BFPLD" localSheetId="2">#REF!</definedName>
    <definedName name="BFPLD" localSheetId="11">#REF!</definedName>
    <definedName name="BFPLD" localSheetId="7">#REF!</definedName>
    <definedName name="BFPLD" localSheetId="8">#REF!</definedName>
    <definedName name="BFPLD">#REF!</definedName>
    <definedName name="BFPLD_G" localSheetId="3">#REF!</definedName>
    <definedName name="BFPLD_G" localSheetId="1">#REF!</definedName>
    <definedName name="BFPLD_G" localSheetId="5">#REF!</definedName>
    <definedName name="BFPLD_G" localSheetId="4">#REF!</definedName>
    <definedName name="BFPLD_G" localSheetId="12">#REF!</definedName>
    <definedName name="BFPLD_G" localSheetId="2">#REF!</definedName>
    <definedName name="BFPLD_G" localSheetId="11">#REF!</definedName>
    <definedName name="BFPLD_G" localSheetId="7">#REF!</definedName>
    <definedName name="BFPLD_G" localSheetId="8">#REF!</definedName>
    <definedName name="BFPLD_G">#REF!</definedName>
    <definedName name="BFPLE" localSheetId="3">#REF!</definedName>
    <definedName name="BFPLE" localSheetId="1">#REF!</definedName>
    <definedName name="BFPLE" localSheetId="5">#REF!</definedName>
    <definedName name="BFPLE" localSheetId="4">#REF!</definedName>
    <definedName name="BFPLE" localSheetId="12">#REF!</definedName>
    <definedName name="BFPLE" localSheetId="2">#REF!</definedName>
    <definedName name="BFPLE" localSheetId="11">#REF!</definedName>
    <definedName name="BFPLE" localSheetId="7">#REF!</definedName>
    <definedName name="BFPLE" localSheetId="8">#REF!</definedName>
    <definedName name="BFPLE">#REF!</definedName>
    <definedName name="BFPLE_G" localSheetId="3">#REF!</definedName>
    <definedName name="BFPLE_G" localSheetId="1">#REF!</definedName>
    <definedName name="BFPLE_G" localSheetId="5">#REF!</definedName>
    <definedName name="BFPLE_G" localSheetId="4">#REF!</definedName>
    <definedName name="BFPLE_G" localSheetId="12">#REF!</definedName>
    <definedName name="BFPLE_G" localSheetId="2">#REF!</definedName>
    <definedName name="BFPLE_G" localSheetId="11">#REF!</definedName>
    <definedName name="BFPLE_G" localSheetId="7">#REF!</definedName>
    <definedName name="BFPLE_G" localSheetId="8">#REF!</definedName>
    <definedName name="BFPLE_G">#REF!</definedName>
    <definedName name="BFPLMM" localSheetId="3">#REF!</definedName>
    <definedName name="BFPLMM" localSheetId="1">#REF!</definedName>
    <definedName name="BFPLMM" localSheetId="5">#REF!</definedName>
    <definedName name="BFPLMM" localSheetId="4">#REF!</definedName>
    <definedName name="BFPLMM" localSheetId="12">#REF!</definedName>
    <definedName name="BFPLMM" localSheetId="2">#REF!</definedName>
    <definedName name="BFPLMM" localSheetId="11">#REF!</definedName>
    <definedName name="BFPLMM" localSheetId="7">#REF!</definedName>
    <definedName name="BFPLMM" localSheetId="8">#REF!</definedName>
    <definedName name="BFPLMM">#REF!</definedName>
    <definedName name="BFRA" localSheetId="3">#REF!</definedName>
    <definedName name="BFRA" localSheetId="1">#REF!</definedName>
    <definedName name="BFRA" localSheetId="5">#REF!</definedName>
    <definedName name="BFRA" localSheetId="4">#REF!</definedName>
    <definedName name="BFRA" localSheetId="12">#REF!</definedName>
    <definedName name="BFRA" localSheetId="2">#REF!</definedName>
    <definedName name="BFRA" localSheetId="11">#REF!</definedName>
    <definedName name="BFRA" localSheetId="7">#REF!</definedName>
    <definedName name="BFRA" localSheetId="8">#REF!</definedName>
    <definedName name="BFRA">#REF!</definedName>
    <definedName name="BFRA_1">#N/A</definedName>
    <definedName name="BFUND" localSheetId="3">#REF!</definedName>
    <definedName name="BFUND" localSheetId="1">#REF!</definedName>
    <definedName name="BFUND" localSheetId="5">#REF!</definedName>
    <definedName name="BFUND" localSheetId="4">#REF!</definedName>
    <definedName name="BFUND" localSheetId="12">#REF!</definedName>
    <definedName name="BFUND" localSheetId="2">#REF!</definedName>
    <definedName name="BFUND" localSheetId="11">#REF!</definedName>
    <definedName name="BFUND" localSheetId="7">#REF!</definedName>
    <definedName name="BFUND" localSheetId="8">#REF!</definedName>
    <definedName name="BFUND">#REF!</definedName>
    <definedName name="BG_Del" hidden="1">15</definedName>
    <definedName name="BG_Ins" hidden="1">4</definedName>
    <definedName name="BG_Mod" hidden="1">6</definedName>
    <definedName name="BGS" localSheetId="3">#REF!</definedName>
    <definedName name="BGS" localSheetId="1">#REF!</definedName>
    <definedName name="BGS" localSheetId="5">#REF!</definedName>
    <definedName name="BGS" localSheetId="4">#REF!</definedName>
    <definedName name="BGS" localSheetId="12">#REF!</definedName>
    <definedName name="BGS" localSheetId="2">#REF!</definedName>
    <definedName name="BGS" localSheetId="11">#REF!</definedName>
    <definedName name="BGS" localSheetId="7">#REF!</definedName>
    <definedName name="BGS" localSheetId="8">#REF!</definedName>
    <definedName name="BGS">#REF!</definedName>
    <definedName name="BI" localSheetId="3">#REF!</definedName>
    <definedName name="BI" localSheetId="1">#REF!</definedName>
    <definedName name="BI" localSheetId="5">#REF!</definedName>
    <definedName name="BI" localSheetId="4">#REF!</definedName>
    <definedName name="BI" localSheetId="12">#REF!</definedName>
    <definedName name="BI" localSheetId="2">#REF!</definedName>
    <definedName name="BI" localSheetId="11">#REF!</definedName>
    <definedName name="BI" localSheetId="7">#REF!</definedName>
    <definedName name="BI" localSheetId="8">#REF!</definedName>
    <definedName name="BI">#REF!</definedName>
    <definedName name="BI_1">#N/A</definedName>
    <definedName name="BIP" localSheetId="3">#REF!</definedName>
    <definedName name="BIP" localSheetId="1">#REF!</definedName>
    <definedName name="BIP" localSheetId="5">#REF!</definedName>
    <definedName name="BIP" localSheetId="4">#REF!</definedName>
    <definedName name="BIP" localSheetId="12">#REF!</definedName>
    <definedName name="BIP" localSheetId="2">#REF!</definedName>
    <definedName name="BIP" localSheetId="11">#REF!</definedName>
    <definedName name="BIP" localSheetId="7">#REF!</definedName>
    <definedName name="BIP" localSheetId="8">#REF!</definedName>
    <definedName name="BIP">#REF!</definedName>
    <definedName name="BK" localSheetId="3">#REF!</definedName>
    <definedName name="BK" localSheetId="1">#REF!</definedName>
    <definedName name="BK" localSheetId="5">#REF!</definedName>
    <definedName name="BK" localSheetId="4">#REF!</definedName>
    <definedName name="BK" localSheetId="12">#REF!</definedName>
    <definedName name="BK" localSheetId="2">#REF!</definedName>
    <definedName name="BK" localSheetId="11">#REF!</definedName>
    <definedName name="BK" localSheetId="7">#REF!</definedName>
    <definedName name="BK" localSheetId="8">#REF!</definedName>
    <definedName name="BK">#REF!</definedName>
    <definedName name="BK_1">#N/A</definedName>
    <definedName name="BKF">#N/A</definedName>
    <definedName name="BKFA" localSheetId="3">#REF!</definedName>
    <definedName name="BKFA" localSheetId="1">#REF!</definedName>
    <definedName name="BKFA" localSheetId="5">#REF!</definedName>
    <definedName name="BKFA" localSheetId="4">#REF!</definedName>
    <definedName name="BKFA" localSheetId="12">#REF!</definedName>
    <definedName name="BKFA" localSheetId="2">#REF!</definedName>
    <definedName name="BKFA" localSheetId="11">#REF!</definedName>
    <definedName name="BKFA" localSheetId="7">#REF!</definedName>
    <definedName name="BKFA" localSheetId="8">#REF!</definedName>
    <definedName name="BKFA">#REF!</definedName>
    <definedName name="BKO" localSheetId="3">#REF!</definedName>
    <definedName name="BKO" localSheetId="1">#REF!</definedName>
    <definedName name="BKO" localSheetId="5">#REF!</definedName>
    <definedName name="BKO" localSheetId="4">#REF!</definedName>
    <definedName name="BKO" localSheetId="12">#REF!</definedName>
    <definedName name="BKO" localSheetId="2">#REF!</definedName>
    <definedName name="BKO" localSheetId="11">#REF!</definedName>
    <definedName name="BKO" localSheetId="7">#REF!</definedName>
    <definedName name="BKO" localSheetId="8">#REF!</definedName>
    <definedName name="BKO">#REF!</definedName>
    <definedName name="BLANK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M" localSheetId="3">#REF!</definedName>
    <definedName name="BM" localSheetId="1">#REF!</definedName>
    <definedName name="BM" localSheetId="5">#REF!</definedName>
    <definedName name="BM" localSheetId="4">#REF!</definedName>
    <definedName name="BM" localSheetId="12">#REF!</definedName>
    <definedName name="BM" localSheetId="2">#REF!</definedName>
    <definedName name="BM" localSheetId="11">#REF!</definedName>
    <definedName name="BM" localSheetId="7">#REF!</definedName>
    <definedName name="BM" localSheetId="8">#REF!</definedName>
    <definedName name="BM">#REF!</definedName>
    <definedName name="BMG" localSheetId="3">#REF!</definedName>
    <definedName name="BMG" localSheetId="1">#REF!</definedName>
    <definedName name="BMG" localSheetId="5">#REF!</definedName>
    <definedName name="BMG" localSheetId="4">#REF!</definedName>
    <definedName name="BMG" localSheetId="12">#REF!</definedName>
    <definedName name="BMG" localSheetId="2">#REF!</definedName>
    <definedName name="BMG" localSheetId="11">#REF!</definedName>
    <definedName name="BMG" localSheetId="7">#REF!</definedName>
    <definedName name="BMG" localSheetId="8">#REF!</definedName>
    <definedName name="BMG">#REF!</definedName>
    <definedName name="BMII" localSheetId="3">#REF!</definedName>
    <definedName name="BMII" localSheetId="1">#REF!</definedName>
    <definedName name="BMII" localSheetId="5">#REF!</definedName>
    <definedName name="BMII" localSheetId="4">#REF!</definedName>
    <definedName name="BMII" localSheetId="12">#REF!</definedName>
    <definedName name="BMII" localSheetId="2">#REF!</definedName>
    <definedName name="BMII" localSheetId="11">#REF!</definedName>
    <definedName name="BMII" localSheetId="7">#REF!</definedName>
    <definedName name="BMII" localSheetId="8">#REF!</definedName>
    <definedName name="BMII">#REF!</definedName>
    <definedName name="BMII_1">#N/A</definedName>
    <definedName name="BMII_7" localSheetId="3">#REF!</definedName>
    <definedName name="BMII_7" localSheetId="1">#REF!</definedName>
    <definedName name="BMII_7" localSheetId="5">#REF!</definedName>
    <definedName name="BMII_7" localSheetId="4">#REF!</definedName>
    <definedName name="BMII_7" localSheetId="12">#REF!</definedName>
    <definedName name="BMII_7" localSheetId="2">#REF!</definedName>
    <definedName name="BMII_7" localSheetId="11">#REF!</definedName>
    <definedName name="BMII_7" localSheetId="7">#REF!</definedName>
    <definedName name="BMII_7" localSheetId="8">#REF!</definedName>
    <definedName name="BMII_7">#REF!</definedName>
    <definedName name="BMIIB">#N/A</definedName>
    <definedName name="BMIIG">#N/A</definedName>
    <definedName name="BMS" localSheetId="3">#REF!</definedName>
    <definedName name="BMS" localSheetId="1">#REF!</definedName>
    <definedName name="BMS" localSheetId="5">#REF!</definedName>
    <definedName name="BMS" localSheetId="4">#REF!</definedName>
    <definedName name="BMS" localSheetId="12">#REF!</definedName>
    <definedName name="BMS" localSheetId="2">#REF!</definedName>
    <definedName name="BMS" localSheetId="11">#REF!</definedName>
    <definedName name="BMS" localSheetId="7">#REF!</definedName>
    <definedName name="BMS" localSheetId="8">#REF!</definedName>
    <definedName name="BMS">#REF!</definedName>
    <definedName name="bn" hidden="1">{#N/A,#N/A,FALSE,"ОТЛАДКА"}</definedName>
    <definedName name="Bolivia" localSheetId="3">#REF!</definedName>
    <definedName name="Bolivia" localSheetId="1">#REF!</definedName>
    <definedName name="Bolivia" localSheetId="5">#REF!</definedName>
    <definedName name="Bolivia" localSheetId="4">#REF!</definedName>
    <definedName name="Bolivia" localSheetId="12">#REF!</definedName>
    <definedName name="Bolivia" localSheetId="2">#REF!</definedName>
    <definedName name="Bolivia" localSheetId="11">#REF!</definedName>
    <definedName name="Bolivia" localSheetId="7">#REF!</definedName>
    <definedName name="Bolivia" localSheetId="8">#REF!</definedName>
    <definedName name="Bolivia">#REF!</definedName>
    <definedName name="BOP" localSheetId="3">#REF!</definedName>
    <definedName name="BOP" localSheetId="1">#REF!</definedName>
    <definedName name="BOP" localSheetId="5">#REF!</definedName>
    <definedName name="BOP" localSheetId="4">#REF!</definedName>
    <definedName name="BOP" localSheetId="12">#REF!</definedName>
    <definedName name="BOP" localSheetId="2">#REF!</definedName>
    <definedName name="BOP" localSheetId="11">#REF!</definedName>
    <definedName name="BOP" localSheetId="7">#REF!</definedName>
    <definedName name="BOP" localSheetId="8">#REF!</definedName>
    <definedName name="BOP">#REF!</definedName>
    <definedName name="BOP_1">#N/A</definedName>
    <definedName name="BOPUSD" localSheetId="3">#REF!</definedName>
    <definedName name="BOPUSD" localSheetId="1">#REF!</definedName>
    <definedName name="BOPUSD" localSheetId="5">#REF!</definedName>
    <definedName name="BOPUSD" localSheetId="4">#REF!</definedName>
    <definedName name="BOPUSD" localSheetId="12">#REF!</definedName>
    <definedName name="BOPUSD" localSheetId="2">#REF!</definedName>
    <definedName name="BOPUSD" localSheetId="11">#REF!</definedName>
    <definedName name="BOPUSD" localSheetId="7">#REF!</definedName>
    <definedName name="BOPUSD" localSheetId="8">#REF!</definedName>
    <definedName name="BOPUSD">#REF!</definedName>
    <definedName name="BRASS" localSheetId="3">#REF!</definedName>
    <definedName name="BRASS" localSheetId="1">#REF!</definedName>
    <definedName name="BRASS" localSheetId="5">#REF!</definedName>
    <definedName name="BRASS" localSheetId="4">#REF!</definedName>
    <definedName name="BRASS" localSheetId="12">#REF!</definedName>
    <definedName name="BRASS" localSheetId="2">#REF!</definedName>
    <definedName name="BRASS" localSheetId="11">#REF!</definedName>
    <definedName name="BRASS" localSheetId="7">#REF!</definedName>
    <definedName name="BRASS" localSheetId="8">#REF!</definedName>
    <definedName name="BRASS">#REF!</definedName>
    <definedName name="BRASS_1" localSheetId="3">#REF!</definedName>
    <definedName name="BRASS_1" localSheetId="1">#REF!</definedName>
    <definedName name="BRASS_1" localSheetId="5">#REF!</definedName>
    <definedName name="BRASS_1" localSheetId="4">#REF!</definedName>
    <definedName name="BRASS_1" localSheetId="12">#REF!</definedName>
    <definedName name="BRASS_1" localSheetId="2">#REF!</definedName>
    <definedName name="BRASS_1" localSheetId="11">#REF!</definedName>
    <definedName name="BRASS_1" localSheetId="7">#REF!</definedName>
    <definedName name="BRASS_1" localSheetId="8">#REF!</definedName>
    <definedName name="BRASS_1">#REF!</definedName>
    <definedName name="BRASS_6" localSheetId="3">#REF!</definedName>
    <definedName name="BRASS_6" localSheetId="1">#REF!</definedName>
    <definedName name="BRASS_6" localSheetId="5">#REF!</definedName>
    <definedName name="BRASS_6" localSheetId="4">#REF!</definedName>
    <definedName name="BRASS_6" localSheetId="12">#REF!</definedName>
    <definedName name="BRASS_6" localSheetId="2">#REF!</definedName>
    <definedName name="BRASS_6" localSheetId="11">#REF!</definedName>
    <definedName name="BRASS_6" localSheetId="7">#REF!</definedName>
    <definedName name="BRASS_6" localSheetId="8">#REF!</definedName>
    <definedName name="BRASS_6">#REF!</definedName>
    <definedName name="Brazil" localSheetId="3">#REF!</definedName>
    <definedName name="Brazil" localSheetId="1">#REF!</definedName>
    <definedName name="Brazil" localSheetId="5">#REF!</definedName>
    <definedName name="Brazil" localSheetId="4">#REF!</definedName>
    <definedName name="Brazil" localSheetId="12">#REF!</definedName>
    <definedName name="Brazil" localSheetId="2">#REF!</definedName>
    <definedName name="Brazil" localSheetId="11">#REF!</definedName>
    <definedName name="Brazil" localSheetId="7">#REF!</definedName>
    <definedName name="Brazil" localSheetId="8">#REF!</definedName>
    <definedName name="Brazil">#REF!</definedName>
    <definedName name="BRO" localSheetId="3">#REF!</definedName>
    <definedName name="BRO" localSheetId="1">#REF!</definedName>
    <definedName name="BRO" localSheetId="5">#REF!</definedName>
    <definedName name="BRO" localSheetId="4">#REF!</definedName>
    <definedName name="BRO" localSheetId="12">#REF!</definedName>
    <definedName name="BRO" localSheetId="2">#REF!</definedName>
    <definedName name="BRO" localSheetId="11">#REF!</definedName>
    <definedName name="BRO" localSheetId="7">#REF!</definedName>
    <definedName name="BRO" localSheetId="8">#REF!</definedName>
    <definedName name="BRO">#REF!</definedName>
    <definedName name="BROW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TR" localSheetId="3">#REF!</definedName>
    <definedName name="BTR" localSheetId="1">#REF!</definedName>
    <definedName name="BTR" localSheetId="5">#REF!</definedName>
    <definedName name="BTR" localSheetId="4">#REF!</definedName>
    <definedName name="BTR" localSheetId="12">#REF!</definedName>
    <definedName name="BTR" localSheetId="2">#REF!</definedName>
    <definedName name="BTR" localSheetId="11">#REF!</definedName>
    <definedName name="BTR" localSheetId="7">#REF!</definedName>
    <definedName name="BTR" localSheetId="8">#REF!</definedName>
    <definedName name="BTR">#REF!</definedName>
    <definedName name="BTRG" localSheetId="3">#REF!</definedName>
    <definedName name="BTRG" localSheetId="1">#REF!</definedName>
    <definedName name="BTRG" localSheetId="5">#REF!</definedName>
    <definedName name="BTRG" localSheetId="4">#REF!</definedName>
    <definedName name="BTRG" localSheetId="12">#REF!</definedName>
    <definedName name="BTRG" localSheetId="2">#REF!</definedName>
    <definedName name="BTRG" localSheetId="11">#REF!</definedName>
    <definedName name="BTRG" localSheetId="7">#REF!</definedName>
    <definedName name="BTRG" localSheetId="8">#REF!</definedName>
    <definedName name="BTRG">#REF!</definedName>
    <definedName name="budfin" localSheetId="3">#REF!</definedName>
    <definedName name="budfin" localSheetId="1">#REF!</definedName>
    <definedName name="budfin" localSheetId="5">#REF!</definedName>
    <definedName name="budfin" localSheetId="4">#REF!</definedName>
    <definedName name="budfin" localSheetId="12">#REF!</definedName>
    <definedName name="budfin" localSheetId="2">#REF!</definedName>
    <definedName name="budfin" localSheetId="11">#REF!</definedName>
    <definedName name="budfin" localSheetId="7">#REF!</definedName>
    <definedName name="budfin" localSheetId="8">#REF!</definedName>
    <definedName name="budfin">#REF!</definedName>
    <definedName name="Budget_expenditure" localSheetId="3">#REF!</definedName>
    <definedName name="Budget_expenditure" localSheetId="1">#REF!</definedName>
    <definedName name="Budget_expenditure" localSheetId="5">#REF!</definedName>
    <definedName name="Budget_expenditure" localSheetId="4">#REF!</definedName>
    <definedName name="Budget_expenditure" localSheetId="12">#REF!</definedName>
    <definedName name="Budget_expenditure" localSheetId="2">#REF!</definedName>
    <definedName name="Budget_expenditure" localSheetId="11">#REF!</definedName>
    <definedName name="Budget_expenditure" localSheetId="7">#REF!</definedName>
    <definedName name="Budget_expenditure" localSheetId="8">#REF!</definedName>
    <definedName name="Budget_expenditure">#REF!</definedName>
    <definedName name="budget_financing" localSheetId="3">#REF!</definedName>
    <definedName name="budget_financing" localSheetId="1">#REF!</definedName>
    <definedName name="budget_financing" localSheetId="5">#REF!</definedName>
    <definedName name="budget_financing" localSheetId="4">#REF!</definedName>
    <definedName name="budget_financing" localSheetId="12">#REF!</definedName>
    <definedName name="budget_financing" localSheetId="2">#REF!</definedName>
    <definedName name="budget_financing" localSheetId="11">#REF!</definedName>
    <definedName name="budget_financing" localSheetId="7">#REF!</definedName>
    <definedName name="budget_financing" localSheetId="8">#REF!</definedName>
    <definedName name="budget_financing">#REF!</definedName>
    <definedName name="Budget_revenue" localSheetId="3">#REF!</definedName>
    <definedName name="Budget_revenue" localSheetId="1">#REF!</definedName>
    <definedName name="Budget_revenue" localSheetId="5">#REF!</definedName>
    <definedName name="Budget_revenue" localSheetId="4">#REF!</definedName>
    <definedName name="Budget_revenue" localSheetId="12">#REF!</definedName>
    <definedName name="Budget_revenue" localSheetId="2">#REF!</definedName>
    <definedName name="Budget_revenue" localSheetId="11">#REF!</definedName>
    <definedName name="Budget_revenue" localSheetId="7">#REF!</definedName>
    <definedName name="Budget_revenue" localSheetId="8">#REF!</definedName>
    <definedName name="Budget_revenue">#REF!</definedName>
    <definedName name="bw">'[24]MS data prog'!$CE$68</definedName>
    <definedName name="BX" localSheetId="3">#REF!</definedName>
    <definedName name="BX" localSheetId="1">#REF!</definedName>
    <definedName name="BX" localSheetId="5">#REF!</definedName>
    <definedName name="BX" localSheetId="4">#REF!</definedName>
    <definedName name="BX" localSheetId="12">#REF!</definedName>
    <definedName name="BX" localSheetId="2">#REF!</definedName>
    <definedName name="BX" localSheetId="11">#REF!</definedName>
    <definedName name="BX" localSheetId="7">#REF!</definedName>
    <definedName name="BX" localSheetId="8">#REF!</definedName>
    <definedName name="BX">#REF!</definedName>
    <definedName name="BXG" localSheetId="3">#REF!</definedName>
    <definedName name="BXG" localSheetId="1">#REF!</definedName>
    <definedName name="BXG" localSheetId="5">#REF!</definedName>
    <definedName name="BXG" localSheetId="4">#REF!</definedName>
    <definedName name="BXG" localSheetId="12">#REF!</definedName>
    <definedName name="BXG" localSheetId="2">#REF!</definedName>
    <definedName name="BXG" localSheetId="11">#REF!</definedName>
    <definedName name="BXG" localSheetId="7">#REF!</definedName>
    <definedName name="BXG" localSheetId="8">#REF!</definedName>
    <definedName name="BXG">#REF!</definedName>
    <definedName name="BXS" localSheetId="3">#REF!</definedName>
    <definedName name="BXS" localSheetId="1">#REF!</definedName>
    <definedName name="BXS" localSheetId="5">#REF!</definedName>
    <definedName name="BXS" localSheetId="4">#REF!</definedName>
    <definedName name="BXS" localSheetId="12">#REF!</definedName>
    <definedName name="BXS" localSheetId="2">#REF!</definedName>
    <definedName name="BXS" localSheetId="11">#REF!</definedName>
    <definedName name="BXS" localSheetId="7">#REF!</definedName>
    <definedName name="BXS" localSheetId="8">#REF!</definedName>
    <definedName name="BXS">#REF!</definedName>
    <definedName name="c4445." localSheetId="3">#REF!</definedName>
    <definedName name="c4445." localSheetId="1">#REF!</definedName>
    <definedName name="c4445." localSheetId="5">#REF!</definedName>
    <definedName name="c4445." localSheetId="4">#REF!</definedName>
    <definedName name="c4445." localSheetId="12">#REF!</definedName>
    <definedName name="c4445." localSheetId="2">#REF!</definedName>
    <definedName name="c4445." localSheetId="11">#REF!</definedName>
    <definedName name="c4445." localSheetId="7">#REF!</definedName>
    <definedName name="c4445." localSheetId="8">#REF!</definedName>
    <definedName name="c4445.">#REF!</definedName>
    <definedName name="c5901." localSheetId="3">#REF!</definedName>
    <definedName name="c5901." localSheetId="1">#REF!</definedName>
    <definedName name="c5901." localSheetId="5">#REF!</definedName>
    <definedName name="c5901." localSheetId="4">#REF!</definedName>
    <definedName name="c5901." localSheetId="12">#REF!</definedName>
    <definedName name="c5901." localSheetId="2">#REF!</definedName>
    <definedName name="c5901." localSheetId="11">#REF!</definedName>
    <definedName name="c5901." localSheetId="7">#REF!</definedName>
    <definedName name="c5901." localSheetId="8">#REF!</definedName>
    <definedName name="c5901.">#REF!</definedName>
    <definedName name="caca" localSheetId="3" hidden="1">{#N/A,#N/A,FALSE,"CB";#N/A,#N/A,FALSE,"CMB";#N/A,#N/A,FALSE,"BSYS";#N/A,#N/A,FALSE,"NBFI";#N/A,#N/A,FALSE,"FSYS"}</definedName>
    <definedName name="caca" localSheetId="1" hidden="1">{#N/A,#N/A,FALSE,"CB";#N/A,#N/A,FALSE,"CMB";#N/A,#N/A,FALSE,"BSYS";#N/A,#N/A,FALSE,"NBFI";#N/A,#N/A,FALSE,"FSYS"}</definedName>
    <definedName name="caca" localSheetId="5" hidden="1">{#N/A,#N/A,FALSE,"CB";#N/A,#N/A,FALSE,"CMB";#N/A,#N/A,FALSE,"BSYS";#N/A,#N/A,FALSE,"NBFI";#N/A,#N/A,FALSE,"FSYS"}</definedName>
    <definedName name="caca" localSheetId="4" hidden="1">{#N/A,#N/A,FALSE,"CB";#N/A,#N/A,FALSE,"CMB";#N/A,#N/A,FALSE,"BSYS";#N/A,#N/A,FALSE,"NBFI";#N/A,#N/A,FALSE,"FSYS"}</definedName>
    <definedName name="caca" localSheetId="2" hidden="1">{#N/A,#N/A,FALSE,"CB";#N/A,#N/A,FALSE,"CMB";#N/A,#N/A,FALSE,"BSYS";#N/A,#N/A,FALSE,"NBFI";#N/A,#N/A,FALSE,"FSYS"}</definedName>
    <definedName name="caca" localSheetId="11" hidden="1">{#N/A,#N/A,FALSE,"CB";#N/A,#N/A,FALSE,"CMB";#N/A,#N/A,FALSE,"BSYS";#N/A,#N/A,FALSE,"NBFI";#N/A,#N/A,FALSE,"FSYS"}</definedName>
    <definedName name="caca" localSheetId="8" hidden="1">{#N/A,#N/A,FALSE,"CB";#N/A,#N/A,FALSE,"CMB";#N/A,#N/A,FALSE,"BSYS";#N/A,#N/A,FALSE,"NBFI";#N/A,#N/A,FALSE,"FSYS"}</definedName>
    <definedName name="caca" hidden="1">{#N/A,#N/A,FALSE,"CB";#N/A,#N/A,FALSE,"CMB";#N/A,#N/A,FALSE,"BSYS";#N/A,#N/A,FALSE,"NBFI";#N/A,#N/A,FALSE,"FSYS"}</definedName>
    <definedName name="caca2" localSheetId="12">'[25]GDP and CPI'!caca2</definedName>
    <definedName name="caca2" localSheetId="7">'[25]GDP and CPI'!caca2</definedName>
    <definedName name="caca2" localSheetId="8">'[25]GDP and CPI'!caca2</definedName>
    <definedName name="caca2">'[25]GDP and CPI'!caca2</definedName>
    <definedName name="CalcMCV_4" localSheetId="3">#REF!</definedName>
    <definedName name="CalcMCV_4" localSheetId="1">#REF!</definedName>
    <definedName name="CalcMCV_4" localSheetId="5">#REF!</definedName>
    <definedName name="CalcMCV_4" localSheetId="4">#REF!</definedName>
    <definedName name="CalcMCV_4" localSheetId="12">#REF!</definedName>
    <definedName name="CalcMCV_4" localSheetId="2">#REF!</definedName>
    <definedName name="CalcMCV_4" localSheetId="11">#REF!</definedName>
    <definedName name="CalcMCV_4" localSheetId="7">#REF!</definedName>
    <definedName name="CalcMCV_4" localSheetId="8">#REF!</definedName>
    <definedName name="CalcMCV_4">#REF!</definedName>
    <definedName name="calcNGS_NGDP">#N/A</definedName>
    <definedName name="CalendarYear" localSheetId="3">#REF!</definedName>
    <definedName name="CalendarYear" localSheetId="1">#REF!</definedName>
    <definedName name="CalendarYear" localSheetId="5">#REF!</definedName>
    <definedName name="CalendarYear" localSheetId="4">#REF!</definedName>
    <definedName name="CalendarYear" localSheetId="12">#REF!</definedName>
    <definedName name="CalendarYear" localSheetId="2">#REF!</definedName>
    <definedName name="CalendarYear" localSheetId="11">#REF!</definedName>
    <definedName name="CalendarYear" localSheetId="7">#REF!</definedName>
    <definedName name="CalendarYear" localSheetId="8">#REF!</definedName>
    <definedName name="CalendarYear">#REF!</definedName>
    <definedName name="canot" hidden="1">{#N/A,#N/A,FALSE,"Tabl. FB300";#N/A,#N/A,FALSE,"Tabl. FB350";#N/A,#N/A,FALSE,"Tabl. FB400";#N/A,#N/A,FALSE,"Tabl. FB500";#N/A,#N/A,FALSE,"Tabl. FS090"}</definedName>
    <definedName name="cap_t">IFERROR(OFFSET([20]Aggregate_Level!$U$71,0,0,1,-COUNT([20]Aggregate_Level!$Q$71:$U$71)),0)</definedName>
    <definedName name="CashCover">IFERROR(OFFSET([20]SingleCompany_Level!$X$30,0,0,1,-COUNTIF([20]SingleCompany_Level!$T$90:$X$90,"&gt;0")),0)</definedName>
    <definedName name="cc" localSheetId="3" hidden="1">{"Riqfin97",#N/A,FALSE,"Tran";"Riqfinpro",#N/A,FALSE,"Tran"}</definedName>
    <definedName name="cc" localSheetId="1" hidden="1">{"Riqfin97",#N/A,FALSE,"Tran";"Riqfinpro",#N/A,FALSE,"Tran"}</definedName>
    <definedName name="cc" localSheetId="5" hidden="1">{"Riqfin97",#N/A,FALSE,"Tran";"Riqfinpro",#N/A,FALSE,"Tran"}</definedName>
    <definedName name="cc" localSheetId="4" hidden="1">{"Riqfin97",#N/A,FALSE,"Tran";"Riqfinpro",#N/A,FALSE,"Tran"}</definedName>
    <definedName name="cc" localSheetId="2" hidden="1">{"Riqfin97",#N/A,FALSE,"Tran";"Riqfinpro",#N/A,FALSE,"Tran"}</definedName>
    <definedName name="cc" localSheetId="11" hidden="1">{"Riqfin97",#N/A,FALSE,"Tran";"Riqfinpro",#N/A,FALSE,"Tran"}</definedName>
    <definedName name="cc" localSheetId="8" hidden="1">{"Riqfin97",#N/A,FALSE,"Tran";"Riqfinpro",#N/A,FALSE,"Tran"}</definedName>
    <definedName name="cc" hidden="1">{"Riqfin97",#N/A,FALSE,"Tran";"Riqfinpro",#N/A,FALSE,"Tran"}</definedName>
    <definedName name="CCC" localSheetId="3">#REF!</definedName>
    <definedName name="CCC" localSheetId="1">#REF!</definedName>
    <definedName name="CCC" localSheetId="5">#REF!</definedName>
    <definedName name="CCC" localSheetId="4">#REF!</definedName>
    <definedName name="CCC" localSheetId="12">#REF!</definedName>
    <definedName name="CCC" localSheetId="2">#REF!</definedName>
    <definedName name="CCC" localSheetId="11">#REF!</definedName>
    <definedName name="CCC" localSheetId="7">#REF!</definedName>
    <definedName name="CCC" localSheetId="8">#REF!</definedName>
    <definedName name="CCC">#REF!</definedName>
    <definedName name="ccccc" hidden="1">{"10yp key data",#N/A,FALSE,"Market Data"}</definedName>
    <definedName name="ce" localSheetId="8">#REF!</definedName>
    <definedName name="ce">#REF!</definedName>
    <definedName name="Cgrowth">IFERROR(OFFSET([20]SingleCompany_Level!$AN$62,0,0,1,-COUNT([20]SingleCompany_Level!$AJ$62:$AN$62)),0)</definedName>
    <definedName name="champ" hidden="1">{#N/A,#N/A,FALSE,"Tabl. G1";#N/A,#N/A,FALSE,"Tabl. G2"}</definedName>
    <definedName name="chart_print" localSheetId="3">#REF!</definedName>
    <definedName name="chart_print" localSheetId="1">#REF!</definedName>
    <definedName name="chart_print" localSheetId="5">#REF!</definedName>
    <definedName name="chart_print" localSheetId="4">#REF!</definedName>
    <definedName name="chart_print" localSheetId="12">#REF!</definedName>
    <definedName name="chart_print" localSheetId="2">#REF!</definedName>
    <definedName name="chart_print" localSheetId="11">#REF!</definedName>
    <definedName name="chart_print" localSheetId="7">#REF!</definedName>
    <definedName name="chart_print" localSheetId="8">#REF!</definedName>
    <definedName name="chart_print">#REF!</definedName>
    <definedName name="chart4" localSheetId="3" hidden="1">{#N/A,#N/A,FALSE,"CB";#N/A,#N/A,FALSE,"CMB";#N/A,#N/A,FALSE,"NBFI"}</definedName>
    <definedName name="chart4" localSheetId="1" hidden="1">{#N/A,#N/A,FALSE,"CB";#N/A,#N/A,FALSE,"CMB";#N/A,#N/A,FALSE,"NBFI"}</definedName>
    <definedName name="chart4" localSheetId="5" hidden="1">{#N/A,#N/A,FALSE,"CB";#N/A,#N/A,FALSE,"CMB";#N/A,#N/A,FALSE,"NBFI"}</definedName>
    <definedName name="chart4" localSheetId="4" hidden="1">{#N/A,#N/A,FALSE,"CB";#N/A,#N/A,FALSE,"CMB";#N/A,#N/A,FALSE,"NBFI"}</definedName>
    <definedName name="chart4" localSheetId="2" hidden="1">{#N/A,#N/A,FALSE,"CB";#N/A,#N/A,FALSE,"CMB";#N/A,#N/A,FALSE,"NBFI"}</definedName>
    <definedName name="chart4" localSheetId="11" hidden="1">{#N/A,#N/A,FALSE,"CB";#N/A,#N/A,FALSE,"CMB";#N/A,#N/A,FALSE,"NBFI"}</definedName>
    <definedName name="chart4" localSheetId="8" hidden="1">{#N/A,#N/A,FALSE,"CB";#N/A,#N/A,FALSE,"CMB";#N/A,#N/A,FALSE,"NBFI"}</definedName>
    <definedName name="chart4" hidden="1">{#N/A,#N/A,FALSE,"CB";#N/A,#N/A,FALSE,"CMB";#N/A,#N/A,FALSE,"NBFI"}</definedName>
    <definedName name="chart4_1" localSheetId="3" hidden="1">{#N/A,#N/A,FALSE,"CB";#N/A,#N/A,FALSE,"CMB";#N/A,#N/A,FALSE,"NBFI"}</definedName>
    <definedName name="chart4_1" localSheetId="1" hidden="1">{#N/A,#N/A,FALSE,"CB";#N/A,#N/A,FALSE,"CMB";#N/A,#N/A,FALSE,"NBFI"}</definedName>
    <definedName name="chart4_1" localSheetId="5" hidden="1">{#N/A,#N/A,FALSE,"CB";#N/A,#N/A,FALSE,"CMB";#N/A,#N/A,FALSE,"NBFI"}</definedName>
    <definedName name="chart4_1" localSheetId="4" hidden="1">{#N/A,#N/A,FALSE,"CB";#N/A,#N/A,FALSE,"CMB";#N/A,#N/A,FALSE,"NBFI"}</definedName>
    <definedName name="chart4_1" localSheetId="2" hidden="1">{#N/A,#N/A,FALSE,"CB";#N/A,#N/A,FALSE,"CMB";#N/A,#N/A,FALSE,"NBFI"}</definedName>
    <definedName name="chart4_1" localSheetId="11" hidden="1">{#N/A,#N/A,FALSE,"CB";#N/A,#N/A,FALSE,"CMB";#N/A,#N/A,FALSE,"NBFI"}</definedName>
    <definedName name="chart4_1" localSheetId="8" hidden="1">{#N/A,#N/A,FALSE,"CB";#N/A,#N/A,FALSE,"CMB";#N/A,#N/A,FALSE,"NBFI"}</definedName>
    <definedName name="chart4_1" hidden="1">{#N/A,#N/A,FALSE,"CB";#N/A,#N/A,FALSE,"CMB";#N/A,#N/A,FALSE,"NBFI"}</definedName>
    <definedName name="chart4_2" localSheetId="3" hidden="1">{#N/A,#N/A,FALSE,"CB";#N/A,#N/A,FALSE,"CMB";#N/A,#N/A,FALSE,"NBFI"}</definedName>
    <definedName name="chart4_2" localSheetId="1" hidden="1">{#N/A,#N/A,FALSE,"CB";#N/A,#N/A,FALSE,"CMB";#N/A,#N/A,FALSE,"NBFI"}</definedName>
    <definedName name="chart4_2" localSheetId="5" hidden="1">{#N/A,#N/A,FALSE,"CB";#N/A,#N/A,FALSE,"CMB";#N/A,#N/A,FALSE,"NBFI"}</definedName>
    <definedName name="chart4_2" localSheetId="4" hidden="1">{#N/A,#N/A,FALSE,"CB";#N/A,#N/A,FALSE,"CMB";#N/A,#N/A,FALSE,"NBFI"}</definedName>
    <definedName name="chart4_2" localSheetId="2" hidden="1">{#N/A,#N/A,FALSE,"CB";#N/A,#N/A,FALSE,"CMB";#N/A,#N/A,FALSE,"NBFI"}</definedName>
    <definedName name="chart4_2" localSheetId="11" hidden="1">{#N/A,#N/A,FALSE,"CB";#N/A,#N/A,FALSE,"CMB";#N/A,#N/A,FALSE,"NBFI"}</definedName>
    <definedName name="chart4_2" localSheetId="8" hidden="1">{#N/A,#N/A,FALSE,"CB";#N/A,#N/A,FALSE,"CMB";#N/A,#N/A,FALSE,"NBFI"}</definedName>
    <definedName name="chart4_2" hidden="1">{#N/A,#N/A,FALSE,"CB";#N/A,#N/A,FALSE,"CMB";#N/A,#N/A,FALSE,"NBFI"}</definedName>
    <definedName name="ChartA" localSheetId="3" hidden="1">{#N/A,#N/A,FALSE,"CB";#N/A,#N/A,FALSE,"CMB";#N/A,#N/A,FALSE,"NBFI"}</definedName>
    <definedName name="ChartA" localSheetId="1" hidden="1">{#N/A,#N/A,FALSE,"CB";#N/A,#N/A,FALSE,"CMB";#N/A,#N/A,FALSE,"NBFI"}</definedName>
    <definedName name="ChartA" localSheetId="5" hidden="1">{#N/A,#N/A,FALSE,"CB";#N/A,#N/A,FALSE,"CMB";#N/A,#N/A,FALSE,"NBFI"}</definedName>
    <definedName name="ChartA" localSheetId="4" hidden="1">{#N/A,#N/A,FALSE,"CB";#N/A,#N/A,FALSE,"CMB";#N/A,#N/A,FALSE,"NBFI"}</definedName>
    <definedName name="ChartA" localSheetId="2" hidden="1">{#N/A,#N/A,FALSE,"CB";#N/A,#N/A,FALSE,"CMB";#N/A,#N/A,FALSE,"NBFI"}</definedName>
    <definedName name="ChartA" localSheetId="11" hidden="1">{#N/A,#N/A,FALSE,"CB";#N/A,#N/A,FALSE,"CMB";#N/A,#N/A,FALSE,"NBFI"}</definedName>
    <definedName name="ChartA" localSheetId="8" hidden="1">{#N/A,#N/A,FALSE,"CB";#N/A,#N/A,FALSE,"CMB";#N/A,#N/A,FALSE,"NBFI"}</definedName>
    <definedName name="ChartA" hidden="1">{#N/A,#N/A,FALSE,"CB";#N/A,#N/A,FALSE,"CMB";#N/A,#N/A,FALSE,"NBFI"}</definedName>
    <definedName name="ChartA_1" localSheetId="3" hidden="1">{#N/A,#N/A,FALSE,"CB";#N/A,#N/A,FALSE,"CMB";#N/A,#N/A,FALSE,"NBFI"}</definedName>
    <definedName name="ChartA_1" localSheetId="1" hidden="1">{#N/A,#N/A,FALSE,"CB";#N/A,#N/A,FALSE,"CMB";#N/A,#N/A,FALSE,"NBFI"}</definedName>
    <definedName name="ChartA_1" localSheetId="5" hidden="1">{#N/A,#N/A,FALSE,"CB";#N/A,#N/A,FALSE,"CMB";#N/A,#N/A,FALSE,"NBFI"}</definedName>
    <definedName name="ChartA_1" localSheetId="4" hidden="1">{#N/A,#N/A,FALSE,"CB";#N/A,#N/A,FALSE,"CMB";#N/A,#N/A,FALSE,"NBFI"}</definedName>
    <definedName name="ChartA_1" localSheetId="2" hidden="1">{#N/A,#N/A,FALSE,"CB";#N/A,#N/A,FALSE,"CMB";#N/A,#N/A,FALSE,"NBFI"}</definedName>
    <definedName name="ChartA_1" localSheetId="11" hidden="1">{#N/A,#N/A,FALSE,"CB";#N/A,#N/A,FALSE,"CMB";#N/A,#N/A,FALSE,"NBFI"}</definedName>
    <definedName name="ChartA_1" localSheetId="8" hidden="1">{#N/A,#N/A,FALSE,"CB";#N/A,#N/A,FALSE,"CMB";#N/A,#N/A,FALSE,"NBFI"}</definedName>
    <definedName name="ChartA_1" hidden="1">{#N/A,#N/A,FALSE,"CB";#N/A,#N/A,FALSE,"CMB";#N/A,#N/A,FALSE,"NBFI"}</definedName>
    <definedName name="ChartA_2" localSheetId="3" hidden="1">{#N/A,#N/A,FALSE,"CB";#N/A,#N/A,FALSE,"CMB";#N/A,#N/A,FALSE,"NBFI"}</definedName>
    <definedName name="ChartA_2" localSheetId="1" hidden="1">{#N/A,#N/A,FALSE,"CB";#N/A,#N/A,FALSE,"CMB";#N/A,#N/A,FALSE,"NBFI"}</definedName>
    <definedName name="ChartA_2" localSheetId="5" hidden="1">{#N/A,#N/A,FALSE,"CB";#N/A,#N/A,FALSE,"CMB";#N/A,#N/A,FALSE,"NBFI"}</definedName>
    <definedName name="ChartA_2" localSheetId="4" hidden="1">{#N/A,#N/A,FALSE,"CB";#N/A,#N/A,FALSE,"CMB";#N/A,#N/A,FALSE,"NBFI"}</definedName>
    <definedName name="ChartA_2" localSheetId="2" hidden="1">{#N/A,#N/A,FALSE,"CB";#N/A,#N/A,FALSE,"CMB";#N/A,#N/A,FALSE,"NBFI"}</definedName>
    <definedName name="ChartA_2" localSheetId="11" hidden="1">{#N/A,#N/A,FALSE,"CB";#N/A,#N/A,FALSE,"CMB";#N/A,#N/A,FALSE,"NBFI"}</definedName>
    <definedName name="ChartA_2" localSheetId="8" hidden="1">{#N/A,#N/A,FALSE,"CB";#N/A,#N/A,FALSE,"CMB";#N/A,#N/A,FALSE,"NBFI"}</definedName>
    <definedName name="ChartA_2" hidden="1">{#N/A,#N/A,FALSE,"CB";#N/A,#N/A,FALSE,"CMB";#N/A,#N/A,FALSE,"NBFI"}</definedName>
    <definedName name="Chartvel" localSheetId="3" hidden="1">{#N/A,#N/A,FALSE,"CB";#N/A,#N/A,FALSE,"CMB";#N/A,#N/A,FALSE,"BSYS";#N/A,#N/A,FALSE,"NBFI";#N/A,#N/A,FALSE,"FSYS"}</definedName>
    <definedName name="Chartvel" localSheetId="1" hidden="1">{#N/A,#N/A,FALSE,"CB";#N/A,#N/A,FALSE,"CMB";#N/A,#N/A,FALSE,"BSYS";#N/A,#N/A,FALSE,"NBFI";#N/A,#N/A,FALSE,"FSYS"}</definedName>
    <definedName name="Chartvel" localSheetId="5" hidden="1">{#N/A,#N/A,FALSE,"CB";#N/A,#N/A,FALSE,"CMB";#N/A,#N/A,FALSE,"BSYS";#N/A,#N/A,FALSE,"NBFI";#N/A,#N/A,FALSE,"FSYS"}</definedName>
    <definedName name="Chartvel" localSheetId="4" hidden="1">{#N/A,#N/A,FALSE,"CB";#N/A,#N/A,FALSE,"CMB";#N/A,#N/A,FALSE,"BSYS";#N/A,#N/A,FALSE,"NBFI";#N/A,#N/A,FALSE,"FSYS"}</definedName>
    <definedName name="Chartvel" localSheetId="2" hidden="1">{#N/A,#N/A,FALSE,"CB";#N/A,#N/A,FALSE,"CMB";#N/A,#N/A,FALSE,"BSYS";#N/A,#N/A,FALSE,"NBFI";#N/A,#N/A,FALSE,"FSYS"}</definedName>
    <definedName name="Chartvel" localSheetId="11" hidden="1">{#N/A,#N/A,FALSE,"CB";#N/A,#N/A,FALSE,"CMB";#N/A,#N/A,FALSE,"BSYS";#N/A,#N/A,FALSE,"NBFI";#N/A,#N/A,FALSE,"FSYS"}</definedName>
    <definedName name="Chartvel" localSheetId="8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artvel_1" localSheetId="3" hidden="1">{#N/A,#N/A,FALSE,"CB";#N/A,#N/A,FALSE,"CMB";#N/A,#N/A,FALSE,"BSYS";#N/A,#N/A,FALSE,"NBFI";#N/A,#N/A,FALSE,"FSYS"}</definedName>
    <definedName name="Chartvel_1" localSheetId="1" hidden="1">{#N/A,#N/A,FALSE,"CB";#N/A,#N/A,FALSE,"CMB";#N/A,#N/A,FALSE,"BSYS";#N/A,#N/A,FALSE,"NBFI";#N/A,#N/A,FALSE,"FSYS"}</definedName>
    <definedName name="Chartvel_1" localSheetId="5" hidden="1">{#N/A,#N/A,FALSE,"CB";#N/A,#N/A,FALSE,"CMB";#N/A,#N/A,FALSE,"BSYS";#N/A,#N/A,FALSE,"NBFI";#N/A,#N/A,FALSE,"FSYS"}</definedName>
    <definedName name="Chartvel_1" localSheetId="4" hidden="1">{#N/A,#N/A,FALSE,"CB";#N/A,#N/A,FALSE,"CMB";#N/A,#N/A,FALSE,"BSYS";#N/A,#N/A,FALSE,"NBFI";#N/A,#N/A,FALSE,"FSYS"}</definedName>
    <definedName name="Chartvel_1" localSheetId="2" hidden="1">{#N/A,#N/A,FALSE,"CB";#N/A,#N/A,FALSE,"CMB";#N/A,#N/A,FALSE,"BSYS";#N/A,#N/A,FALSE,"NBFI";#N/A,#N/A,FALSE,"FSYS"}</definedName>
    <definedName name="Chartvel_1" localSheetId="11" hidden="1">{#N/A,#N/A,FALSE,"CB";#N/A,#N/A,FALSE,"CMB";#N/A,#N/A,FALSE,"BSYS";#N/A,#N/A,FALSE,"NBFI";#N/A,#N/A,FALSE,"FSYS"}</definedName>
    <definedName name="Chartvel_1" localSheetId="8" hidden="1">{#N/A,#N/A,FALSE,"CB";#N/A,#N/A,FALSE,"CMB";#N/A,#N/A,FALSE,"BSYS";#N/A,#N/A,FALSE,"NBFI";#N/A,#N/A,FALSE,"FSYS"}</definedName>
    <definedName name="Chartvel_1" hidden="1">{#N/A,#N/A,FALSE,"CB";#N/A,#N/A,FALSE,"CMB";#N/A,#N/A,FALSE,"BSYS";#N/A,#N/A,FALSE,"NBFI";#N/A,#N/A,FALSE,"FSYS"}</definedName>
    <definedName name="Chartvel_2" localSheetId="3" hidden="1">{#N/A,#N/A,FALSE,"CB";#N/A,#N/A,FALSE,"CMB";#N/A,#N/A,FALSE,"BSYS";#N/A,#N/A,FALSE,"NBFI";#N/A,#N/A,FALSE,"FSYS"}</definedName>
    <definedName name="Chartvel_2" localSheetId="1" hidden="1">{#N/A,#N/A,FALSE,"CB";#N/A,#N/A,FALSE,"CMB";#N/A,#N/A,FALSE,"BSYS";#N/A,#N/A,FALSE,"NBFI";#N/A,#N/A,FALSE,"FSYS"}</definedName>
    <definedName name="Chartvel_2" localSheetId="5" hidden="1">{#N/A,#N/A,FALSE,"CB";#N/A,#N/A,FALSE,"CMB";#N/A,#N/A,FALSE,"BSYS";#N/A,#N/A,FALSE,"NBFI";#N/A,#N/A,FALSE,"FSYS"}</definedName>
    <definedName name="Chartvel_2" localSheetId="4" hidden="1">{#N/A,#N/A,FALSE,"CB";#N/A,#N/A,FALSE,"CMB";#N/A,#N/A,FALSE,"BSYS";#N/A,#N/A,FALSE,"NBFI";#N/A,#N/A,FALSE,"FSYS"}</definedName>
    <definedName name="Chartvel_2" localSheetId="2" hidden="1">{#N/A,#N/A,FALSE,"CB";#N/A,#N/A,FALSE,"CMB";#N/A,#N/A,FALSE,"BSYS";#N/A,#N/A,FALSE,"NBFI";#N/A,#N/A,FALSE,"FSYS"}</definedName>
    <definedName name="Chartvel_2" localSheetId="11" hidden="1">{#N/A,#N/A,FALSE,"CB";#N/A,#N/A,FALSE,"CMB";#N/A,#N/A,FALSE,"BSYS";#N/A,#N/A,FALSE,"NBFI";#N/A,#N/A,FALSE,"FSYS"}</definedName>
    <definedName name="Chartvel_2" localSheetId="8" hidden="1">{#N/A,#N/A,FALSE,"CB";#N/A,#N/A,FALSE,"CMB";#N/A,#N/A,FALSE,"BSYS";#N/A,#N/A,FALSE,"NBFI";#N/A,#N/A,FALSE,"FSYS"}</definedName>
    <definedName name="Chartvel_2" hidden="1">{#N/A,#N/A,FALSE,"CB";#N/A,#N/A,FALSE,"CMB";#N/A,#N/A,FALSE,"BSYS";#N/A,#N/A,FALSE,"NBFI";#N/A,#N/A,FALSE,"FSYS"}</definedName>
    <definedName name="CHILE" localSheetId="3">#REF!</definedName>
    <definedName name="CHILE" localSheetId="1">#REF!</definedName>
    <definedName name="CHILE" localSheetId="5">#REF!</definedName>
    <definedName name="CHILE" localSheetId="4">#REF!</definedName>
    <definedName name="CHILE" localSheetId="12">#REF!</definedName>
    <definedName name="CHILE" localSheetId="2">#REF!</definedName>
    <definedName name="CHILE" localSheetId="11">#REF!</definedName>
    <definedName name="CHILE" localSheetId="7">#REF!</definedName>
    <definedName name="CHILE" localSheetId="8">#REF!</definedName>
    <definedName name="CHILE">#REF!</definedName>
    <definedName name="CHK" localSheetId="3">#REF!</definedName>
    <definedName name="CHK" localSheetId="1">#REF!</definedName>
    <definedName name="CHK" localSheetId="5">#REF!</definedName>
    <definedName name="CHK" localSheetId="4">#REF!</definedName>
    <definedName name="CHK" localSheetId="12">#REF!</definedName>
    <definedName name="CHK" localSheetId="2">#REF!</definedName>
    <definedName name="CHK" localSheetId="11">#REF!</definedName>
    <definedName name="CHK" localSheetId="7">#REF!</definedName>
    <definedName name="CHK" localSheetId="8">#REF!</definedName>
    <definedName name="CHK">#REF!</definedName>
    <definedName name="CHK1.1" localSheetId="3">#REF!</definedName>
    <definedName name="CHK1.1" localSheetId="1">#REF!</definedName>
    <definedName name="CHK1.1" localSheetId="5">#REF!</definedName>
    <definedName name="CHK1.1" localSheetId="4">#REF!</definedName>
    <definedName name="CHK1.1" localSheetId="12">#REF!</definedName>
    <definedName name="CHK1.1" localSheetId="2">#REF!</definedName>
    <definedName name="CHK1.1" localSheetId="11">#REF!</definedName>
    <definedName name="CHK1.1" localSheetId="7">#REF!</definedName>
    <definedName name="CHK1.1" localSheetId="8">#REF!</definedName>
    <definedName name="CHK1.1">#REF!</definedName>
    <definedName name="CHK2.1" localSheetId="3">#REF!</definedName>
    <definedName name="CHK2.1" localSheetId="1">#REF!</definedName>
    <definedName name="CHK2.1" localSheetId="5">#REF!</definedName>
    <definedName name="CHK2.1" localSheetId="4">#REF!</definedName>
    <definedName name="CHK2.1" localSheetId="12">#REF!</definedName>
    <definedName name="CHK2.1" localSheetId="2">#REF!</definedName>
    <definedName name="CHK2.1" localSheetId="11">#REF!</definedName>
    <definedName name="CHK2.1" localSheetId="7">#REF!</definedName>
    <definedName name="CHK2.1" localSheetId="8">#REF!</definedName>
    <definedName name="CHK2.1">#REF!</definedName>
    <definedName name="CHK2.2" localSheetId="3">#REF!</definedName>
    <definedName name="CHK2.2" localSheetId="1">#REF!</definedName>
    <definedName name="CHK2.2" localSheetId="5">#REF!</definedName>
    <definedName name="CHK2.2" localSheetId="4">#REF!</definedName>
    <definedName name="CHK2.2" localSheetId="12">#REF!</definedName>
    <definedName name="CHK2.2" localSheetId="2">#REF!</definedName>
    <definedName name="CHK2.2" localSheetId="11">#REF!</definedName>
    <definedName name="CHK2.2" localSheetId="7">#REF!</definedName>
    <definedName name="CHK2.2" localSheetId="8">#REF!</definedName>
    <definedName name="CHK2.2">#REF!</definedName>
    <definedName name="CHK2.3" localSheetId="3">#REF!</definedName>
    <definedName name="CHK2.3" localSheetId="1">#REF!</definedName>
    <definedName name="CHK2.3" localSheetId="5">#REF!</definedName>
    <definedName name="CHK2.3" localSheetId="4">#REF!</definedName>
    <definedName name="CHK2.3" localSheetId="12">#REF!</definedName>
    <definedName name="CHK2.3" localSheetId="2">#REF!</definedName>
    <definedName name="CHK2.3" localSheetId="11">#REF!</definedName>
    <definedName name="CHK2.3" localSheetId="7">#REF!</definedName>
    <definedName name="CHK2.3" localSheetId="8">#REF!</definedName>
    <definedName name="CHK2.3">#REF!</definedName>
    <definedName name="CHK5.1" localSheetId="3">#REF!</definedName>
    <definedName name="CHK5.1" localSheetId="1">#REF!</definedName>
    <definedName name="CHK5.1" localSheetId="5">#REF!</definedName>
    <definedName name="CHK5.1" localSheetId="4">#REF!</definedName>
    <definedName name="CHK5.1" localSheetId="12">#REF!</definedName>
    <definedName name="CHK5.1" localSheetId="2">#REF!</definedName>
    <definedName name="CHK5.1" localSheetId="11">#REF!</definedName>
    <definedName name="CHK5.1" localSheetId="7">#REF!</definedName>
    <definedName name="CHK5.1" localSheetId="8">#REF!</definedName>
    <definedName name="CHK5.1">#REF!</definedName>
    <definedName name="chtDates" localSheetId="3">OFFSET(#REF!,1,1,#REF!,1)</definedName>
    <definedName name="chtDates" localSheetId="1">OFFSET(#REF!,1,1,#REF!,1)</definedName>
    <definedName name="chtDates" localSheetId="5">OFFSET(#REF!,1,1,#REF!,1)</definedName>
    <definedName name="chtDates" localSheetId="4">OFFSET(#REF!,1,1,#REF!,1)</definedName>
    <definedName name="chtDates" localSheetId="12">OFFSET(#REF!,1,1,#REF!,1)</definedName>
    <definedName name="chtDates" localSheetId="2">OFFSET(#REF!,1,1,#REF!,1)</definedName>
    <definedName name="chtDates" localSheetId="11">OFFSET(#REF!,1,1,#REF!,1)</definedName>
    <definedName name="chtDates" localSheetId="7">OFFSET(#REF!,1,1,#REF!,1)</definedName>
    <definedName name="chtDates" localSheetId="8">OFFSET(#REF!,1,1,#REF!,1)</definedName>
    <definedName name="chtDates">OFFSET(#REF!,1,1,#REF!,1)</definedName>
    <definedName name="cirr" localSheetId="3">#REF!</definedName>
    <definedName name="cirr" localSheetId="1">#REF!</definedName>
    <definedName name="cirr" localSheetId="5">#REF!</definedName>
    <definedName name="cirr" localSheetId="4">#REF!</definedName>
    <definedName name="cirr" localSheetId="12">#REF!</definedName>
    <definedName name="cirr" localSheetId="2">#REF!</definedName>
    <definedName name="cirr" localSheetId="11">#REF!</definedName>
    <definedName name="cirr" localSheetId="7">#REF!</definedName>
    <definedName name="cirr" localSheetId="8">#REF!</definedName>
    <definedName name="cirr">#REF!</definedName>
    <definedName name="clientname">'[26]ბიზნეს ინფო'!$M$8</definedName>
    <definedName name="cntryname">'[27]country name lookup'!$A$1:$B$50</definedName>
    <definedName name="CONCK" localSheetId="3">#REF!</definedName>
    <definedName name="CONCK" localSheetId="1">#REF!</definedName>
    <definedName name="CONCK" localSheetId="5">#REF!</definedName>
    <definedName name="CONCK" localSheetId="4">#REF!</definedName>
    <definedName name="CONCK" localSheetId="12">#REF!</definedName>
    <definedName name="CONCK" localSheetId="2">#REF!</definedName>
    <definedName name="CONCK" localSheetId="11">#REF!</definedName>
    <definedName name="CONCK" localSheetId="7">#REF!</definedName>
    <definedName name="CONCK" localSheetId="8">#REF!</definedName>
    <definedName name="CONCK">#REF!</definedName>
    <definedName name="Cons" localSheetId="3">#REF!</definedName>
    <definedName name="Cons" localSheetId="1">#REF!</definedName>
    <definedName name="Cons" localSheetId="5">#REF!</definedName>
    <definedName name="Cons" localSheetId="4">#REF!</definedName>
    <definedName name="Cons" localSheetId="12">#REF!</definedName>
    <definedName name="Cons" localSheetId="2">#REF!</definedName>
    <definedName name="Cons" localSheetId="11">#REF!</definedName>
    <definedName name="Cons" localSheetId="7">#REF!</definedName>
    <definedName name="Cons" localSheetId="8">#REF!</definedName>
    <definedName name="Cons">#REF!</definedName>
    <definedName name="Copytodebt" localSheetId="3">'[1]in-out'!#REF!</definedName>
    <definedName name="Copytodebt" localSheetId="1">'[1]in-out'!#REF!</definedName>
    <definedName name="Copytodebt" localSheetId="5">'[1]in-out'!#REF!</definedName>
    <definedName name="Copytodebt" localSheetId="4">'[1]in-out'!#REF!</definedName>
    <definedName name="Copytodebt" localSheetId="12">'[1]in-out'!#REF!</definedName>
    <definedName name="Copytodebt" localSheetId="2">'[1]in-out'!#REF!</definedName>
    <definedName name="Copytodebt" localSheetId="11">'[1]in-out'!#REF!</definedName>
    <definedName name="Copytodebt" localSheetId="7">'[1]in-out'!#REF!</definedName>
    <definedName name="Copytodebt" localSheetId="8">'[1]in-out'!#REF!</definedName>
    <definedName name="Copytodebt">'[1]in-out'!#REF!</definedName>
    <definedName name="CorW">'[28]W&amp;T'!$C$19</definedName>
    <definedName name="CostRecovery">IFERROR(OFFSET([20]SingleCompany_Level!$X$19,0,0,1,-COUNT([20]SingleCompany_Level!$T$19:$X$19)),0)</definedName>
    <definedName name="COUNT" localSheetId="3">#REF!</definedName>
    <definedName name="COUNT" localSheetId="1">#REF!</definedName>
    <definedName name="COUNT" localSheetId="5">#REF!</definedName>
    <definedName name="COUNT" localSheetId="4">#REF!</definedName>
    <definedName name="COUNT" localSheetId="12">#REF!</definedName>
    <definedName name="COUNT" localSheetId="2">#REF!</definedName>
    <definedName name="COUNT" localSheetId="11">#REF!</definedName>
    <definedName name="COUNT" localSheetId="7">#REF!</definedName>
    <definedName name="COUNT" localSheetId="8">#REF!</definedName>
    <definedName name="COUNT">#REF!</definedName>
    <definedName name="COUNTER" localSheetId="3">#REF!</definedName>
    <definedName name="COUNTER" localSheetId="1">#REF!</definedName>
    <definedName name="COUNTER" localSheetId="5">#REF!</definedName>
    <definedName name="COUNTER" localSheetId="4">#REF!</definedName>
    <definedName name="COUNTER" localSheetId="12">#REF!</definedName>
    <definedName name="COUNTER" localSheetId="2">#REF!</definedName>
    <definedName name="COUNTER" localSheetId="11">#REF!</definedName>
    <definedName name="COUNTER" localSheetId="7">#REF!</definedName>
    <definedName name="COUNTER" localSheetId="8">#REF!</definedName>
    <definedName name="COUNTER">#REF!</definedName>
    <definedName name="CPF" localSheetId="3">#REF!</definedName>
    <definedName name="CPF" localSheetId="1">#REF!</definedName>
    <definedName name="CPF" localSheetId="5">#REF!</definedName>
    <definedName name="CPF" localSheetId="4">#REF!</definedName>
    <definedName name="CPF" localSheetId="12">#REF!</definedName>
    <definedName name="CPF" localSheetId="2">#REF!</definedName>
    <definedName name="CPF" localSheetId="11">#REF!</definedName>
    <definedName name="CPF" localSheetId="7">#REF!</definedName>
    <definedName name="CPF" localSheetId="8">#REF!</definedName>
    <definedName name="CPF">#REF!</definedName>
    <definedName name="CPI_Core" localSheetId="3">#REF!</definedName>
    <definedName name="CPI_Core" localSheetId="1">#REF!</definedName>
    <definedName name="CPI_Core" localSheetId="5">#REF!</definedName>
    <definedName name="CPI_Core" localSheetId="4">#REF!</definedName>
    <definedName name="CPI_Core" localSheetId="12">#REF!</definedName>
    <definedName name="CPI_Core" localSheetId="2">#REF!</definedName>
    <definedName name="CPI_Core" localSheetId="11">#REF!</definedName>
    <definedName name="CPI_Core" localSheetId="7">#REF!</definedName>
    <definedName name="CPI_Core" localSheetId="8">#REF!</definedName>
    <definedName name="CPI_Core">#REF!</definedName>
    <definedName name="CPI_NAT_monthly" localSheetId="3">#REF!</definedName>
    <definedName name="CPI_NAT_monthly" localSheetId="1">#REF!</definedName>
    <definedName name="CPI_NAT_monthly" localSheetId="5">#REF!</definedName>
    <definedName name="CPI_NAT_monthly" localSheetId="4">#REF!</definedName>
    <definedName name="CPI_NAT_monthly" localSheetId="12">#REF!</definedName>
    <definedName name="CPI_NAT_monthly" localSheetId="2">#REF!</definedName>
    <definedName name="CPI_NAT_monthly" localSheetId="11">#REF!</definedName>
    <definedName name="CPI_NAT_monthly" localSheetId="7">#REF!</definedName>
    <definedName name="CPI_NAT_monthly" localSheetId="8">#REF!</definedName>
    <definedName name="CPI_NAT_monthly">#REF!</definedName>
    <definedName name="CSG" hidden="1">{"cap_structure",#N/A,FALSE,"Graph-Mkt Cap";"price",#N/A,FALSE,"Graph-Price";"ebit",#N/A,FALSE,"Graph-EBITDA";"ebitda",#N/A,FALSE,"Graph-EBITDA"}</definedName>
    <definedName name="curbanks">'[24]DMB prog'!$E$49:$AT$86</definedName>
    <definedName name="curr_t">IFERROR(OFFSET([20]Aggregate_Level!$U$72,0,0,1,-COUNT([20]Aggregate_Level!$Q$72:$U$72)),0)</definedName>
    <definedName name="Current_account" localSheetId="3">#REF!</definedName>
    <definedName name="Current_account" localSheetId="1">#REF!</definedName>
    <definedName name="Current_account" localSheetId="5">#REF!</definedName>
    <definedName name="Current_account" localSheetId="4">#REF!</definedName>
    <definedName name="Current_account" localSheetId="12">#REF!</definedName>
    <definedName name="Current_account" localSheetId="2">#REF!</definedName>
    <definedName name="Current_account" localSheetId="11">#REF!</definedName>
    <definedName name="Current_account" localSheetId="7">#REF!</definedName>
    <definedName name="Current_account" localSheetId="8">#REF!</definedName>
    <definedName name="Current_account">#REF!</definedName>
    <definedName name="CurrentAsset">IFERROR(OFFSET([20]SingleCompany_Level!$X$91,0,0,1,-COUNT([20]SingleCompany_Level!$T$91:$X$91)),0)</definedName>
    <definedName name="CurrentLiab">IFERROR(OFFSET([20]SingleCompany_Level!$X$105,0,0,1,-COUNT([20]SingleCompany_Level!$T$105:$X$105)),0)</definedName>
    <definedName name="CurrentRatio">IFERROR(OFFSET([20]SingleCompany_Level!$X$21,0,0,1,-COUNT([20]SingleCompany_Level!$T$21:$X$21)),0)</definedName>
    <definedName name="CurrVintage">[29]Current!$D$66</definedName>
    <definedName name="Cwvu.GREY_ALL." localSheetId="8" hidden="1">#REF!</definedName>
    <definedName name="Cwvu.GREY_ALL." hidden="1">#REF!</definedName>
    <definedName name="cxriluka" localSheetId="8">#REF!</definedName>
    <definedName name="cxriluka">#REF!</definedName>
    <definedName name="D" localSheetId="3">#REF!</definedName>
    <definedName name="D" localSheetId="1">#REF!</definedName>
    <definedName name="D" localSheetId="5">#REF!</definedName>
    <definedName name="D" localSheetId="4">#REF!</definedName>
    <definedName name="D" localSheetId="12">#REF!</definedName>
    <definedName name="D" localSheetId="2">#REF!</definedName>
    <definedName name="D" localSheetId="11">#REF!</definedName>
    <definedName name="D" localSheetId="7">#REF!</definedName>
    <definedName name="D" localSheetId="8">#REF!</definedName>
    <definedName name="D">#REF!</definedName>
    <definedName name="D_B" localSheetId="3">#REF!</definedName>
    <definedName name="D_B" localSheetId="1">#REF!</definedName>
    <definedName name="D_B" localSheetId="5">#REF!</definedName>
    <definedName name="D_B" localSheetId="4">#REF!</definedName>
    <definedName name="D_B" localSheetId="12">#REF!</definedName>
    <definedName name="D_B" localSheetId="2">#REF!</definedName>
    <definedName name="D_B" localSheetId="11">#REF!</definedName>
    <definedName name="D_B" localSheetId="7">#REF!</definedName>
    <definedName name="D_B" localSheetId="8">#REF!</definedName>
    <definedName name="D_B">#REF!</definedName>
    <definedName name="D_G" localSheetId="3">#REF!</definedName>
    <definedName name="D_G" localSheetId="1">#REF!</definedName>
    <definedName name="D_G" localSheetId="5">#REF!</definedName>
    <definedName name="D_G" localSheetId="4">#REF!</definedName>
    <definedName name="D_G" localSheetId="12">#REF!</definedName>
    <definedName name="D_G" localSheetId="2">#REF!</definedName>
    <definedName name="D_G" localSheetId="11">#REF!</definedName>
    <definedName name="D_G" localSheetId="7">#REF!</definedName>
    <definedName name="D_G" localSheetId="8">#REF!</definedName>
    <definedName name="D_G">#REF!</definedName>
    <definedName name="D_Ind" localSheetId="3">#REF!</definedName>
    <definedName name="D_Ind" localSheetId="1">#REF!</definedName>
    <definedName name="D_Ind" localSheetId="5">#REF!</definedName>
    <definedName name="D_Ind" localSheetId="4">#REF!</definedName>
    <definedName name="D_Ind" localSheetId="12">#REF!</definedName>
    <definedName name="D_Ind" localSheetId="2">#REF!</definedName>
    <definedName name="D_Ind" localSheetId="11">#REF!</definedName>
    <definedName name="D_Ind" localSheetId="7">#REF!</definedName>
    <definedName name="D_Ind" localSheetId="8">#REF!</definedName>
    <definedName name="D_Ind">#REF!</definedName>
    <definedName name="D_L" localSheetId="3">#REF!</definedName>
    <definedName name="D_L" localSheetId="1">#REF!</definedName>
    <definedName name="D_L" localSheetId="5">#REF!</definedName>
    <definedName name="D_L" localSheetId="4">#REF!</definedName>
    <definedName name="D_L" localSheetId="12">#REF!</definedName>
    <definedName name="D_L" localSheetId="2">#REF!</definedName>
    <definedName name="D_L" localSheetId="11">#REF!</definedName>
    <definedName name="D_L" localSheetId="7">#REF!</definedName>
    <definedName name="D_L" localSheetId="8">#REF!</definedName>
    <definedName name="D_L">#REF!</definedName>
    <definedName name="D_O" localSheetId="3">#REF!</definedName>
    <definedName name="D_O" localSheetId="1">#REF!</definedName>
    <definedName name="D_O" localSheetId="5">#REF!</definedName>
    <definedName name="D_O" localSheetId="4">#REF!</definedName>
    <definedName name="D_O" localSheetId="12">#REF!</definedName>
    <definedName name="D_O" localSheetId="2">#REF!</definedName>
    <definedName name="D_O" localSheetId="11">#REF!</definedName>
    <definedName name="D_O" localSheetId="7">#REF!</definedName>
    <definedName name="D_O" localSheetId="8">#REF!</definedName>
    <definedName name="D_O">#REF!</definedName>
    <definedName name="D_S" localSheetId="3">#REF!</definedName>
    <definedName name="D_S" localSheetId="1">#REF!</definedName>
    <definedName name="D_S" localSheetId="5">#REF!</definedName>
    <definedName name="D_S" localSheetId="4">#REF!</definedName>
    <definedName name="D_S" localSheetId="12">#REF!</definedName>
    <definedName name="D_S" localSheetId="2">#REF!</definedName>
    <definedName name="D_S" localSheetId="11">#REF!</definedName>
    <definedName name="D_S" localSheetId="7">#REF!</definedName>
    <definedName name="D_S" localSheetId="8">#REF!</definedName>
    <definedName name="D_S">#REF!</definedName>
    <definedName name="D_SRM" localSheetId="3">#REF!</definedName>
    <definedName name="D_SRM" localSheetId="1">#REF!</definedName>
    <definedName name="D_SRM" localSheetId="5">#REF!</definedName>
    <definedName name="D_SRM" localSheetId="4">#REF!</definedName>
    <definedName name="D_SRM" localSheetId="12">#REF!</definedName>
    <definedName name="D_SRM" localSheetId="2">#REF!</definedName>
    <definedName name="D_SRM" localSheetId="11">#REF!</definedName>
    <definedName name="D_SRM" localSheetId="7">#REF!</definedName>
    <definedName name="D_SRM" localSheetId="8">#REF!</definedName>
    <definedName name="D_SRM">#REF!</definedName>
    <definedName name="D_SY" localSheetId="3">#REF!</definedName>
    <definedName name="D_SY" localSheetId="1">#REF!</definedName>
    <definedName name="D_SY" localSheetId="5">#REF!</definedName>
    <definedName name="D_SY" localSheetId="4">#REF!</definedName>
    <definedName name="D_SY" localSheetId="12">#REF!</definedName>
    <definedName name="D_SY" localSheetId="2">#REF!</definedName>
    <definedName name="D_SY" localSheetId="11">#REF!</definedName>
    <definedName name="D_SY" localSheetId="7">#REF!</definedName>
    <definedName name="D_SY" localSheetId="8">#REF!</definedName>
    <definedName name="D_SY">#REF!</definedName>
    <definedName name="DA" localSheetId="3">#REF!</definedName>
    <definedName name="DA" localSheetId="1">#REF!</definedName>
    <definedName name="DA" localSheetId="5">#REF!</definedName>
    <definedName name="DA" localSheetId="4">#REF!</definedName>
    <definedName name="DA" localSheetId="12">#REF!</definedName>
    <definedName name="DA" localSheetId="2">#REF!</definedName>
    <definedName name="DA" localSheetId="11">#REF!</definedName>
    <definedName name="DA" localSheetId="7">#REF!</definedName>
    <definedName name="DA" localSheetId="8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.Dump" localSheetId="8" hidden="1">OFFSET([0]!Data.Top.Left,1,0)</definedName>
    <definedName name="Data.Dump" hidden="1">OFFSET([0]!Data.Top.Left,1,0)</definedName>
    <definedName name="DATA_01" localSheetId="8" hidden="1">#REF!</definedName>
    <definedName name="DATA_01" hidden="1">#REF!</definedName>
    <definedName name="DATA_02" localSheetId="8" hidden="1">#REF!</definedName>
    <definedName name="DATA_02" hidden="1">#REF!</definedName>
    <definedName name="DATA_03" localSheetId="8" hidden="1">#REF!</definedName>
    <definedName name="DATA_03" hidden="1">#REF!</definedName>
    <definedName name="DATA_04" localSheetId="8" hidden="1">#REF!</definedName>
    <definedName name="DATA_04" hidden="1">#REF!</definedName>
    <definedName name="DATA_05" localSheetId="8" hidden="1">#REF!</definedName>
    <definedName name="DATA_05" hidden="1">#REF!</definedName>
    <definedName name="DATA_06" localSheetId="8" hidden="1">#REF!</definedName>
    <definedName name="DATA_06" hidden="1">#REF!</definedName>
    <definedName name="DATA_07" localSheetId="8" hidden="1">#REF!</definedName>
    <definedName name="DATA_07" hidden="1">#REF!</definedName>
    <definedName name="DATA_08" localSheetId="8" hidden="1">#REF!</definedName>
    <definedName name="DATA_08" hidden="1">#REF!</definedName>
    <definedName name="_xlnm.Database" localSheetId="3">#REF!</definedName>
    <definedName name="_xlnm.Database" localSheetId="1">#REF!</definedName>
    <definedName name="_xlnm.Database" localSheetId="5">#REF!</definedName>
    <definedName name="_xlnm.Database" localSheetId="4">#REF!</definedName>
    <definedName name="_xlnm.Database" localSheetId="12">#REF!</definedName>
    <definedName name="_xlnm.Database" localSheetId="2">#REF!</definedName>
    <definedName name="_xlnm.Database" localSheetId="11">#REF!</definedName>
    <definedName name="_xlnm.Database" localSheetId="7">#REF!</definedName>
    <definedName name="_xlnm.Database" localSheetId="8">#REF!</definedName>
    <definedName name="_xlnm.Database">#REF!</definedName>
    <definedName name="Database.File" localSheetId="8" hidden="1">#REF!</definedName>
    <definedName name="Database.File" hidden="1">#REF!</definedName>
    <definedName name="Database_MI" localSheetId="3">#REF!</definedName>
    <definedName name="Database_MI" localSheetId="1">#REF!</definedName>
    <definedName name="Database_MI" localSheetId="5">#REF!</definedName>
    <definedName name="Database_MI" localSheetId="4">#REF!</definedName>
    <definedName name="Database_MI" localSheetId="12">#REF!</definedName>
    <definedName name="Database_MI" localSheetId="2">#REF!</definedName>
    <definedName name="Database_MI" localSheetId="11">#REF!</definedName>
    <definedName name="Database_MI" localSheetId="7">#REF!</definedName>
    <definedName name="Database_MI" localSheetId="8">#REF!</definedName>
    <definedName name="Database_MI">#REF!</definedName>
    <definedName name="date" localSheetId="3">#REF!</definedName>
    <definedName name="date" localSheetId="1">#REF!</definedName>
    <definedName name="date" localSheetId="5">#REF!</definedName>
    <definedName name="date" localSheetId="4">#REF!</definedName>
    <definedName name="date" localSheetId="12">#REF!</definedName>
    <definedName name="date" localSheetId="2">#REF!</definedName>
    <definedName name="date" localSheetId="11">#REF!</definedName>
    <definedName name="date" localSheetId="7">#REF!</definedName>
    <definedName name="date" localSheetId="8">#REF!</definedName>
    <definedName name="date">#REF!</definedName>
    <definedName name="DATES" localSheetId="3">#REF!</definedName>
    <definedName name="DATES" localSheetId="1">#REF!</definedName>
    <definedName name="DATES" localSheetId="5">#REF!</definedName>
    <definedName name="DATES" localSheetId="4">#REF!</definedName>
    <definedName name="DATES" localSheetId="12">#REF!</definedName>
    <definedName name="DATES" localSheetId="2">#REF!</definedName>
    <definedName name="DATES" localSheetId="11">#REF!</definedName>
    <definedName name="DATES" localSheetId="7">#REF!</definedName>
    <definedName name="DATES" localSheetId="8">#REF!</definedName>
    <definedName name="DATES">#REF!</definedName>
    <definedName name="DATES_A" localSheetId="3">#REF!</definedName>
    <definedName name="DATES_A" localSheetId="1">#REF!</definedName>
    <definedName name="DATES_A" localSheetId="5">#REF!</definedName>
    <definedName name="DATES_A" localSheetId="4">#REF!</definedName>
    <definedName name="DATES_A" localSheetId="12">#REF!</definedName>
    <definedName name="DATES_A" localSheetId="2">#REF!</definedName>
    <definedName name="DATES_A" localSheetId="11">#REF!</definedName>
    <definedName name="DATES_A" localSheetId="7">#REF!</definedName>
    <definedName name="DATES_A" localSheetId="8">#REF!</definedName>
    <definedName name="DATES_A">#REF!</definedName>
    <definedName name="DATES_Q" localSheetId="3">#REF!</definedName>
    <definedName name="DATES_Q" localSheetId="1">#REF!</definedName>
    <definedName name="DATES_Q" localSheetId="5">#REF!</definedName>
    <definedName name="DATES_Q" localSheetId="4">#REF!</definedName>
    <definedName name="DATES_Q" localSheetId="12">#REF!</definedName>
    <definedName name="DATES_Q" localSheetId="2">#REF!</definedName>
    <definedName name="DATES_Q" localSheetId="11">#REF!</definedName>
    <definedName name="DATES_Q" localSheetId="7">#REF!</definedName>
    <definedName name="DATES_Q" localSheetId="8">#REF!</definedName>
    <definedName name="DATES_Q">#REF!</definedName>
    <definedName name="dates_w" localSheetId="3">#REF!</definedName>
    <definedName name="dates_w" localSheetId="1">#REF!</definedName>
    <definedName name="dates_w" localSheetId="5">#REF!</definedName>
    <definedName name="dates_w" localSheetId="4">#REF!</definedName>
    <definedName name="dates_w" localSheetId="12">#REF!</definedName>
    <definedName name="dates_w" localSheetId="2">#REF!</definedName>
    <definedName name="dates_w" localSheetId="11">#REF!</definedName>
    <definedName name="dates_w" localSheetId="7">#REF!</definedName>
    <definedName name="dates_w" localSheetId="8">#REF!</definedName>
    <definedName name="dates_w">#REF!</definedName>
    <definedName name="Dates1" localSheetId="3">#REF!</definedName>
    <definedName name="Dates1" localSheetId="1">#REF!</definedName>
    <definedName name="Dates1" localSheetId="5">#REF!</definedName>
    <definedName name="Dates1" localSheetId="4">#REF!</definedName>
    <definedName name="Dates1" localSheetId="12">#REF!</definedName>
    <definedName name="Dates1" localSheetId="2">#REF!</definedName>
    <definedName name="Dates1" localSheetId="11">#REF!</definedName>
    <definedName name="Dates1" localSheetId="7">#REF!</definedName>
    <definedName name="Dates1" localSheetId="8">#REF!</definedName>
    <definedName name="Dates1">#REF!</definedName>
    <definedName name="datesaze" localSheetId="3">#REF!</definedName>
    <definedName name="datesaze" localSheetId="1">#REF!</definedName>
    <definedName name="datesaze" localSheetId="5">#REF!</definedName>
    <definedName name="datesaze" localSheetId="4">#REF!</definedName>
    <definedName name="datesaze" localSheetId="12">#REF!</definedName>
    <definedName name="datesaze" localSheetId="2">#REF!</definedName>
    <definedName name="datesaze" localSheetId="11">#REF!</definedName>
    <definedName name="datesaze" localSheetId="7">#REF!</definedName>
    <definedName name="datesaze" localSheetId="8">#REF!</definedName>
    <definedName name="datesaze">#REF!</definedName>
    <definedName name="datestjk" localSheetId="3">#REF!</definedName>
    <definedName name="datestjk" localSheetId="1">#REF!</definedName>
    <definedName name="datestjk" localSheetId="5">#REF!</definedName>
    <definedName name="datestjk" localSheetId="4">#REF!</definedName>
    <definedName name="datestjk" localSheetId="12">#REF!</definedName>
    <definedName name="datestjk" localSheetId="2">#REF!</definedName>
    <definedName name="datestjk" localSheetId="11">#REF!</definedName>
    <definedName name="datestjk" localSheetId="7">#REF!</definedName>
    <definedName name="datestjk" localSheetId="8">#REF!</definedName>
    <definedName name="datestjk">#REF!</definedName>
    <definedName name="datesuzb" localSheetId="3">#REF!</definedName>
    <definedName name="datesuzb" localSheetId="1">#REF!</definedName>
    <definedName name="datesuzb" localSheetId="5">#REF!</definedName>
    <definedName name="datesuzb" localSheetId="4">#REF!</definedName>
    <definedName name="datesuzb" localSheetId="12">#REF!</definedName>
    <definedName name="datesuzb" localSheetId="2">#REF!</definedName>
    <definedName name="datesuzb" localSheetId="11">#REF!</definedName>
    <definedName name="datesuzb" localSheetId="7">#REF!</definedName>
    <definedName name="datesuzb" localSheetId="8">#REF!</definedName>
    <definedName name="datesuzb">#REF!</definedName>
    <definedName name="davebi" hidden="1">{#N/A,#N/A,FALSE,"ОТЛАДКА"}</definedName>
    <definedName name="DB" localSheetId="3">#REF!</definedName>
    <definedName name="DB" localSheetId="1">#REF!</definedName>
    <definedName name="DB" localSheetId="5">#REF!</definedName>
    <definedName name="DB" localSheetId="4">#REF!</definedName>
    <definedName name="DB" localSheetId="12">#REF!</definedName>
    <definedName name="DB" localSheetId="2">#REF!</definedName>
    <definedName name="DB" localSheetId="11">#REF!</definedName>
    <definedName name="DB" localSheetId="7">#REF!</definedName>
    <definedName name="DB" localSheetId="8">#REF!</definedName>
    <definedName name="DB">#REF!</definedName>
    <definedName name="DBproj">#N/A</definedName>
    <definedName name="dcfsyn" hidden="1">{"summary1",#N/A,TRUE,"Comps";"summary2",#N/A,TRUE,"Comps";"summary3",#N/A,TRUE,"Comps"}</definedName>
    <definedName name="dd" localSheetId="3" hidden="1">{"Riqfin97",#N/A,FALSE,"Tran";"Riqfinpro",#N/A,FALSE,"Tran"}</definedName>
    <definedName name="dd" localSheetId="1" hidden="1">{"Riqfin97",#N/A,FALSE,"Tran";"Riqfinpro",#N/A,FALSE,"Tran"}</definedName>
    <definedName name="dd" localSheetId="5" hidden="1">{"Riqfin97",#N/A,FALSE,"Tran";"Riqfinpro",#N/A,FALSE,"Tran"}</definedName>
    <definedName name="dd" localSheetId="4" hidden="1">{"Riqfin97",#N/A,FALSE,"Tran";"Riqfinpro",#N/A,FALSE,"Tran"}</definedName>
    <definedName name="dd" localSheetId="2" hidden="1">{"Riqfin97",#N/A,FALSE,"Tran";"Riqfinpro",#N/A,FALSE,"Tran"}</definedName>
    <definedName name="dd" localSheetId="11" hidden="1">{"Riqfin97",#N/A,FALSE,"Tran";"Riqfinpro",#N/A,FALSE,"Tran"}</definedName>
    <definedName name="dd" localSheetId="8" hidden="1">{"Riqfin97",#N/A,FALSE,"Tran";"Riqfinpro",#N/A,FALSE,"Tran"}</definedName>
    <definedName name="dd" hidden="1">{"Riqfin97",#N/A,FALSE,"Tran";"Riqfinpro",#N/A,FALSE,"Tran"}</definedName>
    <definedName name="ddd" localSheetId="3" hidden="1">{"Riqfin97",#N/A,FALSE,"Tran";"Riqfinpro",#N/A,FALSE,"Tran"}</definedName>
    <definedName name="ddd" localSheetId="1" hidden="1">{"Riqfin97",#N/A,FALSE,"Tran";"Riqfinpro",#N/A,FALSE,"Tran"}</definedName>
    <definedName name="ddd" localSheetId="5" hidden="1">{"Riqfin97",#N/A,FALSE,"Tran";"Riqfinpro",#N/A,FALSE,"Tran"}</definedName>
    <definedName name="ddd" localSheetId="4" hidden="1">{"Riqfin97",#N/A,FALSE,"Tran";"Riqfinpro",#N/A,FALSE,"Tran"}</definedName>
    <definedName name="ddd" localSheetId="2" hidden="1">{"Riqfin97",#N/A,FALSE,"Tran";"Riqfinpro",#N/A,FALSE,"Tran"}</definedName>
    <definedName name="ddd" localSheetId="11" hidden="1">{"Riqfin97",#N/A,FALSE,"Tran";"Riqfinpro",#N/A,FALSE,"Tran"}</definedName>
    <definedName name="ddd" localSheetId="8" hidden="1">{"Riqfin97",#N/A,FALSE,"Tran";"Riqfinpro",#N/A,FALSE,"Tran"}</definedName>
    <definedName name="ddd" hidden="1">{"Riqfin97",#N/A,FALSE,"Tran";"Riqfinpro",#N/A,FALSE,"Tran"}</definedName>
    <definedName name="ddddd" hidden="1">{"10yp tariffs",#N/A,FALSE,"Celtel alternative 6"}</definedName>
    <definedName name="dddddd" hidden="1">{"10yp profit and loss",#N/A,FALSE,"Celtel alternative 6"}</definedName>
    <definedName name="ddddddd" hidden="1">{#N/A,#N/A,FALSE,"ОТЛАДКА"}</definedName>
    <definedName name="DEBRIEF" localSheetId="3">#REF!</definedName>
    <definedName name="DEBRIEF" localSheetId="1">#REF!</definedName>
    <definedName name="DEBRIEF" localSheetId="5">#REF!</definedName>
    <definedName name="DEBRIEF" localSheetId="4">#REF!</definedName>
    <definedName name="DEBRIEF" localSheetId="12">#REF!</definedName>
    <definedName name="DEBRIEF" localSheetId="2">#REF!</definedName>
    <definedName name="DEBRIEF" localSheetId="11">#REF!</definedName>
    <definedName name="DEBRIEF" localSheetId="7">#REF!</definedName>
    <definedName name="DEBRIEF" localSheetId="8">#REF!</definedName>
    <definedName name="DEBRIEF">#REF!</definedName>
    <definedName name="DEBT" localSheetId="3">#REF!</definedName>
    <definedName name="DEBT" localSheetId="1">#REF!</definedName>
    <definedName name="DEBT" localSheetId="5">#REF!</definedName>
    <definedName name="DEBT" localSheetId="4">#REF!</definedName>
    <definedName name="DEBT" localSheetId="12">#REF!</definedName>
    <definedName name="DEBT" localSheetId="2">#REF!</definedName>
    <definedName name="DEBT" localSheetId="11">#REF!</definedName>
    <definedName name="DEBT" localSheetId="7">#REF!</definedName>
    <definedName name="DEBT" localSheetId="8">#REF!</definedName>
    <definedName name="DEBT">#REF!</definedName>
    <definedName name="DEBT1" localSheetId="3">#REF!</definedName>
    <definedName name="DEBT1" localSheetId="1">#REF!</definedName>
    <definedName name="DEBT1" localSheetId="5">#REF!</definedName>
    <definedName name="DEBT1" localSheetId="4">#REF!</definedName>
    <definedName name="DEBT1" localSheetId="12">#REF!</definedName>
    <definedName name="DEBT1" localSheetId="2">#REF!</definedName>
    <definedName name="DEBT1" localSheetId="11">#REF!</definedName>
    <definedName name="DEBT1" localSheetId="7">#REF!</definedName>
    <definedName name="DEBT1" localSheetId="8">#REF!</definedName>
    <definedName name="DEBT1">#REF!</definedName>
    <definedName name="DEBT10" localSheetId="3">#REF!</definedName>
    <definedName name="DEBT10" localSheetId="1">#REF!</definedName>
    <definedName name="DEBT10" localSheetId="5">#REF!</definedName>
    <definedName name="DEBT10" localSheetId="4">#REF!</definedName>
    <definedName name="DEBT10" localSheetId="12">#REF!</definedName>
    <definedName name="DEBT10" localSheetId="2">#REF!</definedName>
    <definedName name="DEBT10" localSheetId="11">#REF!</definedName>
    <definedName name="DEBT10" localSheetId="7">#REF!</definedName>
    <definedName name="DEBT10" localSheetId="8">#REF!</definedName>
    <definedName name="DEBT10">#REF!</definedName>
    <definedName name="DEBT11" localSheetId="3">#REF!</definedName>
    <definedName name="DEBT11" localSheetId="1">#REF!</definedName>
    <definedName name="DEBT11" localSheetId="5">#REF!</definedName>
    <definedName name="DEBT11" localSheetId="4">#REF!</definedName>
    <definedName name="DEBT11" localSheetId="12">#REF!</definedName>
    <definedName name="DEBT11" localSheetId="2">#REF!</definedName>
    <definedName name="DEBT11" localSheetId="11">#REF!</definedName>
    <definedName name="DEBT11" localSheetId="7">#REF!</definedName>
    <definedName name="DEBT11" localSheetId="8">#REF!</definedName>
    <definedName name="DEBT11">#REF!</definedName>
    <definedName name="DEBT12" localSheetId="3">#REF!</definedName>
    <definedName name="DEBT12" localSheetId="1">#REF!</definedName>
    <definedName name="DEBT12" localSheetId="5">#REF!</definedName>
    <definedName name="DEBT12" localSheetId="4">#REF!</definedName>
    <definedName name="DEBT12" localSheetId="12">#REF!</definedName>
    <definedName name="DEBT12" localSheetId="2">#REF!</definedName>
    <definedName name="DEBT12" localSheetId="11">#REF!</definedName>
    <definedName name="DEBT12" localSheetId="7">#REF!</definedName>
    <definedName name="DEBT12" localSheetId="8">#REF!</definedName>
    <definedName name="DEBT12">#REF!</definedName>
    <definedName name="DEBT13" localSheetId="3">#REF!</definedName>
    <definedName name="DEBT13" localSheetId="1">#REF!</definedName>
    <definedName name="DEBT13" localSheetId="5">#REF!</definedName>
    <definedName name="DEBT13" localSheetId="4">#REF!</definedName>
    <definedName name="DEBT13" localSheetId="12">#REF!</definedName>
    <definedName name="DEBT13" localSheetId="2">#REF!</definedName>
    <definedName name="DEBT13" localSheetId="11">#REF!</definedName>
    <definedName name="DEBT13" localSheetId="7">#REF!</definedName>
    <definedName name="DEBT13" localSheetId="8">#REF!</definedName>
    <definedName name="DEBT13">#REF!</definedName>
    <definedName name="DEBT14" localSheetId="3">#REF!</definedName>
    <definedName name="DEBT14" localSheetId="1">#REF!</definedName>
    <definedName name="DEBT14" localSheetId="5">#REF!</definedName>
    <definedName name="DEBT14" localSheetId="4">#REF!</definedName>
    <definedName name="DEBT14" localSheetId="12">#REF!</definedName>
    <definedName name="DEBT14" localSheetId="2">#REF!</definedName>
    <definedName name="DEBT14" localSheetId="11">#REF!</definedName>
    <definedName name="DEBT14" localSheetId="7">#REF!</definedName>
    <definedName name="DEBT14" localSheetId="8">#REF!</definedName>
    <definedName name="DEBT14">#REF!</definedName>
    <definedName name="DEBT15" localSheetId="3">#REF!</definedName>
    <definedName name="DEBT15" localSheetId="1">#REF!</definedName>
    <definedName name="DEBT15" localSheetId="5">#REF!</definedName>
    <definedName name="DEBT15" localSheetId="4">#REF!</definedName>
    <definedName name="DEBT15" localSheetId="12">#REF!</definedName>
    <definedName name="DEBT15" localSheetId="2">#REF!</definedName>
    <definedName name="DEBT15" localSheetId="11">#REF!</definedName>
    <definedName name="DEBT15" localSheetId="7">#REF!</definedName>
    <definedName name="DEBT15" localSheetId="8">#REF!</definedName>
    <definedName name="DEBT15">#REF!</definedName>
    <definedName name="DEBT16" localSheetId="3">#REF!</definedName>
    <definedName name="DEBT16" localSheetId="1">#REF!</definedName>
    <definedName name="DEBT16" localSheetId="5">#REF!</definedName>
    <definedName name="DEBT16" localSheetId="4">#REF!</definedName>
    <definedName name="DEBT16" localSheetId="12">#REF!</definedName>
    <definedName name="DEBT16" localSheetId="2">#REF!</definedName>
    <definedName name="DEBT16" localSheetId="11">#REF!</definedName>
    <definedName name="DEBT16" localSheetId="7">#REF!</definedName>
    <definedName name="DEBT16" localSheetId="8">#REF!</definedName>
    <definedName name="DEBT16">#REF!</definedName>
    <definedName name="DEBT2" localSheetId="3">#REF!</definedName>
    <definedName name="DEBT2" localSheetId="1">#REF!</definedName>
    <definedName name="DEBT2" localSheetId="5">#REF!</definedName>
    <definedName name="DEBT2" localSheetId="4">#REF!</definedName>
    <definedName name="DEBT2" localSheetId="12">#REF!</definedName>
    <definedName name="DEBT2" localSheetId="2">#REF!</definedName>
    <definedName name="DEBT2" localSheetId="11">#REF!</definedName>
    <definedName name="DEBT2" localSheetId="7">#REF!</definedName>
    <definedName name="DEBT2" localSheetId="8">#REF!</definedName>
    <definedName name="DEBT2">#REF!</definedName>
    <definedName name="DEBT3" localSheetId="3">#REF!</definedName>
    <definedName name="DEBT3" localSheetId="1">#REF!</definedName>
    <definedName name="DEBT3" localSheetId="5">#REF!</definedName>
    <definedName name="DEBT3" localSheetId="4">#REF!</definedName>
    <definedName name="DEBT3" localSheetId="12">#REF!</definedName>
    <definedName name="DEBT3" localSheetId="2">#REF!</definedName>
    <definedName name="DEBT3" localSheetId="11">#REF!</definedName>
    <definedName name="DEBT3" localSheetId="7">#REF!</definedName>
    <definedName name="DEBT3" localSheetId="8">#REF!</definedName>
    <definedName name="DEBT3">#REF!</definedName>
    <definedName name="DEBT4" localSheetId="3">#REF!</definedName>
    <definedName name="DEBT4" localSheetId="1">#REF!</definedName>
    <definedName name="DEBT4" localSheetId="5">#REF!</definedName>
    <definedName name="DEBT4" localSheetId="4">#REF!</definedName>
    <definedName name="DEBT4" localSheetId="12">#REF!</definedName>
    <definedName name="DEBT4" localSheetId="2">#REF!</definedName>
    <definedName name="DEBT4" localSheetId="11">#REF!</definedName>
    <definedName name="DEBT4" localSheetId="7">#REF!</definedName>
    <definedName name="DEBT4" localSheetId="8">#REF!</definedName>
    <definedName name="DEBT4">#REF!</definedName>
    <definedName name="DEBT5" localSheetId="3">#REF!</definedName>
    <definedName name="DEBT5" localSheetId="1">#REF!</definedName>
    <definedName name="DEBT5" localSheetId="5">#REF!</definedName>
    <definedName name="DEBT5" localSheetId="4">#REF!</definedName>
    <definedName name="DEBT5" localSheetId="12">#REF!</definedName>
    <definedName name="DEBT5" localSheetId="2">#REF!</definedName>
    <definedName name="DEBT5" localSheetId="11">#REF!</definedName>
    <definedName name="DEBT5" localSheetId="7">#REF!</definedName>
    <definedName name="DEBT5" localSheetId="8">#REF!</definedName>
    <definedName name="DEBT5">#REF!</definedName>
    <definedName name="DEBT6" localSheetId="3">#REF!</definedName>
    <definedName name="DEBT6" localSheetId="1">#REF!</definedName>
    <definedName name="DEBT6" localSheetId="5">#REF!</definedName>
    <definedName name="DEBT6" localSheetId="4">#REF!</definedName>
    <definedName name="DEBT6" localSheetId="12">#REF!</definedName>
    <definedName name="DEBT6" localSheetId="2">#REF!</definedName>
    <definedName name="DEBT6" localSheetId="11">#REF!</definedName>
    <definedName name="DEBT6" localSheetId="7">#REF!</definedName>
    <definedName name="DEBT6" localSheetId="8">#REF!</definedName>
    <definedName name="DEBT6">#REF!</definedName>
    <definedName name="DEBT7" localSheetId="3">#REF!</definedName>
    <definedName name="DEBT7" localSheetId="1">#REF!</definedName>
    <definedName name="DEBT7" localSheetId="5">#REF!</definedName>
    <definedName name="DEBT7" localSheetId="4">#REF!</definedName>
    <definedName name="DEBT7" localSheetId="12">#REF!</definedName>
    <definedName name="DEBT7" localSheetId="2">#REF!</definedName>
    <definedName name="DEBT7" localSheetId="11">#REF!</definedName>
    <definedName name="DEBT7" localSheetId="7">#REF!</definedName>
    <definedName name="DEBT7" localSheetId="8">#REF!</definedName>
    <definedName name="DEBT7">#REF!</definedName>
    <definedName name="DEBT8" localSheetId="3">#REF!</definedName>
    <definedName name="DEBT8" localSheetId="1">#REF!</definedName>
    <definedName name="DEBT8" localSheetId="5">#REF!</definedName>
    <definedName name="DEBT8" localSheetId="4">#REF!</definedName>
    <definedName name="DEBT8" localSheetId="12">#REF!</definedName>
    <definedName name="DEBT8" localSheetId="2">#REF!</definedName>
    <definedName name="DEBT8" localSheetId="11">#REF!</definedName>
    <definedName name="DEBT8" localSheetId="7">#REF!</definedName>
    <definedName name="DEBT8" localSheetId="8">#REF!</definedName>
    <definedName name="DEBT8">#REF!</definedName>
    <definedName name="DEBT9" localSheetId="3">#REF!</definedName>
    <definedName name="DEBT9" localSheetId="1">#REF!</definedName>
    <definedName name="DEBT9" localSheetId="5">#REF!</definedName>
    <definedName name="DEBT9" localSheetId="4">#REF!</definedName>
    <definedName name="DEBT9" localSheetId="12">#REF!</definedName>
    <definedName name="DEBT9" localSheetId="2">#REF!</definedName>
    <definedName name="DEBT9" localSheetId="11">#REF!</definedName>
    <definedName name="DEBT9" localSheetId="7">#REF!</definedName>
    <definedName name="DEBT9" localSheetId="8">#REF!</definedName>
    <definedName name="DEBT9">#REF!</definedName>
    <definedName name="DebttoAssets">IFERROR(OFFSET([20]SingleCompany_Level!$X$26,0,0,1,-COUNT([20]SingleCompany_Level!$T$26:$X$26)),0)</definedName>
    <definedName name="DebttoEquity">IFERROR(OFFSET([20]SingleCompany_Level!$X$27,0,0,1,-COUNT([20]SingleCompany_Level!$T$27:$X$27)),0)</definedName>
    <definedName name="decfxsale" localSheetId="3">#REF!</definedName>
    <definedName name="decfxsale" localSheetId="1">#REF!</definedName>
    <definedName name="decfxsale" localSheetId="5">#REF!</definedName>
    <definedName name="decfxsale" localSheetId="4">#REF!</definedName>
    <definedName name="decfxsale" localSheetId="12">#REF!</definedName>
    <definedName name="decfxsale" localSheetId="2">#REF!</definedName>
    <definedName name="decfxsale" localSheetId="11">#REF!</definedName>
    <definedName name="decfxsale" localSheetId="7">#REF!</definedName>
    <definedName name="decfxsale" localSheetId="8">#REF!</definedName>
    <definedName name="decfxsale">#REF!</definedName>
    <definedName name="DecSun1" localSheetId="3">DATE(funqcionaluri!CalendarYear,12,1)-WEEKDAY(DATE(funqcionaluri!CalendarYear,12,1))</definedName>
    <definedName name="DecSun1" localSheetId="1">DATE(ბალანსი!CalendarYear,12,1)-WEEKDAY(DATE(ბალანსი!CalendarYear,12,1))</definedName>
    <definedName name="DecSun1" localSheetId="5">DATE(გრანტები!CalendarYear,12,1)-WEEKDAY(DATE(გრანტები!CalendarYear,12,1))</definedName>
    <definedName name="DecSun1" localSheetId="4">DATE(კრედიტები!CalendarYear,12,1)-WEEKDAY(DATE(კრედიტები!CalendarYear,12,1))</definedName>
    <definedName name="DecSun1" localSheetId="12">DATE(მხარჯავები!CalendarYear,12,1)-WEEKDAY(DATE(მხარჯავები!CalendarYear,12,1))</definedName>
    <definedName name="DecSun1" localSheetId="2">DATE('ფინანსური და ვალდებულებები'!CalendarYear,12,1)-WEEKDAY(DATE('ფინანსური და ვალდებულებები'!CalendarYear,12,1))</definedName>
    <definedName name="DecSun1" localSheetId="11">DATE('ფულადი სხსრები'!CalendarYear,12,1)-WEEKDAY(DATE('ფულადი სხსრები'!CalendarYear,12,1))</definedName>
    <definedName name="DecSun1" localSheetId="7">DATE(ცენტრალური!CalendarYear,12,1)-WEEKDAY(DATE(ცენტრალური!CalendarYear,12,1))</definedName>
    <definedName name="DecSun1" localSheetId="8">DATE('ცენტრალური ბალანსი V2'!CalendarYear,12,1)-WEEKDAY(DATE('ცენტრალური ბალანსი V2'!CalendarYear,12,1))</definedName>
    <definedName name="DecSun1">DATE(CalendarYear,12,1)-WEEKDAY(DATE(CalendarYear,12,1))</definedName>
    <definedName name="DEFL" localSheetId="3">#REF!</definedName>
    <definedName name="DEFL" localSheetId="1">#REF!</definedName>
    <definedName name="DEFL" localSheetId="5">#REF!</definedName>
    <definedName name="DEFL" localSheetId="4">#REF!</definedName>
    <definedName name="DEFL" localSheetId="12">#REF!</definedName>
    <definedName name="DEFL" localSheetId="2">#REF!</definedName>
    <definedName name="DEFL" localSheetId="11">#REF!</definedName>
    <definedName name="DEFL" localSheetId="7">#REF!</definedName>
    <definedName name="DEFL" localSheetId="8">#REF!</definedName>
    <definedName name="DEFL">#REF!</definedName>
    <definedName name="df" localSheetId="3">#REF!</definedName>
    <definedName name="df" localSheetId="1">#REF!</definedName>
    <definedName name="df" localSheetId="5">#REF!</definedName>
    <definedName name="df" localSheetId="4">#REF!</definedName>
    <definedName name="df" localSheetId="12">#REF!</definedName>
    <definedName name="df" localSheetId="2">#REF!</definedName>
    <definedName name="df" localSheetId="11">#REF!</definedName>
    <definedName name="df" localSheetId="7">#REF!</definedName>
    <definedName name="df" localSheetId="8">#REF!</definedName>
    <definedName name="df">#REF!</definedName>
    <definedName name="dfd" hidden="1">{#N/A,#N/A,FALSE,"Aging Summary";#N/A,#N/A,FALSE,"Ratio Analysis";#N/A,#N/A,FALSE,"Test 120 Day Accts";#N/A,#N/A,FALSE,"Tickmarks"}</definedName>
    <definedName name="dfdas" hidden="1">{"FCB_ALL",#N/A,FALSE,"FCB";"GREY_ALL",#N/A,FALSE,"GREY"}</definedName>
    <definedName name="dfdfd" hidden="1">{"FCB_ALL",#N/A,FALSE,"FCB";"GREY_ALL",#N/A,FALSE,"GREY"}</definedName>
    <definedName name="dfdfdfd" hidden="1">{"FCB_ALL",#N/A,FALSE,"FCB"}</definedName>
    <definedName name="dfdfg" hidden="1">{#N/A,#N/A,FALSE,"Aging Summary";#N/A,#N/A,FALSE,"Ratio Analysis";#N/A,#N/A,FALSE,"Test 120 Day Accts";#N/A,#N/A,FALSE,"Tickmarks"}</definedName>
    <definedName name="dfgh" localSheetId="8" hidden="1">#REF!</definedName>
    <definedName name="dfgh" hidden="1">#REF!</definedName>
    <definedName name="DG" localSheetId="3">#REF!</definedName>
    <definedName name="DG" localSheetId="1">#REF!</definedName>
    <definedName name="DG" localSheetId="5">#REF!</definedName>
    <definedName name="DG" localSheetId="4">#REF!</definedName>
    <definedName name="DG" localSheetId="12">#REF!</definedName>
    <definedName name="DG" localSheetId="2">#REF!</definedName>
    <definedName name="DG" localSheetId="11">#REF!</definedName>
    <definedName name="DG" localSheetId="7">#REF!</definedName>
    <definedName name="DG" localSheetId="8">#REF!</definedName>
    <definedName name="DG">#REF!</definedName>
    <definedName name="DG_S" localSheetId="3">#REF!</definedName>
    <definedName name="DG_S" localSheetId="1">#REF!</definedName>
    <definedName name="DG_S" localSheetId="5">#REF!</definedName>
    <definedName name="DG_S" localSheetId="4">#REF!</definedName>
    <definedName name="DG_S" localSheetId="12">#REF!</definedName>
    <definedName name="DG_S" localSheetId="2">#REF!</definedName>
    <definedName name="DG_S" localSheetId="11">#REF!</definedName>
    <definedName name="DG_S" localSheetId="7">#REF!</definedName>
    <definedName name="DG_S" localSheetId="8">#REF!</definedName>
    <definedName name="DG_S">#REF!</definedName>
    <definedName name="dgfbnfd" hidden="1">{#N/A,#N/A,FALSE,"ОТЛАДКА"}</definedName>
    <definedName name="DGproj">#N/A</definedName>
    <definedName name="Discount_IDA" localSheetId="3">#REF!</definedName>
    <definedName name="Discount_IDA" localSheetId="1">#REF!</definedName>
    <definedName name="Discount_IDA" localSheetId="5">#REF!</definedName>
    <definedName name="Discount_IDA" localSheetId="4">#REF!</definedName>
    <definedName name="Discount_IDA" localSheetId="12">#REF!</definedName>
    <definedName name="Discount_IDA" localSheetId="2">#REF!</definedName>
    <definedName name="Discount_IDA" localSheetId="11">#REF!</definedName>
    <definedName name="Discount_IDA" localSheetId="7">#REF!</definedName>
    <definedName name="Discount_IDA" localSheetId="8">#REF!</definedName>
    <definedName name="Discount_IDA">#REF!</definedName>
    <definedName name="Discount_NC" localSheetId="3">[30]NPV_base!#REF!</definedName>
    <definedName name="Discount_NC" localSheetId="1">[30]NPV_base!#REF!</definedName>
    <definedName name="Discount_NC" localSheetId="5">[30]NPV_base!#REF!</definedName>
    <definedName name="Discount_NC" localSheetId="4">[30]NPV_base!#REF!</definedName>
    <definedName name="Discount_NC" localSheetId="12">[30]NPV_base!#REF!</definedName>
    <definedName name="Discount_NC" localSheetId="2">[30]NPV_base!#REF!</definedName>
    <definedName name="Discount_NC" localSheetId="11">[30]NPV_base!#REF!</definedName>
    <definedName name="Discount_NC" localSheetId="7">[30]NPV_base!#REF!</definedName>
    <definedName name="Discount_NC" localSheetId="8">[30]NPV_base!#REF!</definedName>
    <definedName name="Discount_NC">[30]NPV_base!#REF!</definedName>
    <definedName name="DiscountRate" localSheetId="3">#REF!</definedName>
    <definedName name="DiscountRate" localSheetId="1">#REF!</definedName>
    <definedName name="DiscountRate" localSheetId="5">#REF!</definedName>
    <definedName name="DiscountRate" localSheetId="4">#REF!</definedName>
    <definedName name="DiscountRate" localSheetId="12">#REF!</definedName>
    <definedName name="DiscountRate" localSheetId="2">#REF!</definedName>
    <definedName name="DiscountRate" localSheetId="11">#REF!</definedName>
    <definedName name="DiscountRate" localSheetId="7">#REF!</definedName>
    <definedName name="DiscountRate" localSheetId="8">#REF!</definedName>
    <definedName name="DiscountRate">#REF!</definedName>
    <definedName name="divs">IFERROR(OFFSET([20]SingleCompany_Level!$AN$59,0,0,1,-COUNT([20]SingleCompany_Level!$AJ$59:$AN$59)),0)</definedName>
    <definedName name="DO" localSheetId="3">#REF!</definedName>
    <definedName name="DO" localSheetId="1">#REF!</definedName>
    <definedName name="DO" localSheetId="5">#REF!</definedName>
    <definedName name="DO" localSheetId="4">#REF!</definedName>
    <definedName name="DO" localSheetId="12">#REF!</definedName>
    <definedName name="DO" localSheetId="2">#REF!</definedName>
    <definedName name="DO" localSheetId="11">#REF!</definedName>
    <definedName name="DO" localSheetId="7">#REF!</definedName>
    <definedName name="DO" localSheetId="8">#REF!</definedName>
    <definedName name="DO">#REF!</definedName>
    <definedName name="DOC" localSheetId="3">#REF!</definedName>
    <definedName name="DOC" localSheetId="1">#REF!</definedName>
    <definedName name="DOC" localSheetId="5">#REF!</definedName>
    <definedName name="DOC" localSheetId="4">#REF!</definedName>
    <definedName name="DOC" localSheetId="12">#REF!</definedName>
    <definedName name="DOC" localSheetId="2">#REF!</definedName>
    <definedName name="DOC" localSheetId="11">#REF!</definedName>
    <definedName name="DOC" localSheetId="7">#REF!</definedName>
    <definedName name="DOC" localSheetId="8">#REF!</definedName>
    <definedName name="DOC">#REF!</definedName>
    <definedName name="domestic_financing" localSheetId="3">#REF!</definedName>
    <definedName name="domestic_financing" localSheetId="1">#REF!</definedName>
    <definedName name="domestic_financing" localSheetId="5">#REF!</definedName>
    <definedName name="domestic_financing" localSheetId="4">#REF!</definedName>
    <definedName name="domestic_financing" localSheetId="12">#REF!</definedName>
    <definedName name="domestic_financing" localSheetId="2">#REF!</definedName>
    <definedName name="domestic_financing" localSheetId="11">#REF!</definedName>
    <definedName name="domestic_financing" localSheetId="7">#REF!</definedName>
    <definedName name="domestic_financing" localSheetId="8">#REF!</definedName>
    <definedName name="domestic_financing">#REF!</definedName>
    <definedName name="Dproj">#N/A</definedName>
    <definedName name="DS" localSheetId="3">#REF!</definedName>
    <definedName name="DS" localSheetId="1">#REF!</definedName>
    <definedName name="DS" localSheetId="5">#REF!</definedName>
    <definedName name="DS" localSheetId="4">#REF!</definedName>
    <definedName name="DS" localSheetId="12">#REF!</definedName>
    <definedName name="DS" localSheetId="2">#REF!</definedName>
    <definedName name="DS" localSheetId="11">#REF!</definedName>
    <definedName name="DS" localSheetId="7">#REF!</definedName>
    <definedName name="DS" localSheetId="8">#REF!</definedName>
    <definedName name="DS">#REF!</definedName>
    <definedName name="DSA_Assumptions" localSheetId="3">#REF!</definedName>
    <definedName name="DSA_Assumptions" localSheetId="1">#REF!</definedName>
    <definedName name="DSA_Assumptions" localSheetId="5">#REF!</definedName>
    <definedName name="DSA_Assumptions" localSheetId="4">#REF!</definedName>
    <definedName name="DSA_Assumptions" localSheetId="12">#REF!</definedName>
    <definedName name="DSA_Assumptions" localSheetId="2">#REF!</definedName>
    <definedName name="DSA_Assumptions" localSheetId="11">#REF!</definedName>
    <definedName name="DSA_Assumptions" localSheetId="7">#REF!</definedName>
    <definedName name="DSA_Assumptions" localSheetId="8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3">#REF!</definedName>
    <definedName name="DSI" localSheetId="1">#REF!</definedName>
    <definedName name="DSI" localSheetId="5">#REF!</definedName>
    <definedName name="DSI" localSheetId="4">#REF!</definedName>
    <definedName name="DSI" localSheetId="12">#REF!</definedName>
    <definedName name="DSI" localSheetId="2">#REF!</definedName>
    <definedName name="DSI" localSheetId="11">#REF!</definedName>
    <definedName name="DSI" localSheetId="7">#REF!</definedName>
    <definedName name="DSI" localSheetId="8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3">#REF!</definedName>
    <definedName name="DSP" localSheetId="1">#REF!</definedName>
    <definedName name="DSP" localSheetId="5">#REF!</definedName>
    <definedName name="DSP" localSheetId="4">#REF!</definedName>
    <definedName name="DSP" localSheetId="12">#REF!</definedName>
    <definedName name="DSP" localSheetId="2">#REF!</definedName>
    <definedName name="DSP" localSheetId="11">#REF!</definedName>
    <definedName name="DSP" localSheetId="7">#REF!</definedName>
    <definedName name="DSP" localSheetId="8">#REF!</definedName>
    <definedName name="DSP">#REF!</definedName>
    <definedName name="DSPBproj">#N/A</definedName>
    <definedName name="DSPG" localSheetId="3">#REF!</definedName>
    <definedName name="DSPG" localSheetId="1">#REF!</definedName>
    <definedName name="DSPG" localSheetId="5">#REF!</definedName>
    <definedName name="DSPG" localSheetId="4">#REF!</definedName>
    <definedName name="DSPG" localSheetId="12">#REF!</definedName>
    <definedName name="DSPG" localSheetId="2">#REF!</definedName>
    <definedName name="DSPG" localSheetId="11">#REF!</definedName>
    <definedName name="DSPG" localSheetId="7">#REF!</definedName>
    <definedName name="DSPG" localSheetId="8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fh" localSheetId="3">#REF!</definedName>
    <definedName name="dsrfh" localSheetId="1">#REF!</definedName>
    <definedName name="dsrfh" localSheetId="5">#REF!</definedName>
    <definedName name="dsrfh" localSheetId="4">#REF!</definedName>
    <definedName name="dsrfh" localSheetId="12">#REF!</definedName>
    <definedName name="dsrfh" localSheetId="2">#REF!</definedName>
    <definedName name="dsrfh" localSheetId="11">#REF!</definedName>
    <definedName name="dsrfh" localSheetId="7">#REF!</definedName>
    <definedName name="dsrfh" localSheetId="8">#REF!</definedName>
    <definedName name="dsrfh">#REF!</definedName>
    <definedName name="EandG_Equity">IFERROR(OFFSET([20]Aggregate_Level!$F$47,0,0,1,-COUNT([20]Aggregate_Level!$B$47:$F$47)),0)</definedName>
    <definedName name="EBIT">IFERROR(OFFSET([20]SingleCompany_Level!$X$72,0,0,1,-COUNT([20]SingleCompany_Level!$T$72:$X$72)),0)</definedName>
    <definedName name="EBITDA">IFERROR(OFFSET([20]SingleCompany_Level!$X$85,0,0,1,-COUNT([20]SingleCompany_Level!$T$85:$X$85)),0)</definedName>
    <definedName name="EBRD" localSheetId="3">#REF!</definedName>
    <definedName name="EBRD" localSheetId="1">#REF!</definedName>
    <definedName name="EBRD" localSheetId="5">#REF!</definedName>
    <definedName name="EBRD" localSheetId="4">#REF!</definedName>
    <definedName name="EBRD" localSheetId="12">#REF!</definedName>
    <definedName name="EBRD" localSheetId="2">#REF!</definedName>
    <definedName name="EBRD" localSheetId="11">#REF!</definedName>
    <definedName name="EBRD" localSheetId="7">#REF!</definedName>
    <definedName name="EBRD" localSheetId="8">#REF!</definedName>
    <definedName name="EBRD">#REF!</definedName>
    <definedName name="EDNA" localSheetId="3">#REF!</definedName>
    <definedName name="EDNA" localSheetId="1">#REF!</definedName>
    <definedName name="EDNA" localSheetId="5">#REF!</definedName>
    <definedName name="EDNA" localSheetId="4">#REF!</definedName>
    <definedName name="EDNA" localSheetId="12">#REF!</definedName>
    <definedName name="EDNA" localSheetId="2">#REF!</definedName>
    <definedName name="EDNA" localSheetId="11">#REF!</definedName>
    <definedName name="EDNA" localSheetId="7">#REF!</definedName>
    <definedName name="EDNA" localSheetId="8">#REF!</definedName>
    <definedName name="EDNA">#REF!</definedName>
    <definedName name="EDNA_1">#N/A</definedName>
    <definedName name="EdssBatchRange" localSheetId="3">#REF!</definedName>
    <definedName name="EdssBatchRange" localSheetId="1">#REF!</definedName>
    <definedName name="EdssBatchRange" localSheetId="5">#REF!</definedName>
    <definedName name="EdssBatchRange" localSheetId="4">#REF!</definedName>
    <definedName name="EdssBatchRange" localSheetId="12">#REF!</definedName>
    <definedName name="EdssBatchRange" localSheetId="2">#REF!</definedName>
    <definedName name="EdssBatchRange" localSheetId="11">#REF!</definedName>
    <definedName name="EdssBatchRange" localSheetId="7">#REF!</definedName>
    <definedName name="EdssBatchRange" localSheetId="8">#REF!</definedName>
    <definedName name="EdssBatchRange">#REF!</definedName>
    <definedName name="ee" localSheetId="3" hidden="1">{"Tab1",#N/A,FALSE,"P";"Tab2",#N/A,FALSE,"P"}</definedName>
    <definedName name="ee" localSheetId="1" hidden="1">{"Tab1",#N/A,FALSE,"P";"Tab2",#N/A,FALSE,"P"}</definedName>
    <definedName name="ee" localSheetId="5" hidden="1">{"Tab1",#N/A,FALSE,"P";"Tab2",#N/A,FALSE,"P"}</definedName>
    <definedName name="ee" localSheetId="4" hidden="1">{"Tab1",#N/A,FALSE,"P";"Tab2",#N/A,FALSE,"P"}</definedName>
    <definedName name="ee" localSheetId="2" hidden="1">{"Tab1",#N/A,FALSE,"P";"Tab2",#N/A,FALSE,"P"}</definedName>
    <definedName name="ee" localSheetId="11" hidden="1">{"Tab1",#N/A,FALSE,"P";"Tab2",#N/A,FALSE,"P"}</definedName>
    <definedName name="ee" localSheetId="8" hidden="1">{"Tab1",#N/A,FALSE,"P";"Tab2",#N/A,FALSE,"P"}</definedName>
    <definedName name="ee" hidden="1">{"Tab1",#N/A,FALSE,"P";"Tab2",#N/A,FALSE,"P"}</definedName>
    <definedName name="eee" localSheetId="3" hidden="1">{"Tab1",#N/A,FALSE,"P";"Tab2",#N/A,FALSE,"P"}</definedName>
    <definedName name="eee" localSheetId="1" hidden="1">{"Tab1",#N/A,FALSE,"P";"Tab2",#N/A,FALSE,"P"}</definedName>
    <definedName name="eee" localSheetId="5" hidden="1">{"Tab1",#N/A,FALSE,"P";"Tab2",#N/A,FALSE,"P"}</definedName>
    <definedName name="eee" localSheetId="4" hidden="1">{"Tab1",#N/A,FALSE,"P";"Tab2",#N/A,FALSE,"P"}</definedName>
    <definedName name="eee" localSheetId="2" hidden="1">{"Tab1",#N/A,FALSE,"P";"Tab2",#N/A,FALSE,"P"}</definedName>
    <definedName name="eee" localSheetId="11" hidden="1">{"Tab1",#N/A,FALSE,"P";"Tab2",#N/A,FALSE,"P"}</definedName>
    <definedName name="eee" localSheetId="8" hidden="1">{"Tab1",#N/A,FALSE,"P";"Tab2",#N/A,FALSE,"P"}</definedName>
    <definedName name="eee" hidden="1">{"Tab1",#N/A,FALSE,"P";"Tab2",#N/A,FALSE,"P"}</definedName>
    <definedName name="eeeee" hidden="1">{"budget992000 tariff and usage",#N/A,FALSE,"Celtel alternative 6"}</definedName>
    <definedName name="elect" localSheetId="3">#REF!</definedName>
    <definedName name="elect" localSheetId="1">#REF!</definedName>
    <definedName name="elect" localSheetId="5">#REF!</definedName>
    <definedName name="elect" localSheetId="4">#REF!</definedName>
    <definedName name="elect" localSheetId="12">#REF!</definedName>
    <definedName name="elect" localSheetId="2">#REF!</definedName>
    <definedName name="elect" localSheetId="11">#REF!</definedName>
    <definedName name="elect" localSheetId="7">#REF!</definedName>
    <definedName name="elect" localSheetId="8">#REF!</definedName>
    <definedName name="elect">#REF!</definedName>
    <definedName name="EMETEL" localSheetId="3">#REF!</definedName>
    <definedName name="EMETEL" localSheetId="1">#REF!</definedName>
    <definedName name="EMETEL" localSheetId="5">#REF!</definedName>
    <definedName name="EMETEL" localSheetId="4">#REF!</definedName>
    <definedName name="EMETEL" localSheetId="12">#REF!</definedName>
    <definedName name="EMETEL" localSheetId="2">#REF!</definedName>
    <definedName name="EMETEL" localSheetId="11">#REF!</definedName>
    <definedName name="EMETEL" localSheetId="7">#REF!</definedName>
    <definedName name="EMETEL" localSheetId="8">#REF!</definedName>
    <definedName name="EMETEL">#REF!</definedName>
    <definedName name="empty" localSheetId="3">#REF!</definedName>
    <definedName name="empty" localSheetId="1">#REF!</definedName>
    <definedName name="empty" localSheetId="5">#REF!</definedName>
    <definedName name="empty" localSheetId="4">#REF!</definedName>
    <definedName name="empty" localSheetId="12">#REF!</definedName>
    <definedName name="empty" localSheetId="2">#REF!</definedName>
    <definedName name="empty" localSheetId="11">#REF!</definedName>
    <definedName name="empty" localSheetId="7">#REF!</definedName>
    <definedName name="empty" localSheetId="8">#REF!</definedName>
    <definedName name="empty">#REF!</definedName>
    <definedName name="enda">#N/A</definedName>
    <definedName name="english">[31]Cover!$A$1</definedName>
    <definedName name="Enterprise">'[26]ბიზნეს ინფო'!$R$1</definedName>
    <definedName name="eq_inj">IFERROR(OFFSET([20]Aggregate_Level!$U$73,0,0,1,-COUNT([20]Aggregate_Level!$Q$73:$U$73)),0)</definedName>
    <definedName name="ESAF_QUAR_GDP" localSheetId="3">#REF!</definedName>
    <definedName name="ESAF_QUAR_GDP" localSheetId="1">#REF!</definedName>
    <definedName name="ESAF_QUAR_GDP" localSheetId="5">#REF!</definedName>
    <definedName name="ESAF_QUAR_GDP" localSheetId="4">#REF!</definedName>
    <definedName name="ESAF_QUAR_GDP" localSheetId="12">#REF!</definedName>
    <definedName name="ESAF_QUAR_GDP" localSheetId="2">#REF!</definedName>
    <definedName name="ESAF_QUAR_GDP" localSheetId="11">#REF!</definedName>
    <definedName name="ESAF_QUAR_GDP" localSheetId="7">#REF!</definedName>
    <definedName name="ESAF_QUAR_GDP" localSheetId="8">#REF!</definedName>
    <definedName name="ESAF_QUAR_GDP">#REF!</definedName>
    <definedName name="esafr" localSheetId="3">#REF!</definedName>
    <definedName name="esafr" localSheetId="1">#REF!</definedName>
    <definedName name="esafr" localSheetId="5">#REF!</definedName>
    <definedName name="esafr" localSheetId="4">#REF!</definedName>
    <definedName name="esafr" localSheetId="12">#REF!</definedName>
    <definedName name="esafr" localSheetId="2">#REF!</definedName>
    <definedName name="esafr" localSheetId="11">#REF!</definedName>
    <definedName name="esafr" localSheetId="7">#REF!</definedName>
    <definedName name="esafr" localSheetId="8">#REF!</definedName>
    <definedName name="esafr">#REF!</definedName>
    <definedName name="exflow" localSheetId="3">#REF!</definedName>
    <definedName name="exflow" localSheetId="1">#REF!</definedName>
    <definedName name="exflow" localSheetId="5">#REF!</definedName>
    <definedName name="exflow" localSheetId="4">#REF!</definedName>
    <definedName name="exflow" localSheetId="12">#REF!</definedName>
    <definedName name="exflow" localSheetId="2">#REF!</definedName>
    <definedName name="exflow" localSheetId="11">#REF!</definedName>
    <definedName name="exflow" localSheetId="7">#REF!</definedName>
    <definedName name="exflow" localSheetId="8">#REF!</definedName>
    <definedName name="exflow">#REF!</definedName>
    <definedName name="ExitWRS">[32]Main!$AB$25</definedName>
    <definedName name="ExtW">'[28]W&amp;T'!$C$16</definedName>
    <definedName name="F" localSheetId="3">#REF!</definedName>
    <definedName name="F" localSheetId="1">#REF!</definedName>
    <definedName name="F" localSheetId="5">#REF!</definedName>
    <definedName name="F" localSheetId="4">#REF!</definedName>
    <definedName name="F" localSheetId="12">#REF!</definedName>
    <definedName name="F" localSheetId="2">#REF!</definedName>
    <definedName name="F" localSheetId="11">#REF!</definedName>
    <definedName name="F" localSheetId="7">#REF!</definedName>
    <definedName name="F" localSheetId="8">#REF!</definedName>
    <definedName name="F">#REF!</definedName>
    <definedName name="fd" hidden="1">{#N/A,#N/A,FALSE,"ОТЛАДКА"}</definedName>
    <definedName name="fddf" hidden="1">{"celkový rozpočet - detail",#N/A,FALSE,"Aktualizace č. 1"}</definedName>
    <definedName name="FDP_0_1_aUrv" hidden="1">'[33]Income Statement'!$G$3</definedName>
    <definedName name="FDP_1_1_aUrv" hidden="1">'[33]Income Statement'!$G$4</definedName>
    <definedName name="FDP_10_1_aDrv" hidden="1">'[33]Income Statement'!$O$18</definedName>
    <definedName name="FDP_100_1_aUrv" hidden="1">'[33]Income Statement'!$L$83</definedName>
    <definedName name="FDP_101_1_aUrv" hidden="1">'[33]Income Statement'!$M$83</definedName>
    <definedName name="FDP_102_1_aUrv" hidden="1">'[33]Income Statement'!$N$83</definedName>
    <definedName name="FDP_103_1_aUrv" hidden="1">'[33]Income Statement'!$O$83</definedName>
    <definedName name="FDP_104_1_aUrv" hidden="1">'[33]Income Statement'!$E$84</definedName>
    <definedName name="FDP_105_1_aUrv" hidden="1">'[33]Income Statement'!$J$84</definedName>
    <definedName name="FDP_106_1_aUrv" hidden="1">'[33]Income Statement'!$K$84</definedName>
    <definedName name="FDP_107_1_aUrv" hidden="1">'[33]Income Statement'!$L$84</definedName>
    <definedName name="FDP_108_1_aUrv" hidden="1">'[33]Income Statement'!$M$84</definedName>
    <definedName name="FDP_109_1_aUrv" hidden="1">'[33]Income Statement'!$N$84</definedName>
    <definedName name="FDP_11_1_aDrv" hidden="1">'[33]Income Statement'!$S$16</definedName>
    <definedName name="FDP_110_1_aUrv" hidden="1">'[33]Income Statement'!$O$84</definedName>
    <definedName name="FDP_111_1_aUrv" hidden="1">'[33]Income Statement'!$E$89</definedName>
    <definedName name="FDP_112_1_aUrv" hidden="1">'[33]Income Statement'!$N$82</definedName>
    <definedName name="FDP_113_1_aUrv" hidden="1">'[33]Income Statement'!$J$89</definedName>
    <definedName name="FDP_114_1_aUrv" hidden="1">'[33]Income Statement'!$AI$89</definedName>
    <definedName name="FDP_115_1_aUrv" hidden="1">'[33]Income Statement'!$AJ$89</definedName>
    <definedName name="FDP_116_1_aUrv" hidden="1">'[33]Income Statement'!$E$90</definedName>
    <definedName name="FDP_117_1_aUrv" hidden="1">'[33]Income Statement'!$K$83</definedName>
    <definedName name="FDP_118_1_aUrv" hidden="1">'[33]Income Statement'!$J$90</definedName>
    <definedName name="FDP_119_1_aUrv" hidden="1">'[33]Income Statement'!$AI$90</definedName>
    <definedName name="FDP_12_1_aDrv" hidden="1">'[33]Income Statement'!$F$176</definedName>
    <definedName name="FDP_120_1_aUrv" hidden="1">'[33]Income Statement'!$AJ$90</definedName>
    <definedName name="FDP_121_1_aUrv" hidden="1">'[33]Income Statement'!$E$94</definedName>
    <definedName name="FDP_122_1_aUrv" hidden="1">'[33]Income Statement'!$AF$94</definedName>
    <definedName name="FDP_123_1_aUrv" hidden="1">'[33]Income Statement'!$AG$94</definedName>
    <definedName name="FDP_124_1_aUrv" hidden="1">'[33]Income Statement'!$E$95</definedName>
    <definedName name="FDP_125_1_aUrv" hidden="1">'[33]Income Statement'!$AF$95</definedName>
    <definedName name="FDP_126_1_aUrv" hidden="1">'[33]Income Statement'!$AG$95</definedName>
    <definedName name="FDP_127_1_aUrv" hidden="1">'[33]Income Statement'!$E$96</definedName>
    <definedName name="FDP_128_1_aUrv" hidden="1">'[33]Income Statement'!$AF$96</definedName>
    <definedName name="FDP_129_1_aUrv" hidden="1">'[33]Income Statement'!$AG$96</definedName>
    <definedName name="FDP_13_1_aUrv" hidden="1">'[33]Income Statement'!$O$27</definedName>
    <definedName name="FDP_130_1_aUrv" hidden="1">'[33]Income Statement'!$E$98</definedName>
    <definedName name="FDP_131_1_aSrv" hidden="1">'[33]Income Statement'!$G$98</definedName>
    <definedName name="FDP_132_1_aUrv" hidden="1">'[33]Income Statement'!$E$99</definedName>
    <definedName name="FDP_133_1_aUrv" hidden="1">'[33]Income Statement'!$AI$89</definedName>
    <definedName name="FDP_134_1_aUrv" hidden="1">'[33]Income Statement'!$E$100</definedName>
    <definedName name="FDP_135_1_aUrv" hidden="1">'[33]Income Statement'!$E$90</definedName>
    <definedName name="FDP_136_1_aSrv" hidden="1">'[33]Income Statement'!$G$90</definedName>
    <definedName name="FDP_137_1_aUrv" hidden="1">'[33]Income Statement'!$J$90</definedName>
    <definedName name="FDP_138_1_aUrv" hidden="1">'[33]Income Statement'!$E$102</definedName>
    <definedName name="FDP_139_1_aUrv" hidden="1">'[33]Income Statement'!$AJ$90</definedName>
    <definedName name="FDP_14_1_aUrv" hidden="1">'[33]Income Statement'!$O$28</definedName>
    <definedName name="FDP_140_1_aUrv" hidden="1">'[33]Income Statement'!$E$103</definedName>
    <definedName name="FDP_141_1_aUrv" hidden="1">'[33]Income Statement'!$AF$94</definedName>
    <definedName name="FDP_142_1_aUrv" hidden="1">'[33]Income Statement'!$AG$94</definedName>
    <definedName name="FDP_143_1_aUrv" hidden="1">'[33]Income Statement'!$E$95</definedName>
    <definedName name="FDP_144_1_aUrv" hidden="1">'[33]Income Statement'!$AF$95</definedName>
    <definedName name="FDP_145_1_aUrv" hidden="1">'[33]Income Statement'!$AG$95</definedName>
    <definedName name="FDP_146_1_aUrv" hidden="1">'[33]Income Statement'!$E$96</definedName>
    <definedName name="FDP_147_1_aUrv" hidden="1">'[33]Income Statement'!$AF$96</definedName>
    <definedName name="FDP_148_1_aUrv" hidden="1">'[33]Income Statement'!$AG$96</definedName>
    <definedName name="FDP_149_1_aUrv" hidden="1">'[33]Income Statement'!$E$98</definedName>
    <definedName name="FDP_15_1_aUrv" hidden="1">'[33]Income Statement'!$O$29</definedName>
    <definedName name="FDP_150_1_aSrv" hidden="1">'[33]Income Statement'!$G$98</definedName>
    <definedName name="FDP_151_1_aUrv" hidden="1">'[33]Income Statement'!$E$99</definedName>
    <definedName name="FDP_152_1_aSrv" hidden="1">'[33]Income Statement'!$G$99</definedName>
    <definedName name="FDP_153_1_aUrv" hidden="1">'[33]Income Statement'!$E$100</definedName>
    <definedName name="FDP_154_1_aSrv" hidden="1">'[33]Income Statement'!$G$100</definedName>
    <definedName name="FDP_155_1_aUrv" hidden="1">'[33]Income Statement'!$E$101</definedName>
    <definedName name="FDP_156_1_aSrv" hidden="1">'[33]Income Statement'!$G$101</definedName>
    <definedName name="FDP_157_1_aUrv" hidden="1">'[33]Income Statement'!$E$102</definedName>
    <definedName name="FDP_158_1_aSrv" hidden="1">'[33]Income Statement'!$G$102</definedName>
    <definedName name="FDP_159_1_aUrv" hidden="1">'[33]Income Statement'!$E$103</definedName>
    <definedName name="FDP_16_1_aUrv" hidden="1">'[33]Income Statement'!$O$7</definedName>
    <definedName name="FDP_160_1_aSrv" hidden="1">'[33]Income Statement'!$G$103</definedName>
    <definedName name="FDP_161_1_aDrv" hidden="1">'[33]Income Statement'!$F$172</definedName>
    <definedName name="FDP_162_1_aDrv" hidden="1">'[33]Income Statement'!$F$173</definedName>
    <definedName name="FDP_163_1_aDrv" hidden="1">'[33]Income Statement'!$F$174</definedName>
    <definedName name="FDP_164_1_aDrv" hidden="1">'[33]Income Statement'!$F$175</definedName>
    <definedName name="FDP_165_1_aDrv" hidden="1">'[33]Income Statement'!$F$177</definedName>
    <definedName name="FDP_166_1_aDrv" hidden="1">'[33]Income Statement'!$F$179</definedName>
    <definedName name="FDP_167_1_aDrv" hidden="1">'[33]Income Statement'!$F$180</definedName>
    <definedName name="FDP_168_1_aDrv" hidden="1">'[33]Income Statement'!$F$181</definedName>
    <definedName name="FDP_169_1_aDrv" hidden="1">'[33]Income Statement'!$F$182</definedName>
    <definedName name="FDP_17_1_aUrv" hidden="1">'[33]Income Statement'!$E$9</definedName>
    <definedName name="FDP_170_1_aDrv" hidden="1">'[33]Income Statement'!$F$183</definedName>
    <definedName name="FDP_171_1_aDrv" hidden="1">'[33]Income Statement'!$F$184</definedName>
    <definedName name="FDP_172_1_aDrv" hidden="1">'[33]Income Statement'!$E$196</definedName>
    <definedName name="FDP_173_1_aDrv" hidden="1">'[33]Income Statement'!$E$197</definedName>
    <definedName name="FDP_174_1_aUrv" hidden="1">'[33]Income Statement'!$E$59</definedName>
    <definedName name="FDP_175_1_aUrv" hidden="1">'[33]Income Statement'!$E$71</definedName>
    <definedName name="FDP_176_1_aUrv" hidden="1">'[33]Income Statement'!$O$10</definedName>
    <definedName name="FDP_177_1_aUrv" hidden="1">'[33]Income Statement'!$G$72</definedName>
    <definedName name="FDP_178_1_aUrv" hidden="1">'[33]Income Statement'!$I$3</definedName>
    <definedName name="FDP_179_1_aUrv" hidden="1">'[33]Income Statement'!$I$4</definedName>
    <definedName name="FDP_18_1_aUrv" hidden="1">'[33]Income Statement'!$E$10</definedName>
    <definedName name="FDP_180_1_aUdv" hidden="1">'[33]Income Statement'!$L$43</definedName>
    <definedName name="FDP_181_1_aUdv" hidden="1">'[33]Income Statement'!$M$43</definedName>
    <definedName name="FDP_182_1_aUdv" hidden="1">'[33]Income Statement'!$N$43</definedName>
    <definedName name="FDP_183_1_aUdv" hidden="1">'[33]Income Statement'!$O$43</definedName>
    <definedName name="FDP_184_1_aUdv" hidden="1">'[33]Income Statement'!$L$50</definedName>
    <definedName name="FDP_185_1_aUdv" hidden="1">'[33]Income Statement'!$M$50</definedName>
    <definedName name="FDP_186_1_aUdv" hidden="1">'[33]Income Statement'!$N$50</definedName>
    <definedName name="FDP_187_1_aUdv" hidden="1">'[33]Income Statement'!$O$50</definedName>
    <definedName name="FDP_188_1_aUdv" hidden="1">'[33]Income Statement'!$L$62</definedName>
    <definedName name="FDP_189_1_aUdv" hidden="1">'[33]Income Statement'!$M$62</definedName>
    <definedName name="FDP_19_1_aUrv" hidden="1">'[33]Income Statement'!$E$11</definedName>
    <definedName name="FDP_190_1_aUdv" hidden="1">'[33]Income Statement'!$N$62</definedName>
    <definedName name="FDP_191_1_aUdv" hidden="1">'[33]Income Statement'!$O$62</definedName>
    <definedName name="FDP_192_1_aUdv" hidden="1">'[33]Income Statement'!$L$67</definedName>
    <definedName name="FDP_193_1_aUdv" hidden="1">'[33]Income Statement'!$M$67</definedName>
    <definedName name="FDP_194_1_aUdv" hidden="1">'[33]Income Statement'!$N$67</definedName>
    <definedName name="FDP_195_1_aUdv" hidden="1">'[33]Income Statement'!$O$67</definedName>
    <definedName name="FDP_196_1_aUdv" hidden="1">'[33]Income Statement'!$L$55</definedName>
    <definedName name="FDP_197_1_aUdv" hidden="1">'[33]Income Statement'!$M$55</definedName>
    <definedName name="FDP_198_1_aUdv" hidden="1">'[33]Income Statement'!$N$55</definedName>
    <definedName name="FDP_199_1_aUdv" hidden="1">'[33]Income Statement'!$O$55</definedName>
    <definedName name="FDP_2_1_aUrv" hidden="1">'[33]Income Statement'!$O$6</definedName>
    <definedName name="FDP_20_1_aUrv" hidden="1">'[33]Income Statement'!$E$12</definedName>
    <definedName name="FDP_21_1_aUrv" hidden="1">'[33]Income Statement'!$E$13</definedName>
    <definedName name="FDP_22_1_aUrv" hidden="1">'[33]Income Statement'!$O$15</definedName>
    <definedName name="FDP_23_1_aDrv" hidden="1">'[33]Income Statement'!$O$19</definedName>
    <definedName name="FDP_24_1_aUrv" hidden="1">'[33]Income Statement'!$E$16</definedName>
    <definedName name="FDP_25_1_aUrv" hidden="1">'[33]Income Statement'!$E$17</definedName>
    <definedName name="FDP_26_1_aUrv" hidden="1">'[33]Income Statement'!$E$18</definedName>
    <definedName name="FDP_27_1_aUrv" hidden="1">'[33]Income Statement'!$E$19</definedName>
    <definedName name="FDP_28_1_aUrv" hidden="1">'[33]Income Statement'!$O$30</definedName>
    <definedName name="FDP_29_1_aDrv" hidden="1">'[33]Income Statement'!$E$8</definedName>
    <definedName name="FDP_3_1_aUrv" hidden="1">'[33]Income Statement'!$O$7</definedName>
    <definedName name="FDP_30_1_aUrv" hidden="1">'[33]Income Statement'!$E$22</definedName>
    <definedName name="FDP_31_1_aUrv" hidden="1">'[33]Income Statement'!$E$23</definedName>
    <definedName name="FDP_32_1_aUrv" hidden="1">'[33]Income Statement'!$E$24</definedName>
    <definedName name="FDP_33_1_aUrv" hidden="1">'[33]Income Statement'!$E$25</definedName>
    <definedName name="FDP_34_1_aUrv" hidden="1">'[33]Income Statement'!$E$26</definedName>
    <definedName name="FDP_35_1_aSrv" hidden="1">'[33]Income Statement'!$E$27</definedName>
    <definedName name="FDP_36_1_aUrv" hidden="1">'[33]Income Statement'!$E$28</definedName>
    <definedName name="FDP_37_1_aUrv" hidden="1">'[33]Income Statement'!$E$29</definedName>
    <definedName name="FDP_38_1_aUrv" hidden="1">'[33]Income Statement'!$E$30</definedName>
    <definedName name="FDP_39_1_aUrv" hidden="1">'[33]Income Statement'!$E$31</definedName>
    <definedName name="FDP_4_1_aUrv" hidden="1">'[33]Income Statement'!$O$8</definedName>
    <definedName name="FDP_40_1_aUrv" hidden="1">'[33]Income Statement'!$E$32</definedName>
    <definedName name="FDP_41_1_aSrv" hidden="1">'[33]Income Statement'!$E$20</definedName>
    <definedName name="FDP_42_1_aSrv" hidden="1">'[33]Income Statement'!$E$21</definedName>
    <definedName name="FDP_43_1_aUrv" hidden="1">'[33]Income Statement'!$E$35</definedName>
    <definedName name="FDP_44_1_aUrv" hidden="1">'[33]Income Statement'!$E$36</definedName>
    <definedName name="FDP_45_1_aUrv" hidden="1">'[33]Income Statement'!$E$37</definedName>
    <definedName name="FDP_46_1_aUrv" hidden="1">'[33]Income Statement'!$E$38</definedName>
    <definedName name="FDP_47_1_aUrv" hidden="1">'[33]Income Statement'!$E$39</definedName>
    <definedName name="FDP_48_1_aSrv" hidden="1">'[33]Income Statement'!$E$40</definedName>
    <definedName name="FDP_49_1_aUrv" hidden="1">'[33]Income Statement'!$E$28</definedName>
    <definedName name="FDP_5_1_aUrv" hidden="1">'[33]Income Statement'!$O$9</definedName>
    <definedName name="FDP_50_1_aUrv" hidden="1">'[33]Income Statement'!$E$42</definedName>
    <definedName name="FDP_51_1_aUrv" hidden="1">'[33]Income Statement'!$E$30</definedName>
    <definedName name="FDP_52_1_aUrv" hidden="1">'[33]Income Statement'!$E$44</definedName>
    <definedName name="FDP_53_1_aUrv" hidden="1">'[33]Income Statement'!$E$45</definedName>
    <definedName name="FDP_54_1_aUrv" hidden="1">'[33]Income Statement'!$E$46</definedName>
    <definedName name="FDP_55_1_aUrv" hidden="1">'[33]Income Statement'!$E$50</definedName>
    <definedName name="FDP_56_1_aUrv" hidden="1">'[33]Income Statement'!$E$51</definedName>
    <definedName name="FDP_57_1_aUrv" hidden="1">'[33]Income Statement'!$E$36</definedName>
    <definedName name="FDP_58_1_aUrv" hidden="1">'[33]Income Statement'!$E$53</definedName>
    <definedName name="FDP_59_1_aUrv" hidden="1">'[33]Income Statement'!$E$54</definedName>
    <definedName name="FDP_6_1_aUrv" hidden="1">'[33]Income Statement'!$O$10</definedName>
    <definedName name="FDP_60_1_aUrv" hidden="1">'[33]Income Statement'!$E$55</definedName>
    <definedName name="FDP_61_1_aSrv" hidden="1">'[33]Income Statement'!$E$40</definedName>
    <definedName name="FDP_62_1_aSrv" hidden="1">'[33]Income Statement'!$E$41</definedName>
    <definedName name="FDP_63_1_aUrv" hidden="1">'[33]Income Statement'!$E$42</definedName>
    <definedName name="FDP_64_1_aSrv" hidden="1">'[33]Income Statement'!$G$42</definedName>
    <definedName name="FDP_65_1_aSrv" hidden="1">'[33]Income Statement'!$E$60</definedName>
    <definedName name="FDP_66_1_aUrv" hidden="1">'[33]Income Statement'!$E$61</definedName>
    <definedName name="FDP_67_1_aUrv" hidden="1">'[33]Income Statement'!$E$62</definedName>
    <definedName name="FDP_68_1_aUrv" hidden="1">'[33]Income Statement'!$E$63</definedName>
    <definedName name="FDP_69_1_aUrv" hidden="1">'[33]Income Statement'!$O$16</definedName>
    <definedName name="FDP_7_1_aUrv" hidden="1">'[33]Income Statement'!$O$11</definedName>
    <definedName name="FDP_70_1_aDrv" hidden="1">'[33]Income Statement'!$S$14</definedName>
    <definedName name="FDP_71_1_aUrv" hidden="1">'[33]Income Statement'!$U$13</definedName>
    <definedName name="FDP_72_1_aDrv" hidden="1">'[33]Income Statement'!$S$13</definedName>
    <definedName name="FDP_73_1_aUrv" hidden="1">'[33]Income Statement'!$E$68</definedName>
    <definedName name="FDP_74_1_aUrv" hidden="1">'[33]Income Statement'!$E$51</definedName>
    <definedName name="FDP_75_1_aSrv" hidden="1">'[33]Income Statement'!$E$70</definedName>
    <definedName name="FDP_76_1_aUrv" hidden="1">'[33]Income Statement'!$E$71</definedName>
    <definedName name="FDP_77_1_aUrv" hidden="1">'[33]Income Statement'!$E$72</definedName>
    <definedName name="FDP_78_1_aUrv" hidden="1">'[33]Income Statement'!$J$77</definedName>
    <definedName name="FDP_79_1_aUrv" hidden="1">'[33]Income Statement'!$K$77</definedName>
    <definedName name="FDP_8_1_aDrv" hidden="1">'[33]Income Statement'!$S$19</definedName>
    <definedName name="FDP_80_1_aUrv" hidden="1">'[33]Income Statement'!$L$77</definedName>
    <definedName name="FDP_81_1_aSrv" hidden="1">'[33]Income Statement'!$E$58</definedName>
    <definedName name="FDP_82_1_aUrv" hidden="1">'[33]Income Statement'!$N$77</definedName>
    <definedName name="FDP_83_1_aSrv" hidden="1">'[33]Income Statement'!$E$61</definedName>
    <definedName name="FDP_84_1_aUrv" hidden="1">'[33]Income Statement'!$J$78</definedName>
    <definedName name="FDP_85_1_aUrv" hidden="1">'[33]Income Statement'!$K$78</definedName>
    <definedName name="FDP_86_1_aUrv" hidden="1">'[33]Income Statement'!$L$78</definedName>
    <definedName name="FDP_87_1_aSrv" hidden="1">'[33]Income Statement'!$E$65</definedName>
    <definedName name="FDP_88_1_aUrv" hidden="1">'[33]Income Statement'!$N$78</definedName>
    <definedName name="FDP_89_1_aSrv" hidden="1">'[33]Income Statement'!$E$67</definedName>
    <definedName name="FDP_9_1_aDrv" hidden="1">'[33]Income Statement'!$S$18</definedName>
    <definedName name="FDP_90_1_aUrv" hidden="1">'[33]Income Statement'!$E$82</definedName>
    <definedName name="FDP_91_1_aUrv" hidden="1">'[33]Income Statement'!$J$82</definedName>
    <definedName name="FDP_92_1_aSrv" hidden="1">'[33]Income Statement'!$E$70</definedName>
    <definedName name="FDP_93_1_aDrv" hidden="1">'[33]Income Statement'!$E$72</definedName>
    <definedName name="FDP_94_1_aUrv" hidden="1">'[33]Income Statement'!$M$82</definedName>
    <definedName name="FDP_95_1_aUrv" hidden="1">'[33]Income Statement'!$N$82</definedName>
    <definedName name="FDP_96_1_aUrv" hidden="1">'[33]Income Statement'!$O$82</definedName>
    <definedName name="FDP_97_1_aUrv" hidden="1">'[33]Income Statement'!$E$83</definedName>
    <definedName name="FDP_98_1_aUrv" hidden="1">'[33]Income Statement'!$J$83</definedName>
    <definedName name="FDP_99_1_aUrv" hidden="1">'[33]Income Statement'!$K$83</definedName>
    <definedName name="Feb_98" localSheetId="3">#REF!</definedName>
    <definedName name="Feb_98" localSheetId="1">#REF!</definedName>
    <definedName name="Feb_98" localSheetId="5">#REF!</definedName>
    <definedName name="Feb_98" localSheetId="4">#REF!</definedName>
    <definedName name="Feb_98" localSheetId="12">#REF!</definedName>
    <definedName name="Feb_98" localSheetId="2">#REF!</definedName>
    <definedName name="Feb_98" localSheetId="11">#REF!</definedName>
    <definedName name="Feb_98" localSheetId="7">#REF!</definedName>
    <definedName name="Feb_98" localSheetId="8">#REF!</definedName>
    <definedName name="Feb_98">#REF!</definedName>
    <definedName name="FebSun1" localSheetId="3">DATE(funqcionaluri!CalendarYear,2,1)-WEEKDAY(DATE(funqcionaluri!CalendarYear,2,1))</definedName>
    <definedName name="FebSun1" localSheetId="1">DATE(ბალანსი!CalendarYear,2,1)-WEEKDAY(DATE(ბალანსი!CalendarYear,2,1))</definedName>
    <definedName name="FebSun1" localSheetId="5">DATE(გრანტები!CalendarYear,2,1)-WEEKDAY(DATE(გრანტები!CalendarYear,2,1))</definedName>
    <definedName name="FebSun1" localSheetId="4">DATE(კრედიტები!CalendarYear,2,1)-WEEKDAY(DATE(კრედიტები!CalendarYear,2,1))</definedName>
    <definedName name="FebSun1" localSheetId="12">DATE(მხარჯავები!CalendarYear,2,1)-WEEKDAY(DATE(მხარჯავები!CalendarYear,2,1))</definedName>
    <definedName name="FebSun1" localSheetId="2">DATE('ფინანსური და ვალდებულებები'!CalendarYear,2,1)-WEEKDAY(DATE('ფინანსური და ვალდებულებები'!CalendarYear,2,1))</definedName>
    <definedName name="FebSun1" localSheetId="11">DATE('ფულადი სხსრები'!CalendarYear,2,1)-WEEKDAY(DATE('ფულადი სხსრები'!CalendarYear,2,1))</definedName>
    <definedName name="FebSun1" localSheetId="7">DATE(ცენტრალური!CalendarYear,2,1)-WEEKDAY(DATE(ცენტრალური!CalendarYear,2,1))</definedName>
    <definedName name="FebSun1" localSheetId="8">DATE('ცენტრალური ბალანსი V2'!CalendarYear,2,1)-WEEKDAY(DATE('ცენტრალური ბალანსი V2'!CalendarYear,2,1))</definedName>
    <definedName name="FebSun1">DATE(CalendarYear,2,1)-WEEKDAY(DATE(CalendarYear,2,1))</definedName>
    <definedName name="ff" localSheetId="3" hidden="1">{"Tab1",#N/A,FALSE,"P";"Tab2",#N/A,FALSE,"P"}</definedName>
    <definedName name="ff" localSheetId="1" hidden="1">{"Tab1",#N/A,FALSE,"P";"Tab2",#N/A,FALSE,"P"}</definedName>
    <definedName name="ff" localSheetId="5" hidden="1">{"Tab1",#N/A,FALSE,"P";"Tab2",#N/A,FALSE,"P"}</definedName>
    <definedName name="ff" localSheetId="4" hidden="1">{"Tab1",#N/A,FALSE,"P";"Tab2",#N/A,FALSE,"P"}</definedName>
    <definedName name="ff" localSheetId="2" hidden="1">{"Tab1",#N/A,FALSE,"P";"Tab2",#N/A,FALSE,"P"}</definedName>
    <definedName name="ff" localSheetId="11" hidden="1">{"Tab1",#N/A,FALSE,"P";"Tab2",#N/A,FALSE,"P"}</definedName>
    <definedName name="ff" localSheetId="8" hidden="1">{"Tab1",#N/A,FALSE,"P";"Tab2",#N/A,FALSE,"P"}</definedName>
    <definedName name="ff" hidden="1">{"Tab1",#N/A,FALSE,"P";"Tab2",#N/A,FALSE,"P"}</definedName>
    <definedName name="fff" localSheetId="3" hidden="1">{"Tab1",#N/A,FALSE,"P";"Tab2",#N/A,FALSE,"P"}</definedName>
    <definedName name="fff" localSheetId="1" hidden="1">{"Tab1",#N/A,FALSE,"P";"Tab2",#N/A,FALSE,"P"}</definedName>
    <definedName name="fff" localSheetId="5" hidden="1">{"Tab1",#N/A,FALSE,"P";"Tab2",#N/A,FALSE,"P"}</definedName>
    <definedName name="fff" localSheetId="4" hidden="1">{"Tab1",#N/A,FALSE,"P";"Tab2",#N/A,FALSE,"P"}</definedName>
    <definedName name="fff" localSheetId="2" hidden="1">{"Tab1",#N/A,FALSE,"P";"Tab2",#N/A,FALSE,"P"}</definedName>
    <definedName name="fff" localSheetId="11" hidden="1">{"Tab1",#N/A,FALSE,"P";"Tab2",#N/A,FALSE,"P"}</definedName>
    <definedName name="fff" localSheetId="8" hidden="1">{"Tab1",#N/A,FALSE,"P";"Tab2",#N/A,FALSE,"P"}</definedName>
    <definedName name="fff" hidden="1">{"Tab1",#N/A,FALSE,"P";"Tab2",#N/A,FALSE,"P"}</definedName>
    <definedName name="ffffff" hidden="1">{"budget992000 capex",#N/A,FALSE,"Celtel alternative 6"}</definedName>
    <definedName name="ffsgsdgsd" hidden="1">{#N/A,#N/A,FALSE,"Aging Summary";#N/A,#N/A,FALSE,"Ratio Analysis";#N/A,#N/A,FALSE,"Test 120 Day Accts";#N/A,#N/A,FALSE,"Tickmarks"}</definedName>
    <definedName name="fggfdfgf" hidden="1">{#N/A,#N/A,FALSE,"Aging Summary";#N/A,#N/A,FALSE,"Ratio Analysis";#N/A,#N/A,FALSE,"Test 120 Day Accts";#N/A,#N/A,FALSE,"Tickmarks"}</definedName>
    <definedName name="fgh" hidden="1">{#N/A,#N/A,FALSE,"ОТЛАДКА"}</definedName>
    <definedName name="File.Type" localSheetId="8" hidden="1">#REF!</definedName>
    <definedName name="File.Type" hidden="1">#REF!</definedName>
    <definedName name="Final_Summary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inan" localSheetId="3">#REF!</definedName>
    <definedName name="finan" localSheetId="1">#REF!</definedName>
    <definedName name="finan" localSheetId="5">#REF!</definedName>
    <definedName name="finan" localSheetId="4">#REF!</definedName>
    <definedName name="finan" localSheetId="12">#REF!</definedName>
    <definedName name="finan" localSheetId="2">#REF!</definedName>
    <definedName name="finan" localSheetId="11">#REF!</definedName>
    <definedName name="finan" localSheetId="7">#REF!</definedName>
    <definedName name="finan" localSheetId="8">#REF!</definedName>
    <definedName name="finan">#REF!</definedName>
    <definedName name="finan1" localSheetId="3">#REF!</definedName>
    <definedName name="finan1" localSheetId="1">#REF!</definedName>
    <definedName name="finan1" localSheetId="5">#REF!</definedName>
    <definedName name="finan1" localSheetId="4">#REF!</definedName>
    <definedName name="finan1" localSheetId="12">#REF!</definedName>
    <definedName name="finan1" localSheetId="2">#REF!</definedName>
    <definedName name="finan1" localSheetId="11">#REF!</definedName>
    <definedName name="finan1" localSheetId="7">#REF!</definedName>
    <definedName name="finan1" localSheetId="8">#REF!</definedName>
    <definedName name="finan1">#REF!</definedName>
    <definedName name="FINANCING" localSheetId="3">#REF!</definedName>
    <definedName name="FINANCING" localSheetId="1">#REF!</definedName>
    <definedName name="FINANCING" localSheetId="5">#REF!</definedName>
    <definedName name="FINANCING" localSheetId="4">#REF!</definedName>
    <definedName name="FINANCING" localSheetId="12">#REF!</definedName>
    <definedName name="FINANCING" localSheetId="2">#REF!</definedName>
    <definedName name="FINANCING" localSheetId="11">#REF!</definedName>
    <definedName name="FINANCING" localSheetId="7">#REF!</definedName>
    <definedName name="FINANCING" localSheetId="8">#REF!</definedName>
    <definedName name="FINANCING">#REF!</definedName>
    <definedName name="FinW">'[28]W&amp;T'!$C$18</definedName>
    <definedName name="First_Year">[20]Main!$E$12</definedName>
    <definedName name="fis_98" localSheetId="3">#REF!</definedName>
    <definedName name="fis_98" localSheetId="1">#REF!</definedName>
    <definedName name="fis_98" localSheetId="5">#REF!</definedName>
    <definedName name="fis_98" localSheetId="4">#REF!</definedName>
    <definedName name="fis_98" localSheetId="12">#REF!</definedName>
    <definedName name="fis_98" localSheetId="2">#REF!</definedName>
    <definedName name="fis_98" localSheetId="11">#REF!</definedName>
    <definedName name="fis_98" localSheetId="7">#REF!</definedName>
    <definedName name="fis_98" localSheetId="8">#REF!</definedName>
    <definedName name="fis_98">#REF!</definedName>
    <definedName name="fis_gdp" localSheetId="3">#REF!</definedName>
    <definedName name="fis_gdp" localSheetId="1">#REF!</definedName>
    <definedName name="fis_gdp" localSheetId="5">#REF!</definedName>
    <definedName name="fis_gdp" localSheetId="4">#REF!</definedName>
    <definedName name="fis_gdp" localSheetId="12">#REF!</definedName>
    <definedName name="fis_gdp" localSheetId="2">#REF!</definedName>
    <definedName name="fis_gdp" localSheetId="11">#REF!</definedName>
    <definedName name="fis_gdp" localSheetId="7">#REF!</definedName>
    <definedName name="fis_gdp" localSheetId="8">#REF!</definedName>
    <definedName name="fis_gdp">#REF!</definedName>
    <definedName name="fis_lari" localSheetId="3">#REF!</definedName>
    <definedName name="fis_lari" localSheetId="1">#REF!</definedName>
    <definedName name="fis_lari" localSheetId="5">#REF!</definedName>
    <definedName name="fis_lari" localSheetId="4">#REF!</definedName>
    <definedName name="fis_lari" localSheetId="12">#REF!</definedName>
    <definedName name="fis_lari" localSheetId="2">#REF!</definedName>
    <definedName name="fis_lari" localSheetId="11">#REF!</definedName>
    <definedName name="fis_lari" localSheetId="7">#REF!</definedName>
    <definedName name="fis_lari" localSheetId="8">#REF!</definedName>
    <definedName name="fis_lari">#REF!</definedName>
    <definedName name="Fisc" localSheetId="3">#REF!</definedName>
    <definedName name="Fisc" localSheetId="1">#REF!</definedName>
    <definedName name="Fisc" localSheetId="5">#REF!</definedName>
    <definedName name="Fisc" localSheetId="4">#REF!</definedName>
    <definedName name="Fisc" localSheetId="12">#REF!</definedName>
    <definedName name="Fisc" localSheetId="2">#REF!</definedName>
    <definedName name="Fisc" localSheetId="11">#REF!</definedName>
    <definedName name="Fisc" localSheetId="7">#REF!</definedName>
    <definedName name="Fisc" localSheetId="8">#REF!</definedName>
    <definedName name="Fisc">#REF!</definedName>
    <definedName name="FISUM" localSheetId="3">#REF!</definedName>
    <definedName name="FISUM" localSheetId="1">#REF!</definedName>
    <definedName name="FISUM" localSheetId="5">#REF!</definedName>
    <definedName name="FISUM" localSheetId="4">#REF!</definedName>
    <definedName name="FISUM" localSheetId="12">#REF!</definedName>
    <definedName name="FISUM" localSheetId="2">#REF!</definedName>
    <definedName name="FISUM" localSheetId="11">#REF!</definedName>
    <definedName name="FISUM" localSheetId="7">#REF!</definedName>
    <definedName name="FISUM" localSheetId="8">#REF!</definedName>
    <definedName name="FISUM">#REF!</definedName>
    <definedName name="FLOPEC" localSheetId="3">#REF!</definedName>
    <definedName name="FLOPEC" localSheetId="1">#REF!</definedName>
    <definedName name="FLOPEC" localSheetId="5">#REF!</definedName>
    <definedName name="FLOPEC" localSheetId="4">#REF!</definedName>
    <definedName name="FLOPEC" localSheetId="12">#REF!</definedName>
    <definedName name="FLOPEC" localSheetId="2">#REF!</definedName>
    <definedName name="FLOPEC" localSheetId="11">#REF!</definedName>
    <definedName name="FLOPEC" localSheetId="7">#REF!</definedName>
    <definedName name="FLOPEC" localSheetId="8">#REF!</definedName>
    <definedName name="FLOPEC">#REF!</definedName>
    <definedName name="FMB" localSheetId="3">#REF!</definedName>
    <definedName name="FMB" localSheetId="1">#REF!</definedName>
    <definedName name="FMB" localSheetId="5">#REF!</definedName>
    <definedName name="FMB" localSheetId="4">#REF!</definedName>
    <definedName name="FMB" localSheetId="12">#REF!</definedName>
    <definedName name="FMB" localSheetId="2">#REF!</definedName>
    <definedName name="FMB" localSheetId="11">#REF!</definedName>
    <definedName name="FMB" localSheetId="7">#REF!</definedName>
    <definedName name="FMB" localSheetId="8">#REF!</definedName>
    <definedName name="FMB">#REF!</definedName>
    <definedName name="FODESEC" localSheetId="3">#REF!</definedName>
    <definedName name="FODESEC" localSheetId="1">#REF!</definedName>
    <definedName name="FODESEC" localSheetId="5">#REF!</definedName>
    <definedName name="FODESEC" localSheetId="4">#REF!</definedName>
    <definedName name="FODESEC" localSheetId="12">#REF!</definedName>
    <definedName name="FODESEC" localSheetId="2">#REF!</definedName>
    <definedName name="FODESEC" localSheetId="11">#REF!</definedName>
    <definedName name="FODESEC" localSheetId="7">#REF!</definedName>
    <definedName name="FODESEC" localSheetId="8">#REF!</definedName>
    <definedName name="FODESEC">#REF!</definedName>
    <definedName name="Foreign_liabilities" localSheetId="3">#REF!</definedName>
    <definedName name="Foreign_liabilities" localSheetId="1">#REF!</definedName>
    <definedName name="Foreign_liabilities" localSheetId="5">#REF!</definedName>
    <definedName name="Foreign_liabilities" localSheetId="4">#REF!</definedName>
    <definedName name="Foreign_liabilities" localSheetId="12">#REF!</definedName>
    <definedName name="Foreign_liabilities" localSheetId="2">#REF!</definedName>
    <definedName name="Foreign_liabilities" localSheetId="11">#REF!</definedName>
    <definedName name="Foreign_liabilities" localSheetId="7">#REF!</definedName>
    <definedName name="Foreign_liabilities" localSheetId="8">#REF!</definedName>
    <definedName name="Foreign_liabilities">#REF!</definedName>
    <definedName name="FRAMENO" localSheetId="3">#REF!</definedName>
    <definedName name="FRAMENO" localSheetId="1">#REF!</definedName>
    <definedName name="FRAMENO" localSheetId="5">#REF!</definedName>
    <definedName name="FRAMENO" localSheetId="4">#REF!</definedName>
    <definedName name="FRAMENO" localSheetId="12">#REF!</definedName>
    <definedName name="FRAMENO" localSheetId="2">#REF!</definedName>
    <definedName name="FRAMENO" localSheetId="11">#REF!</definedName>
    <definedName name="FRAMENO" localSheetId="7">#REF!</definedName>
    <definedName name="FRAMENO" localSheetId="8">#REF!</definedName>
    <definedName name="FRAMENO">#REF!</definedName>
    <definedName name="framework_macro" localSheetId="3">#REF!</definedName>
    <definedName name="framework_macro" localSheetId="1">#REF!</definedName>
    <definedName name="framework_macro" localSheetId="5">#REF!</definedName>
    <definedName name="framework_macro" localSheetId="4">#REF!</definedName>
    <definedName name="framework_macro" localSheetId="12">#REF!</definedName>
    <definedName name="framework_macro" localSheetId="2">#REF!</definedName>
    <definedName name="framework_macro" localSheetId="11">#REF!</definedName>
    <definedName name="framework_macro" localSheetId="7">#REF!</definedName>
    <definedName name="framework_macro" localSheetId="8">#REF!</definedName>
    <definedName name="framework_macro">#REF!</definedName>
    <definedName name="framework_macro_new" localSheetId="3">#REF!</definedName>
    <definedName name="framework_macro_new" localSheetId="1">#REF!</definedName>
    <definedName name="framework_macro_new" localSheetId="5">#REF!</definedName>
    <definedName name="framework_macro_new" localSheetId="4">#REF!</definedName>
    <definedName name="framework_macro_new" localSheetId="12">#REF!</definedName>
    <definedName name="framework_macro_new" localSheetId="2">#REF!</definedName>
    <definedName name="framework_macro_new" localSheetId="11">#REF!</definedName>
    <definedName name="framework_macro_new" localSheetId="7">#REF!</definedName>
    <definedName name="framework_macro_new" localSheetId="8">#REF!</definedName>
    <definedName name="framework_macro_new">#REF!</definedName>
    <definedName name="framework_monetary" localSheetId="3">#REF!</definedName>
    <definedName name="framework_monetary" localSheetId="1">#REF!</definedName>
    <definedName name="framework_monetary" localSheetId="5">#REF!</definedName>
    <definedName name="framework_monetary" localSheetId="4">#REF!</definedName>
    <definedName name="framework_monetary" localSheetId="12">#REF!</definedName>
    <definedName name="framework_monetary" localSheetId="2">#REF!</definedName>
    <definedName name="framework_monetary" localSheetId="11">#REF!</definedName>
    <definedName name="framework_monetary" localSheetId="7">#REF!</definedName>
    <definedName name="framework_monetary" localSheetId="8">#REF!</definedName>
    <definedName name="framework_monetary">#REF!</definedName>
    <definedName name="FRAMEYES" localSheetId="3">#REF!</definedName>
    <definedName name="FRAMEYES" localSheetId="1">#REF!</definedName>
    <definedName name="FRAMEYES" localSheetId="5">#REF!</definedName>
    <definedName name="FRAMEYES" localSheetId="4">#REF!</definedName>
    <definedName name="FRAMEYES" localSheetId="12">#REF!</definedName>
    <definedName name="FRAMEYES" localSheetId="2">#REF!</definedName>
    <definedName name="FRAMEYES" localSheetId="11">#REF!</definedName>
    <definedName name="FRAMEYES" localSheetId="7">#REF!</definedName>
    <definedName name="FRAMEYES" localSheetId="8">#REF!</definedName>
    <definedName name="FRAMEYES">#REF!</definedName>
    <definedName name="fsuout" localSheetId="3">#REF!</definedName>
    <definedName name="fsuout" localSheetId="1">#REF!</definedName>
    <definedName name="fsuout" localSheetId="5">#REF!</definedName>
    <definedName name="fsuout" localSheetId="4">#REF!</definedName>
    <definedName name="fsuout" localSheetId="12">#REF!</definedName>
    <definedName name="fsuout" localSheetId="2">#REF!</definedName>
    <definedName name="fsuout" localSheetId="11">#REF!</definedName>
    <definedName name="fsuout" localSheetId="7">#REF!</definedName>
    <definedName name="fsuout" localSheetId="8">#REF!</definedName>
    <definedName name="fsuout">#REF!</definedName>
    <definedName name="g" localSheetId="3">#REF!</definedName>
    <definedName name="g" localSheetId="1">#REF!</definedName>
    <definedName name="g" localSheetId="5">#REF!</definedName>
    <definedName name="g" localSheetId="4">#REF!</definedName>
    <definedName name="g" localSheetId="12">#REF!</definedName>
    <definedName name="g" localSheetId="2">#REF!</definedName>
    <definedName name="g" localSheetId="11">#REF!</definedName>
    <definedName name="g" localSheetId="7">#REF!</definedName>
    <definedName name="g" localSheetId="8">#REF!</definedName>
    <definedName name="g">#REF!</definedName>
    <definedName name="GAP" localSheetId="3">#REF!</definedName>
    <definedName name="GAP" localSheetId="1">#REF!</definedName>
    <definedName name="GAP" localSheetId="5">#REF!</definedName>
    <definedName name="GAP" localSheetId="4">#REF!</definedName>
    <definedName name="GAP" localSheetId="12">#REF!</definedName>
    <definedName name="GAP" localSheetId="2">#REF!</definedName>
    <definedName name="GAP" localSheetId="11">#REF!</definedName>
    <definedName name="GAP" localSheetId="7">#REF!</definedName>
    <definedName name="GAP" localSheetId="8">#REF!</definedName>
    <definedName name="GAP">#REF!</definedName>
    <definedName name="GAPFGFROM" localSheetId="3">#REF!</definedName>
    <definedName name="GAPFGFROM" localSheetId="1">#REF!</definedName>
    <definedName name="GAPFGFROM" localSheetId="5">#REF!</definedName>
    <definedName name="GAPFGFROM" localSheetId="4">#REF!</definedName>
    <definedName name="GAPFGFROM" localSheetId="12">#REF!</definedName>
    <definedName name="GAPFGFROM" localSheetId="2">#REF!</definedName>
    <definedName name="GAPFGFROM" localSheetId="11">#REF!</definedName>
    <definedName name="GAPFGFROM" localSheetId="7">#REF!</definedName>
    <definedName name="GAPFGFROM" localSheetId="8">#REF!</definedName>
    <definedName name="GAPFGFROM">#REF!</definedName>
    <definedName name="GAPFGTO" localSheetId="3">#REF!</definedName>
    <definedName name="GAPFGTO" localSheetId="1">#REF!</definedName>
    <definedName name="GAPFGTO" localSheetId="5">#REF!</definedName>
    <definedName name="GAPFGTO" localSheetId="4">#REF!</definedName>
    <definedName name="GAPFGTO" localSheetId="12">#REF!</definedName>
    <definedName name="GAPFGTO" localSheetId="2">#REF!</definedName>
    <definedName name="GAPFGTO" localSheetId="11">#REF!</definedName>
    <definedName name="GAPFGTO" localSheetId="7">#REF!</definedName>
    <definedName name="GAPFGTO" localSheetId="8">#REF!</definedName>
    <definedName name="GAPFGTO">#REF!</definedName>
    <definedName name="GAPSTFROM" localSheetId="3">#REF!</definedName>
    <definedName name="GAPSTFROM" localSheetId="1">#REF!</definedName>
    <definedName name="GAPSTFROM" localSheetId="5">#REF!</definedName>
    <definedName name="GAPSTFROM" localSheetId="4">#REF!</definedName>
    <definedName name="GAPSTFROM" localSheetId="12">#REF!</definedName>
    <definedName name="GAPSTFROM" localSheetId="2">#REF!</definedName>
    <definedName name="GAPSTFROM" localSheetId="11">#REF!</definedName>
    <definedName name="GAPSTFROM" localSheetId="7">#REF!</definedName>
    <definedName name="GAPSTFROM" localSheetId="8">#REF!</definedName>
    <definedName name="GAPSTFROM">#REF!</definedName>
    <definedName name="GAPSTTO" localSheetId="3">#REF!</definedName>
    <definedName name="GAPSTTO" localSheetId="1">#REF!</definedName>
    <definedName name="GAPSTTO" localSheetId="5">#REF!</definedName>
    <definedName name="GAPSTTO" localSheetId="4">#REF!</definedName>
    <definedName name="GAPSTTO" localSheetId="12">#REF!</definedName>
    <definedName name="GAPSTTO" localSheetId="2">#REF!</definedName>
    <definedName name="GAPSTTO" localSheetId="11">#REF!</definedName>
    <definedName name="GAPSTTO" localSheetId="7">#REF!</definedName>
    <definedName name="GAPSTTO" localSheetId="8">#REF!</definedName>
    <definedName name="GAPSTTO">#REF!</definedName>
    <definedName name="GAPTEST" localSheetId="3">#REF!</definedName>
    <definedName name="GAPTEST" localSheetId="1">#REF!</definedName>
    <definedName name="GAPTEST" localSheetId="5">#REF!</definedName>
    <definedName name="GAPTEST" localSheetId="4">#REF!</definedName>
    <definedName name="GAPTEST" localSheetId="12">#REF!</definedName>
    <definedName name="GAPTEST" localSheetId="2">#REF!</definedName>
    <definedName name="GAPTEST" localSheetId="11">#REF!</definedName>
    <definedName name="GAPTEST" localSheetId="7">#REF!</definedName>
    <definedName name="GAPTEST" localSheetId="8">#REF!</definedName>
    <definedName name="GAPTEST">#REF!</definedName>
    <definedName name="GAPTESTFG" localSheetId="3">#REF!</definedName>
    <definedName name="GAPTESTFG" localSheetId="1">#REF!</definedName>
    <definedName name="GAPTESTFG" localSheetId="5">#REF!</definedName>
    <definedName name="GAPTESTFG" localSheetId="4">#REF!</definedName>
    <definedName name="GAPTESTFG" localSheetId="12">#REF!</definedName>
    <definedName name="GAPTESTFG" localSheetId="2">#REF!</definedName>
    <definedName name="GAPTESTFG" localSheetId="11">#REF!</definedName>
    <definedName name="GAPTESTFG" localSheetId="7">#REF!</definedName>
    <definedName name="GAPTESTFG" localSheetId="8">#REF!</definedName>
    <definedName name="GAPTESTFG">#REF!</definedName>
    <definedName name="GCB" localSheetId="3">#REF!</definedName>
    <definedName name="GCB" localSheetId="1">#REF!</definedName>
    <definedName name="GCB" localSheetId="5">#REF!</definedName>
    <definedName name="GCB" localSheetId="4">#REF!</definedName>
    <definedName name="GCB" localSheetId="12">#REF!</definedName>
    <definedName name="GCB" localSheetId="2">#REF!</definedName>
    <definedName name="GCB" localSheetId="11">#REF!</definedName>
    <definedName name="GCB" localSheetId="7">#REF!</definedName>
    <definedName name="GCB" localSheetId="8">#REF!</definedName>
    <definedName name="GCB">#REF!</definedName>
    <definedName name="GCB_NGDP">#N/A</definedName>
    <definedName name="GCB_NGDP_1">#N/A</definedName>
    <definedName name="GCD" localSheetId="3">#REF!</definedName>
    <definedName name="GCD" localSheetId="1">#REF!</definedName>
    <definedName name="GCD" localSheetId="5">#REF!</definedName>
    <definedName name="GCD" localSheetId="4">#REF!</definedName>
    <definedName name="GCD" localSheetId="12">#REF!</definedName>
    <definedName name="GCD" localSheetId="2">#REF!</definedName>
    <definedName name="GCD" localSheetId="11">#REF!</definedName>
    <definedName name="GCD" localSheetId="7">#REF!</definedName>
    <definedName name="GCD" localSheetId="8">#REF!</definedName>
    <definedName name="GCD">#REF!</definedName>
    <definedName name="GCEI" localSheetId="3">#REF!</definedName>
    <definedName name="GCEI" localSheetId="1">#REF!</definedName>
    <definedName name="GCEI" localSheetId="5">#REF!</definedName>
    <definedName name="GCEI" localSheetId="4">#REF!</definedName>
    <definedName name="GCEI" localSheetId="12">#REF!</definedName>
    <definedName name="GCEI" localSheetId="2">#REF!</definedName>
    <definedName name="GCEI" localSheetId="11">#REF!</definedName>
    <definedName name="GCEI" localSheetId="7">#REF!</definedName>
    <definedName name="GCEI" localSheetId="8">#REF!</definedName>
    <definedName name="GCEI">#REF!</definedName>
    <definedName name="GCENL" localSheetId="3">#REF!</definedName>
    <definedName name="GCENL" localSheetId="1">#REF!</definedName>
    <definedName name="GCENL" localSheetId="5">#REF!</definedName>
    <definedName name="GCENL" localSheetId="4">#REF!</definedName>
    <definedName name="GCENL" localSheetId="12">#REF!</definedName>
    <definedName name="GCENL" localSheetId="2">#REF!</definedName>
    <definedName name="GCENL" localSheetId="11">#REF!</definedName>
    <definedName name="GCENL" localSheetId="7">#REF!</definedName>
    <definedName name="GCENL" localSheetId="8">#REF!</definedName>
    <definedName name="GCENL">#REF!</definedName>
    <definedName name="GCND" localSheetId="3">#REF!</definedName>
    <definedName name="GCND" localSheetId="1">#REF!</definedName>
    <definedName name="GCND" localSheetId="5">#REF!</definedName>
    <definedName name="GCND" localSheetId="4">#REF!</definedName>
    <definedName name="GCND" localSheetId="12">#REF!</definedName>
    <definedName name="GCND" localSheetId="2">#REF!</definedName>
    <definedName name="GCND" localSheetId="11">#REF!</definedName>
    <definedName name="GCND" localSheetId="7">#REF!</definedName>
    <definedName name="GCND" localSheetId="8">#REF!</definedName>
    <definedName name="GCND">#REF!</definedName>
    <definedName name="GCND_NGDP" localSheetId="3">#REF!</definedName>
    <definedName name="GCND_NGDP" localSheetId="1">#REF!</definedName>
    <definedName name="GCND_NGDP" localSheetId="5">#REF!</definedName>
    <definedName name="GCND_NGDP" localSheetId="4">#REF!</definedName>
    <definedName name="GCND_NGDP" localSheetId="12">#REF!</definedName>
    <definedName name="GCND_NGDP" localSheetId="2">#REF!</definedName>
    <definedName name="GCND_NGDP" localSheetId="11">#REF!</definedName>
    <definedName name="GCND_NGDP" localSheetId="7">#REF!</definedName>
    <definedName name="GCND_NGDP" localSheetId="8">#REF!</definedName>
    <definedName name="GCND_NGDP">#REF!</definedName>
    <definedName name="GCRG" localSheetId="3">#REF!</definedName>
    <definedName name="GCRG" localSheetId="1">#REF!</definedName>
    <definedName name="GCRG" localSheetId="5">#REF!</definedName>
    <definedName name="GCRG" localSheetId="4">#REF!</definedName>
    <definedName name="GCRG" localSheetId="12">#REF!</definedName>
    <definedName name="GCRG" localSheetId="2">#REF!</definedName>
    <definedName name="GCRG" localSheetId="11">#REF!</definedName>
    <definedName name="GCRG" localSheetId="7">#REF!</definedName>
    <definedName name="GCRG" localSheetId="8">#REF!</definedName>
    <definedName name="GCRG">#REF!</definedName>
    <definedName name="gd_d">IFERROR(OFFSET([20]Aggregate_Level!$U$61,0,0,1,-COUNT([20]Aggregate_Level!$Q$61:$U$61)),0)</definedName>
    <definedName name="gd_os">IFERROR(OFFSET([20]Aggregate_Level!$U$59,0,0,1,-COUNT([20]Aggregate_Level!$Q$59:$U$59)),0)</definedName>
    <definedName name="gd_r">IFERROR(OFFSET([20]Aggregate_Level!$U$60,0,0,1,-COUNT([20]Aggregate_Level!$Q$60:$U$60)),0)</definedName>
    <definedName name="GEO" localSheetId="12">[17]!'[Macros Import].qbop'</definedName>
    <definedName name="GEO" localSheetId="7">[17]!'[Macros Import].qbop'</definedName>
    <definedName name="GEO" localSheetId="8">[17]!'[Macros Import].qbop'</definedName>
    <definedName name="GEO">[17]!'[Macros Import].qbop'</definedName>
    <definedName name="Georgia_Annualy" localSheetId="3">'[34]GEO Files Location'!#REF!</definedName>
    <definedName name="Georgia_Annualy" localSheetId="1">'[34]GEO Files Location'!#REF!</definedName>
    <definedName name="Georgia_Annualy" localSheetId="5">'[34]GEO Files Location'!#REF!</definedName>
    <definedName name="Georgia_Annualy" localSheetId="4">'[34]GEO Files Location'!#REF!</definedName>
    <definedName name="Georgia_Annualy" localSheetId="12">'[34]GEO Files Location'!#REF!</definedName>
    <definedName name="Georgia_Annualy" localSheetId="2">'[34]GEO Files Location'!#REF!</definedName>
    <definedName name="Georgia_Annualy" localSheetId="11">'[34]GEO Files Location'!#REF!</definedName>
    <definedName name="Georgia_Annualy" localSheetId="7">'[34]GEO Files Location'!#REF!</definedName>
    <definedName name="Georgia_Annualy" localSheetId="8">'[34]GEO Files Location'!#REF!</definedName>
    <definedName name="Georgia_Annualy">'[34]GEO Files Location'!#REF!</definedName>
    <definedName name="gfd" localSheetId="3" hidden="1">{#N/A,#N/A,FALSE,"PCPI"}</definedName>
    <definedName name="gfd" localSheetId="1" hidden="1">{#N/A,#N/A,FALSE,"PCPI"}</definedName>
    <definedName name="gfd" localSheetId="5" hidden="1">{#N/A,#N/A,FALSE,"PCPI"}</definedName>
    <definedName name="gfd" localSheetId="4" hidden="1">{#N/A,#N/A,FALSE,"PCPI"}</definedName>
    <definedName name="gfd" localSheetId="2" hidden="1">{#N/A,#N/A,FALSE,"PCPI"}</definedName>
    <definedName name="gfd" localSheetId="11" hidden="1">{#N/A,#N/A,FALSE,"PCPI"}</definedName>
    <definedName name="gfd" localSheetId="8" hidden="1">{#N/A,#N/A,FALSE,"PCPI"}</definedName>
    <definedName name="gfd" hidden="1">{#N/A,#N/A,FALSE,"PCPI"}</definedName>
    <definedName name="GGB" localSheetId="3">#REF!</definedName>
    <definedName name="GGB" localSheetId="1">#REF!</definedName>
    <definedName name="GGB" localSheetId="5">#REF!</definedName>
    <definedName name="GGB" localSheetId="4">#REF!</definedName>
    <definedName name="GGB" localSheetId="12">#REF!</definedName>
    <definedName name="GGB" localSheetId="2">#REF!</definedName>
    <definedName name="GGB" localSheetId="11">#REF!</definedName>
    <definedName name="GGB" localSheetId="7">#REF!</definedName>
    <definedName name="GGB" localSheetId="8">#REF!</definedName>
    <definedName name="GGB">#REF!</definedName>
    <definedName name="GGB_NGDP">#N/A</definedName>
    <definedName name="GGB_NGDP_1">#N/A</definedName>
    <definedName name="GGD" localSheetId="3">#REF!</definedName>
    <definedName name="GGD" localSheetId="1">#REF!</definedName>
    <definedName name="GGD" localSheetId="5">#REF!</definedName>
    <definedName name="GGD" localSheetId="4">#REF!</definedName>
    <definedName name="GGD" localSheetId="12">#REF!</definedName>
    <definedName name="GGD" localSheetId="2">#REF!</definedName>
    <definedName name="GGD" localSheetId="11">#REF!</definedName>
    <definedName name="GGD" localSheetId="7">#REF!</definedName>
    <definedName name="GGD" localSheetId="8">#REF!</definedName>
    <definedName name="GGD">#REF!</definedName>
    <definedName name="GGED" localSheetId="3">#REF!</definedName>
    <definedName name="GGED" localSheetId="1">#REF!</definedName>
    <definedName name="GGED" localSheetId="5">#REF!</definedName>
    <definedName name="GGED" localSheetId="4">#REF!</definedName>
    <definedName name="GGED" localSheetId="12">#REF!</definedName>
    <definedName name="GGED" localSheetId="2">#REF!</definedName>
    <definedName name="GGED" localSheetId="11">#REF!</definedName>
    <definedName name="GGED" localSheetId="7">#REF!</definedName>
    <definedName name="GGED" localSheetId="8">#REF!</definedName>
    <definedName name="GGED">#REF!</definedName>
    <definedName name="GGEI" localSheetId="3">#REF!</definedName>
    <definedName name="GGEI" localSheetId="1">#REF!</definedName>
    <definedName name="GGEI" localSheetId="5">#REF!</definedName>
    <definedName name="GGEI" localSheetId="4">#REF!</definedName>
    <definedName name="GGEI" localSheetId="12">#REF!</definedName>
    <definedName name="GGEI" localSheetId="2">#REF!</definedName>
    <definedName name="GGEI" localSheetId="11">#REF!</definedName>
    <definedName name="GGEI" localSheetId="7">#REF!</definedName>
    <definedName name="GGEI" localSheetId="8">#REF!</definedName>
    <definedName name="GGEI">#REF!</definedName>
    <definedName name="GGENL" localSheetId="3">#REF!</definedName>
    <definedName name="GGENL" localSheetId="1">#REF!</definedName>
    <definedName name="GGENL" localSheetId="5">#REF!</definedName>
    <definedName name="GGENL" localSheetId="4">#REF!</definedName>
    <definedName name="GGENL" localSheetId="12">#REF!</definedName>
    <definedName name="GGENL" localSheetId="2">#REF!</definedName>
    <definedName name="GGENL" localSheetId="11">#REF!</definedName>
    <definedName name="GGENL" localSheetId="7">#REF!</definedName>
    <definedName name="GGENL" localSheetId="8">#REF!</definedName>
    <definedName name="GGENL">#REF!</definedName>
    <definedName name="ggg" localSheetId="3" hidden="1">{"Riqfin97",#N/A,FALSE,"Tran";"Riqfinpro",#N/A,FALSE,"Tran"}</definedName>
    <definedName name="ggg" localSheetId="1" hidden="1">{"Riqfin97",#N/A,FALSE,"Tran";"Riqfinpro",#N/A,FALSE,"Tran"}</definedName>
    <definedName name="ggg" localSheetId="5" hidden="1">{"Riqfin97",#N/A,FALSE,"Tran";"Riqfinpro",#N/A,FALSE,"Tran"}</definedName>
    <definedName name="ggg" localSheetId="4" hidden="1">{"Riqfin97",#N/A,FALSE,"Tran";"Riqfinpro",#N/A,FALSE,"Tran"}</definedName>
    <definedName name="ggg" localSheetId="2" hidden="1">{"Riqfin97",#N/A,FALSE,"Tran";"Riqfinpro",#N/A,FALSE,"Tran"}</definedName>
    <definedName name="ggg" localSheetId="11" hidden="1">{"Riqfin97",#N/A,FALSE,"Tran";"Riqfinpro",#N/A,FALSE,"Tran"}</definedName>
    <definedName name="ggg" localSheetId="8" hidden="1">{"Riqfin97",#N/A,FALSE,"Tran";"Riqfinpro",#N/A,FALSE,"Tran"}</definedName>
    <definedName name="ggg" hidden="1">{"Riqfin97",#N/A,FALSE,"Tran";"Riqfinpro",#N/A,FALSE,"Tran"}</definedName>
    <definedName name="gggg" hidden="1">{#N/A,#N/A,FALSE,"Aging Summary";#N/A,#N/A,FALSE,"Ratio Analysis";#N/A,#N/A,FALSE,"Test 120 Day Accts";#N/A,#N/A,FALSE,"Tickmarks"}</definedName>
    <definedName name="ggggg" localSheetId="3" hidden="1">'[35]J(Priv.Cap)'!#REF!</definedName>
    <definedName name="ggggg" localSheetId="1" hidden="1">'[35]J(Priv.Cap)'!#REF!</definedName>
    <definedName name="ggggg" localSheetId="5" hidden="1">'[35]J(Priv.Cap)'!#REF!</definedName>
    <definedName name="ggggg" localSheetId="4" hidden="1">'[35]J(Priv.Cap)'!#REF!</definedName>
    <definedName name="ggggg" localSheetId="12" hidden="1">'[35]J(Priv.Cap)'!#REF!</definedName>
    <definedName name="ggggg" localSheetId="2" hidden="1">'[35]J(Priv.Cap)'!#REF!</definedName>
    <definedName name="ggggg" localSheetId="11" hidden="1">'[35]J(Priv.Cap)'!#REF!</definedName>
    <definedName name="ggggg" localSheetId="7" hidden="1">'[35]J(Priv.Cap)'!#REF!</definedName>
    <definedName name="ggggg" localSheetId="8" hidden="1">'[35]J(Priv.Cap)'!#REF!</definedName>
    <definedName name="ggggg" hidden="1">'[35]J(Priv.Cap)'!#REF!</definedName>
    <definedName name="ggggggg" hidden="1">{"budget992000 profit and loss",#N/A,FALSE,"Celtel alternative 6"}</definedName>
    <definedName name="GGND" localSheetId="3">#REF!</definedName>
    <definedName name="GGND" localSheetId="1">#REF!</definedName>
    <definedName name="GGND" localSheetId="5">#REF!</definedName>
    <definedName name="GGND" localSheetId="4">#REF!</definedName>
    <definedName name="GGND" localSheetId="12">#REF!</definedName>
    <definedName name="GGND" localSheetId="2">#REF!</definedName>
    <definedName name="GGND" localSheetId="11">#REF!</definedName>
    <definedName name="GGND" localSheetId="7">#REF!</definedName>
    <definedName name="GGND" localSheetId="8">#REF!</definedName>
    <definedName name="GGND">#REF!</definedName>
    <definedName name="GGRG" localSheetId="3">#REF!</definedName>
    <definedName name="GGRG" localSheetId="1">#REF!</definedName>
    <definedName name="GGRG" localSheetId="5">#REF!</definedName>
    <definedName name="GGRG" localSheetId="4">#REF!</definedName>
    <definedName name="GGRG" localSheetId="12">#REF!</definedName>
    <definedName name="GGRG" localSheetId="2">#REF!</definedName>
    <definedName name="GGRG" localSheetId="11">#REF!</definedName>
    <definedName name="GGRG" localSheetId="7">#REF!</definedName>
    <definedName name="GGRG" localSheetId="8">#REF!</definedName>
    <definedName name="GGRG">#REF!</definedName>
    <definedName name="giga" localSheetId="8" hidden="1">#REF!</definedName>
    <definedName name="giga" hidden="1">#REF!</definedName>
    <definedName name="gov_grant">IFERROR(OFFSET([20]SingleCompany_Level!$AN$58,0,0,1,-COUNT([20]SingleCompany_Level!$AJ$58:$AN$58)),0)</definedName>
    <definedName name="Grace_IDA" localSheetId="3">#REF!</definedName>
    <definedName name="Grace_IDA" localSheetId="1">#REF!</definedName>
    <definedName name="Grace_IDA" localSheetId="5">#REF!</definedName>
    <definedName name="Grace_IDA" localSheetId="4">#REF!</definedName>
    <definedName name="Grace_IDA" localSheetId="12">#REF!</definedName>
    <definedName name="Grace_IDA" localSheetId="2">#REF!</definedName>
    <definedName name="Grace_IDA" localSheetId="11">#REF!</definedName>
    <definedName name="Grace_IDA" localSheetId="7">#REF!</definedName>
    <definedName name="Grace_IDA" localSheetId="8">#REF!</definedName>
    <definedName name="Grace_IDA">#REF!</definedName>
    <definedName name="Grace_NC" localSheetId="3">[30]NPV_base!#REF!</definedName>
    <definedName name="Grace_NC" localSheetId="1">[30]NPV_base!#REF!</definedName>
    <definedName name="Grace_NC" localSheetId="5">[30]NPV_base!#REF!</definedName>
    <definedName name="Grace_NC" localSheetId="4">[30]NPV_base!#REF!</definedName>
    <definedName name="Grace_NC" localSheetId="12">[30]NPV_base!#REF!</definedName>
    <definedName name="Grace_NC" localSheetId="2">[30]NPV_base!#REF!</definedName>
    <definedName name="Grace_NC" localSheetId="11">[30]NPV_base!#REF!</definedName>
    <definedName name="Grace_NC" localSheetId="7">[30]NPV_base!#REF!</definedName>
    <definedName name="Grace_NC" localSheetId="8">[30]NPV_base!#REF!</definedName>
    <definedName name="Grace_NC">[30]NPV_base!#REF!</definedName>
    <definedName name="GrantstoRev">IFERROR(OFFSET([20]SingleCompany_Level!$X$33,0,0,1,-COUNT([20]SingleCompany_Level!$T$33:$X$33)),0)</definedName>
    <definedName name="Gross_reserves" localSheetId="3">#REF!</definedName>
    <definedName name="Gross_reserves" localSheetId="1">#REF!</definedName>
    <definedName name="Gross_reserves" localSheetId="5">#REF!</definedName>
    <definedName name="Gross_reserves" localSheetId="4">#REF!</definedName>
    <definedName name="Gross_reserves" localSheetId="12">#REF!</definedName>
    <definedName name="Gross_reserves" localSheetId="2">#REF!</definedName>
    <definedName name="Gross_reserves" localSheetId="11">#REF!</definedName>
    <definedName name="Gross_reserves" localSheetId="7">#REF!</definedName>
    <definedName name="Gross_reserves" localSheetId="8">#REF!</definedName>
    <definedName name="Gross_reserves">#REF!</definedName>
    <definedName name="Größe_des_Unternehmens" localSheetId="8">#REF!</definedName>
    <definedName name="Größe_des_Unternehmens">#REF!</definedName>
    <definedName name="guar_debt">IFERROR(OFFSET([20]Aggregate_Level!$B$5,0,4,COUNTIF([20]Aggregate_Level!$F$5:$F$44,"&lt;&gt;#N/A"),),0)</definedName>
    <definedName name="H" hidden="1">{#N/A,#N/A,FALSE,"Aging Summary";#N/A,#N/A,FALSE,"Ratio Analysis";#N/A,#N/A,FALSE,"Test 120 Day Accts";#N/A,#N/A,FALSE,"Tickmarks"}</definedName>
    <definedName name="hello" localSheetId="3" hidden="1">{#N/A,#N/A,FALSE,"CB";#N/A,#N/A,FALSE,"CMB";#N/A,#N/A,FALSE,"BSYS";#N/A,#N/A,FALSE,"NBFI";#N/A,#N/A,FALSE,"FSYS"}</definedName>
    <definedName name="hello" localSheetId="1" hidden="1">{#N/A,#N/A,FALSE,"CB";#N/A,#N/A,FALSE,"CMB";#N/A,#N/A,FALSE,"BSYS";#N/A,#N/A,FALSE,"NBFI";#N/A,#N/A,FALSE,"FSYS"}</definedName>
    <definedName name="hello" localSheetId="5" hidden="1">{#N/A,#N/A,FALSE,"CB";#N/A,#N/A,FALSE,"CMB";#N/A,#N/A,FALSE,"BSYS";#N/A,#N/A,FALSE,"NBFI";#N/A,#N/A,FALSE,"FSYS"}</definedName>
    <definedName name="hello" localSheetId="4" hidden="1">{#N/A,#N/A,FALSE,"CB";#N/A,#N/A,FALSE,"CMB";#N/A,#N/A,FALSE,"BSYS";#N/A,#N/A,FALSE,"NBFI";#N/A,#N/A,FALSE,"FSYS"}</definedName>
    <definedName name="hello" localSheetId="2" hidden="1">{#N/A,#N/A,FALSE,"CB";#N/A,#N/A,FALSE,"CMB";#N/A,#N/A,FALSE,"BSYS";#N/A,#N/A,FALSE,"NBFI";#N/A,#N/A,FALSE,"FSYS"}</definedName>
    <definedName name="hello" localSheetId="11" hidden="1">{#N/A,#N/A,FALSE,"CB";#N/A,#N/A,FALSE,"CMB";#N/A,#N/A,FALSE,"BSYS";#N/A,#N/A,FALSE,"NBFI";#N/A,#N/A,FALSE,"FSYS"}</definedName>
    <definedName name="hello" localSheetId="8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hello_1" localSheetId="3" hidden="1">{#N/A,#N/A,FALSE,"CB";#N/A,#N/A,FALSE,"CMB";#N/A,#N/A,FALSE,"BSYS";#N/A,#N/A,FALSE,"NBFI";#N/A,#N/A,FALSE,"FSYS"}</definedName>
    <definedName name="hello_1" localSheetId="1" hidden="1">{#N/A,#N/A,FALSE,"CB";#N/A,#N/A,FALSE,"CMB";#N/A,#N/A,FALSE,"BSYS";#N/A,#N/A,FALSE,"NBFI";#N/A,#N/A,FALSE,"FSYS"}</definedName>
    <definedName name="hello_1" localSheetId="5" hidden="1">{#N/A,#N/A,FALSE,"CB";#N/A,#N/A,FALSE,"CMB";#N/A,#N/A,FALSE,"BSYS";#N/A,#N/A,FALSE,"NBFI";#N/A,#N/A,FALSE,"FSYS"}</definedName>
    <definedName name="hello_1" localSheetId="4" hidden="1">{#N/A,#N/A,FALSE,"CB";#N/A,#N/A,FALSE,"CMB";#N/A,#N/A,FALSE,"BSYS";#N/A,#N/A,FALSE,"NBFI";#N/A,#N/A,FALSE,"FSYS"}</definedName>
    <definedName name="hello_1" localSheetId="2" hidden="1">{#N/A,#N/A,FALSE,"CB";#N/A,#N/A,FALSE,"CMB";#N/A,#N/A,FALSE,"BSYS";#N/A,#N/A,FALSE,"NBFI";#N/A,#N/A,FALSE,"FSYS"}</definedName>
    <definedName name="hello_1" localSheetId="11" hidden="1">{#N/A,#N/A,FALSE,"CB";#N/A,#N/A,FALSE,"CMB";#N/A,#N/A,FALSE,"BSYS";#N/A,#N/A,FALSE,"NBFI";#N/A,#N/A,FALSE,"FSYS"}</definedName>
    <definedName name="hello_1" localSheetId="8" hidden="1">{#N/A,#N/A,FALSE,"CB";#N/A,#N/A,FALSE,"CMB";#N/A,#N/A,FALSE,"BSYS";#N/A,#N/A,FALSE,"NBFI";#N/A,#N/A,FALSE,"FSYS"}</definedName>
    <definedName name="hello_1" hidden="1">{#N/A,#N/A,FALSE,"CB";#N/A,#N/A,FALSE,"CMB";#N/A,#N/A,FALSE,"BSYS";#N/A,#N/A,FALSE,"NBFI";#N/A,#N/A,FALSE,"FSYS"}</definedName>
    <definedName name="hello_2" localSheetId="3" hidden="1">{#N/A,#N/A,FALSE,"CB";#N/A,#N/A,FALSE,"CMB";#N/A,#N/A,FALSE,"BSYS";#N/A,#N/A,FALSE,"NBFI";#N/A,#N/A,FALSE,"FSYS"}</definedName>
    <definedName name="hello_2" localSheetId="1" hidden="1">{#N/A,#N/A,FALSE,"CB";#N/A,#N/A,FALSE,"CMB";#N/A,#N/A,FALSE,"BSYS";#N/A,#N/A,FALSE,"NBFI";#N/A,#N/A,FALSE,"FSYS"}</definedName>
    <definedName name="hello_2" localSheetId="5" hidden="1">{#N/A,#N/A,FALSE,"CB";#N/A,#N/A,FALSE,"CMB";#N/A,#N/A,FALSE,"BSYS";#N/A,#N/A,FALSE,"NBFI";#N/A,#N/A,FALSE,"FSYS"}</definedName>
    <definedName name="hello_2" localSheetId="4" hidden="1">{#N/A,#N/A,FALSE,"CB";#N/A,#N/A,FALSE,"CMB";#N/A,#N/A,FALSE,"BSYS";#N/A,#N/A,FALSE,"NBFI";#N/A,#N/A,FALSE,"FSYS"}</definedName>
    <definedName name="hello_2" localSheetId="2" hidden="1">{#N/A,#N/A,FALSE,"CB";#N/A,#N/A,FALSE,"CMB";#N/A,#N/A,FALSE,"BSYS";#N/A,#N/A,FALSE,"NBFI";#N/A,#N/A,FALSE,"FSYS"}</definedName>
    <definedName name="hello_2" localSheetId="11" hidden="1">{#N/A,#N/A,FALSE,"CB";#N/A,#N/A,FALSE,"CMB";#N/A,#N/A,FALSE,"BSYS";#N/A,#N/A,FALSE,"NBFI";#N/A,#N/A,FALSE,"FSYS"}</definedName>
    <definedName name="hello_2" localSheetId="8" hidden="1">{#N/A,#N/A,FALSE,"CB";#N/A,#N/A,FALSE,"CMB";#N/A,#N/A,FALSE,"BSYS";#N/A,#N/A,FALSE,"NBFI";#N/A,#N/A,FALSE,"FSYS"}</definedName>
    <definedName name="hello_2" hidden="1">{#N/A,#N/A,FALSE,"CB";#N/A,#N/A,FALSE,"CMB";#N/A,#N/A,FALSE,"BSYS";#N/A,#N/A,FALSE,"NBFI";#N/A,#N/A,FALSE,"FSYS"}</definedName>
    <definedName name="HERE" localSheetId="3">#REF!</definedName>
    <definedName name="HERE" localSheetId="1">#REF!</definedName>
    <definedName name="HERE" localSheetId="5">#REF!</definedName>
    <definedName name="HERE" localSheetId="4">#REF!</definedName>
    <definedName name="HERE" localSheetId="12">#REF!</definedName>
    <definedName name="HERE" localSheetId="2">#REF!</definedName>
    <definedName name="HERE" localSheetId="11">#REF!</definedName>
    <definedName name="HERE" localSheetId="7">#REF!</definedName>
    <definedName name="HERE" localSheetId="8">#REF!</definedName>
    <definedName name="HERE">#REF!</definedName>
    <definedName name="hgdslicgasdhgcl" hidden="1">71</definedName>
    <definedName name="hgjhg" hidden="1">{#N/A,#N/A,FALSE,"ОТЛАДКА"}</definedName>
    <definedName name="hhh" localSheetId="3" hidden="1">'[36]J(Priv.Cap)'!#REF!</definedName>
    <definedName name="hhh" localSheetId="1" hidden="1">'[36]J(Priv.Cap)'!#REF!</definedName>
    <definedName name="hhh" localSheetId="5" hidden="1">'[36]J(Priv.Cap)'!#REF!</definedName>
    <definedName name="hhh" localSheetId="4" hidden="1">'[36]J(Priv.Cap)'!#REF!</definedName>
    <definedName name="hhh" localSheetId="12" hidden="1">'[36]J(Priv.Cap)'!#REF!</definedName>
    <definedName name="hhh" localSheetId="2" hidden="1">'[36]J(Priv.Cap)'!#REF!</definedName>
    <definedName name="hhh" localSheetId="11" hidden="1">'[36]J(Priv.Cap)'!#REF!</definedName>
    <definedName name="hhh" localSheetId="7" hidden="1">'[36]J(Priv.Cap)'!#REF!</definedName>
    <definedName name="hhh" localSheetId="8" hidden="1">'[36]J(Priv.Cap)'!#REF!</definedName>
    <definedName name="hhh" hidden="1">'[36]J(Priv.Cap)'!#REF!</definedName>
    <definedName name="hjiort" localSheetId="8" hidden="1">[37]XREF!#REF!</definedName>
    <definedName name="hjiort" hidden="1">[37]XREF!#REF!</definedName>
    <definedName name="hkjh">#N/A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hvj_h" hidden="1">{#N/A,#N/A,FALSE,"ОТЛАДКА"}</definedName>
    <definedName name="i" localSheetId="3">#REF!</definedName>
    <definedName name="i" localSheetId="1">#REF!</definedName>
    <definedName name="i" localSheetId="5">#REF!</definedName>
    <definedName name="i" localSheetId="4">#REF!</definedName>
    <definedName name="i" localSheetId="12">#REF!</definedName>
    <definedName name="i" localSheetId="2">#REF!</definedName>
    <definedName name="i" localSheetId="11">#REF!</definedName>
    <definedName name="i" localSheetId="7">#REF!</definedName>
    <definedName name="i" localSheetId="8">#REF!</definedName>
    <definedName name="i">#REF!</definedName>
    <definedName name="i.12" hidden="1">{#N/A,#N/A,FALSE,"ОТЛАДКА"}</definedName>
    <definedName name="IDAr" localSheetId="3">#REF!</definedName>
    <definedName name="IDAr" localSheetId="1">#REF!</definedName>
    <definedName name="IDAr" localSheetId="5">#REF!</definedName>
    <definedName name="IDAr" localSheetId="4">#REF!</definedName>
    <definedName name="IDAr" localSheetId="12">#REF!</definedName>
    <definedName name="IDAr" localSheetId="2">#REF!</definedName>
    <definedName name="IDAr" localSheetId="11">#REF!</definedName>
    <definedName name="IDAr" localSheetId="7">#REF!</definedName>
    <definedName name="IDAr" localSheetId="8">#REF!</definedName>
    <definedName name="IDAr">#REF!</definedName>
    <definedName name="IESS" localSheetId="3">#REF!</definedName>
    <definedName name="IESS" localSheetId="1">#REF!</definedName>
    <definedName name="IESS" localSheetId="5">#REF!</definedName>
    <definedName name="IESS" localSheetId="4">#REF!</definedName>
    <definedName name="IESS" localSheetId="12">#REF!</definedName>
    <definedName name="IESS" localSheetId="2">#REF!</definedName>
    <definedName name="IESS" localSheetId="11">#REF!</definedName>
    <definedName name="IESS" localSheetId="7">#REF!</definedName>
    <definedName name="IESS" localSheetId="8">#REF!</definedName>
    <definedName name="IESS">#REF!</definedName>
    <definedName name="ii" localSheetId="3" hidden="1">{"Tab1",#N/A,FALSE,"P";"Tab2",#N/A,FALSE,"P"}</definedName>
    <definedName name="ii" localSheetId="1" hidden="1">{"Tab1",#N/A,FALSE,"P";"Tab2",#N/A,FALSE,"P"}</definedName>
    <definedName name="ii" localSheetId="5" hidden="1">{"Tab1",#N/A,FALSE,"P";"Tab2",#N/A,FALSE,"P"}</definedName>
    <definedName name="ii" localSheetId="4" hidden="1">{"Tab1",#N/A,FALSE,"P";"Tab2",#N/A,FALSE,"P"}</definedName>
    <definedName name="ii" localSheetId="2" hidden="1">{"Tab1",#N/A,FALSE,"P";"Tab2",#N/A,FALSE,"P"}</definedName>
    <definedName name="ii" localSheetId="11" hidden="1">{"Tab1",#N/A,FALSE,"P";"Tab2",#N/A,FALSE,"P"}</definedName>
    <definedName name="ii" localSheetId="8" hidden="1">{"Tab1",#N/A,FALSE,"P";"Tab2",#N/A,FALSE,"P"}</definedName>
    <definedName name="ii" hidden="1">{"Tab1",#N/A,FALSE,"P";"Tab2",#N/A,FALSE,"P"}</definedName>
    <definedName name="IM" localSheetId="3">#REF!</definedName>
    <definedName name="IM" localSheetId="1">#REF!</definedName>
    <definedName name="IM" localSheetId="5">#REF!</definedName>
    <definedName name="IM" localSheetId="4">#REF!</definedName>
    <definedName name="IM" localSheetId="12">#REF!</definedName>
    <definedName name="IM" localSheetId="2">#REF!</definedName>
    <definedName name="IM" localSheetId="11">#REF!</definedName>
    <definedName name="IM" localSheetId="7">#REF!</definedName>
    <definedName name="IM" localSheetId="8">#REF!</definedName>
    <definedName name="IM">#REF!</definedName>
    <definedName name="ima" localSheetId="3">#REF!</definedName>
    <definedName name="ima" localSheetId="1">#REF!</definedName>
    <definedName name="ima" localSheetId="5">#REF!</definedName>
    <definedName name="ima" localSheetId="4">#REF!</definedName>
    <definedName name="ima" localSheetId="12">#REF!</definedName>
    <definedName name="ima" localSheetId="2">#REF!</definedName>
    <definedName name="ima" localSheetId="11">#REF!</definedName>
    <definedName name="ima" localSheetId="7">#REF!</definedName>
    <definedName name="ima" localSheetId="8">#REF!</definedName>
    <definedName name="ima">#REF!</definedName>
    <definedName name="IMF" localSheetId="3">#REF!</definedName>
    <definedName name="IMF" localSheetId="1">#REF!</definedName>
    <definedName name="IMF" localSheetId="5">#REF!</definedName>
    <definedName name="IMF" localSheetId="4">#REF!</definedName>
    <definedName name="IMF" localSheetId="12">#REF!</definedName>
    <definedName name="IMF" localSheetId="2">#REF!</definedName>
    <definedName name="IMF" localSheetId="11">#REF!</definedName>
    <definedName name="IMF" localSheetId="7">#REF!</definedName>
    <definedName name="IMF" localSheetId="8">#REF!</definedName>
    <definedName name="IMF">#REF!</definedName>
    <definedName name="ImportantDates" localSheetId="3">#REF!</definedName>
    <definedName name="ImportantDates" localSheetId="1">#REF!</definedName>
    <definedName name="ImportantDates" localSheetId="5">#REF!</definedName>
    <definedName name="ImportantDates" localSheetId="4">#REF!</definedName>
    <definedName name="ImportantDates" localSheetId="12">#REF!</definedName>
    <definedName name="ImportantDates" localSheetId="2">#REF!</definedName>
    <definedName name="ImportantDates" localSheetId="11">#REF!</definedName>
    <definedName name="ImportantDates" localSheetId="7">#REF!</definedName>
    <definedName name="ImportantDates" localSheetId="8">#REF!</definedName>
    <definedName name="ImportantDates">#REF!</definedName>
    <definedName name="In_millions_of_lei" localSheetId="3">#REF!</definedName>
    <definedName name="In_millions_of_lei" localSheetId="1">#REF!</definedName>
    <definedName name="In_millions_of_lei" localSheetId="5">#REF!</definedName>
    <definedName name="In_millions_of_lei" localSheetId="4">#REF!</definedName>
    <definedName name="In_millions_of_lei" localSheetId="12">#REF!</definedName>
    <definedName name="In_millions_of_lei" localSheetId="2">#REF!</definedName>
    <definedName name="In_millions_of_lei" localSheetId="11">#REF!</definedName>
    <definedName name="In_millions_of_lei" localSheetId="7">#REF!</definedName>
    <definedName name="In_millions_of_lei" localSheetId="8">#REF!</definedName>
    <definedName name="In_millions_of_lei">#REF!</definedName>
    <definedName name="In_millions_of_U.S._dollars" localSheetId="3">#REF!</definedName>
    <definedName name="In_millions_of_U.S._dollars" localSheetId="1">#REF!</definedName>
    <definedName name="In_millions_of_U.S._dollars" localSheetId="5">#REF!</definedName>
    <definedName name="In_millions_of_U.S._dollars" localSheetId="4">#REF!</definedName>
    <definedName name="In_millions_of_U.S._dollars" localSheetId="12">#REF!</definedName>
    <definedName name="In_millions_of_U.S._dollars" localSheetId="2">#REF!</definedName>
    <definedName name="In_millions_of_U.S._dollars" localSheetId="11">#REF!</definedName>
    <definedName name="In_millions_of_U.S._dollars" localSheetId="7">#REF!</definedName>
    <definedName name="In_millions_of_U.S._dollars" localSheetId="8">#REF!</definedName>
    <definedName name="In_millions_of_U.S._dollars">#REF!</definedName>
    <definedName name="ind" localSheetId="3">#REF!</definedName>
    <definedName name="ind" localSheetId="1">#REF!</definedName>
    <definedName name="ind" localSheetId="5">#REF!</definedName>
    <definedName name="ind" localSheetId="4">#REF!</definedName>
    <definedName name="ind" localSheetId="12">#REF!</definedName>
    <definedName name="ind" localSheetId="2">#REF!</definedName>
    <definedName name="ind" localSheetId="11">#REF!</definedName>
    <definedName name="ind" localSheetId="7">#REF!</definedName>
    <definedName name="ind" localSheetId="8">#REF!</definedName>
    <definedName name="ind">#REF!</definedName>
    <definedName name="Indai" hidden="1">{"Rpt1",#N/A,FALSE,"Recap";"Rpt1",#N/A,FALSE,"Charts"}</definedName>
    <definedName name="India" hidden="1">{"Rpt1",#N/A,FALSE,"Recap";"Rpt1",#N/A,FALSE,"Charts"}</definedName>
    <definedName name="INDUST1" localSheetId="3">#REF!</definedName>
    <definedName name="INDUST1" localSheetId="1">#REF!</definedName>
    <definedName name="INDUST1" localSheetId="5">#REF!</definedName>
    <definedName name="INDUST1" localSheetId="4">#REF!</definedName>
    <definedName name="INDUST1" localSheetId="12">#REF!</definedName>
    <definedName name="INDUST1" localSheetId="2">#REF!</definedName>
    <definedName name="INDUST1" localSheetId="11">#REF!</definedName>
    <definedName name="INDUST1" localSheetId="7">#REF!</definedName>
    <definedName name="INDUST1" localSheetId="8">#REF!</definedName>
    <definedName name="INDUST1">#REF!</definedName>
    <definedName name="INDUST2" localSheetId="3">#REF!</definedName>
    <definedName name="INDUST2" localSheetId="1">#REF!</definedName>
    <definedName name="INDUST2" localSheetId="5">#REF!</definedName>
    <definedName name="INDUST2" localSheetId="4">#REF!</definedName>
    <definedName name="INDUST2" localSheetId="12">#REF!</definedName>
    <definedName name="INDUST2" localSheetId="2">#REF!</definedName>
    <definedName name="INDUST2" localSheetId="11">#REF!</definedName>
    <definedName name="INDUST2" localSheetId="7">#REF!</definedName>
    <definedName name="INDUST2" localSheetId="8">#REF!</definedName>
    <definedName name="INDUST2">#REF!</definedName>
    <definedName name="INECEL" localSheetId="3">#REF!</definedName>
    <definedName name="INECEL" localSheetId="1">#REF!</definedName>
    <definedName name="INECEL" localSheetId="5">#REF!</definedName>
    <definedName name="INECEL" localSheetId="4">#REF!</definedName>
    <definedName name="INECEL" localSheetId="12">#REF!</definedName>
    <definedName name="INECEL" localSheetId="2">#REF!</definedName>
    <definedName name="INECEL" localSheetId="11">#REF!</definedName>
    <definedName name="INECEL" localSheetId="7">#REF!</definedName>
    <definedName name="INECEL" localSheetId="8">#REF!</definedName>
    <definedName name="INECEL">#REF!</definedName>
    <definedName name="INPUT_2" localSheetId="3">[12]Input!#REF!</definedName>
    <definedName name="INPUT_2" localSheetId="1">[12]Input!#REF!</definedName>
    <definedName name="INPUT_2" localSheetId="5">[12]Input!#REF!</definedName>
    <definedName name="INPUT_2" localSheetId="4">[12]Input!#REF!</definedName>
    <definedName name="INPUT_2" localSheetId="12">[12]Input!#REF!</definedName>
    <definedName name="INPUT_2" localSheetId="2">[12]Input!#REF!</definedName>
    <definedName name="INPUT_2" localSheetId="11">[12]Input!#REF!</definedName>
    <definedName name="INPUT_2" localSheetId="7">[12]Input!#REF!</definedName>
    <definedName name="INPUT_2" localSheetId="8">[12]Input!#REF!</definedName>
    <definedName name="INPUT_2">[12]Input!#REF!</definedName>
    <definedName name="INPUT_4" localSheetId="3">[12]Input!#REF!</definedName>
    <definedName name="INPUT_4" localSheetId="1">[12]Input!#REF!</definedName>
    <definedName name="INPUT_4" localSheetId="5">[12]Input!#REF!</definedName>
    <definedName name="INPUT_4" localSheetId="4">[12]Input!#REF!</definedName>
    <definedName name="INPUT_4" localSheetId="12">[12]Input!#REF!</definedName>
    <definedName name="INPUT_4" localSheetId="2">[12]Input!#REF!</definedName>
    <definedName name="INPUT_4" localSheetId="11">[12]Input!#REF!</definedName>
    <definedName name="INPUT_4" localSheetId="7">[12]Input!#REF!</definedName>
    <definedName name="INPUT_4" localSheetId="8">[12]Input!#REF!</definedName>
    <definedName name="INPUT_4">[12]Input!#REF!</definedName>
    <definedName name="interest_calculations">[24]int_calc!$A$29:$W$39</definedName>
    <definedName name="Interest_IDA" localSheetId="3">#REF!</definedName>
    <definedName name="Interest_IDA" localSheetId="1">#REF!</definedName>
    <definedName name="Interest_IDA" localSheetId="5">#REF!</definedName>
    <definedName name="Interest_IDA" localSheetId="4">#REF!</definedName>
    <definedName name="Interest_IDA" localSheetId="12">#REF!</definedName>
    <definedName name="Interest_IDA" localSheetId="2">#REF!</definedName>
    <definedName name="Interest_IDA" localSheetId="11">#REF!</definedName>
    <definedName name="Interest_IDA" localSheetId="7">#REF!</definedName>
    <definedName name="Interest_IDA" localSheetId="8">#REF!</definedName>
    <definedName name="Interest_IDA">#REF!</definedName>
    <definedName name="Interest_NC" localSheetId="3">[30]NPV_base!#REF!</definedName>
    <definedName name="Interest_NC" localSheetId="1">[30]NPV_base!#REF!</definedName>
    <definedName name="Interest_NC" localSheetId="5">[30]NPV_base!#REF!</definedName>
    <definedName name="Interest_NC" localSheetId="4">[30]NPV_base!#REF!</definedName>
    <definedName name="Interest_NC" localSheetId="12">[30]NPV_base!#REF!</definedName>
    <definedName name="Interest_NC" localSheetId="2">[30]NPV_base!#REF!</definedName>
    <definedName name="Interest_NC" localSheetId="11">[30]NPV_base!#REF!</definedName>
    <definedName name="Interest_NC" localSheetId="7">[30]NPV_base!#REF!</definedName>
    <definedName name="Interest_NC" localSheetId="8">[30]NPV_base!#REF!</definedName>
    <definedName name="Interest_NC">[30]NPV_base!#REF!</definedName>
    <definedName name="InterestCover">IFERROR(OFFSET([20]SingleCompany_Level!$X$29,0,0,1,-COUNTIF([20]SingleCompany_Level!$T$90:$X$90,"&gt;0")),0)</definedName>
    <definedName name="InterestRate" localSheetId="3">#REF!</definedName>
    <definedName name="InterestRate" localSheetId="1">#REF!</definedName>
    <definedName name="InterestRate" localSheetId="5">#REF!</definedName>
    <definedName name="InterestRate" localSheetId="4">#REF!</definedName>
    <definedName name="InterestRate" localSheetId="12">#REF!</definedName>
    <definedName name="InterestRate" localSheetId="2">#REF!</definedName>
    <definedName name="InterestRate" localSheetId="11">#REF!</definedName>
    <definedName name="InterestRate" localSheetId="7">#REF!</definedName>
    <definedName name="InterestRate" localSheetId="8">#REF!</definedName>
    <definedName name="InterestRate">#REF!</definedName>
    <definedName name="IntroPrintArea" localSheetId="8" hidden="1">#REF!</definedName>
    <definedName name="IntroPrintArea" hidden="1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FEATURE" hidden="1">"c2197"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39694.0934837963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ami">[38]domestic!$E$115</definedName>
    <definedName name="jami3">[38]mixed!$E$26</definedName>
    <definedName name="jan" localSheetId="3" hidden="1">{#N/A,#N/A,FALSE,"CB";#N/A,#N/A,FALSE,"CMB";#N/A,#N/A,FALSE,"NBFI"}</definedName>
    <definedName name="jan" localSheetId="1" hidden="1">{#N/A,#N/A,FALSE,"CB";#N/A,#N/A,FALSE,"CMB";#N/A,#N/A,FALSE,"NBFI"}</definedName>
    <definedName name="jan" localSheetId="5" hidden="1">{#N/A,#N/A,FALSE,"CB";#N/A,#N/A,FALSE,"CMB";#N/A,#N/A,FALSE,"NBFI"}</definedName>
    <definedName name="jan" localSheetId="4" hidden="1">{#N/A,#N/A,FALSE,"CB";#N/A,#N/A,FALSE,"CMB";#N/A,#N/A,FALSE,"NBFI"}</definedName>
    <definedName name="jan" localSheetId="2" hidden="1">{#N/A,#N/A,FALSE,"CB";#N/A,#N/A,FALSE,"CMB";#N/A,#N/A,FALSE,"NBFI"}</definedName>
    <definedName name="jan" localSheetId="11" hidden="1">{#N/A,#N/A,FALSE,"CB";#N/A,#N/A,FALSE,"CMB";#N/A,#N/A,FALSE,"NBFI"}</definedName>
    <definedName name="jan" localSheetId="8" hidden="1">{#N/A,#N/A,FALSE,"CB";#N/A,#N/A,FALSE,"CMB";#N/A,#N/A,FALSE,"NBFI"}</definedName>
    <definedName name="jan" hidden="1">{#N/A,#N/A,FALSE,"CB";#N/A,#N/A,FALSE,"CMB";#N/A,#N/A,FALSE,"NBFI"}</definedName>
    <definedName name="jan_1" localSheetId="3" hidden="1">{#N/A,#N/A,FALSE,"CB";#N/A,#N/A,FALSE,"CMB";#N/A,#N/A,FALSE,"NBFI"}</definedName>
    <definedName name="jan_1" localSheetId="1" hidden="1">{#N/A,#N/A,FALSE,"CB";#N/A,#N/A,FALSE,"CMB";#N/A,#N/A,FALSE,"NBFI"}</definedName>
    <definedName name="jan_1" localSheetId="5" hidden="1">{#N/A,#N/A,FALSE,"CB";#N/A,#N/A,FALSE,"CMB";#N/A,#N/A,FALSE,"NBFI"}</definedName>
    <definedName name="jan_1" localSheetId="4" hidden="1">{#N/A,#N/A,FALSE,"CB";#N/A,#N/A,FALSE,"CMB";#N/A,#N/A,FALSE,"NBFI"}</definedName>
    <definedName name="jan_1" localSheetId="2" hidden="1">{#N/A,#N/A,FALSE,"CB";#N/A,#N/A,FALSE,"CMB";#N/A,#N/A,FALSE,"NBFI"}</definedName>
    <definedName name="jan_1" localSheetId="11" hidden="1">{#N/A,#N/A,FALSE,"CB";#N/A,#N/A,FALSE,"CMB";#N/A,#N/A,FALSE,"NBFI"}</definedName>
    <definedName name="jan_1" localSheetId="8" hidden="1">{#N/A,#N/A,FALSE,"CB";#N/A,#N/A,FALSE,"CMB";#N/A,#N/A,FALSE,"NBFI"}</definedName>
    <definedName name="jan_1" hidden="1">{#N/A,#N/A,FALSE,"CB";#N/A,#N/A,FALSE,"CMB";#N/A,#N/A,FALSE,"NBFI"}</definedName>
    <definedName name="jan_2" localSheetId="3" hidden="1">{#N/A,#N/A,FALSE,"CB";#N/A,#N/A,FALSE,"CMB";#N/A,#N/A,FALSE,"NBFI"}</definedName>
    <definedName name="jan_2" localSheetId="1" hidden="1">{#N/A,#N/A,FALSE,"CB";#N/A,#N/A,FALSE,"CMB";#N/A,#N/A,FALSE,"NBFI"}</definedName>
    <definedName name="jan_2" localSheetId="5" hidden="1">{#N/A,#N/A,FALSE,"CB";#N/A,#N/A,FALSE,"CMB";#N/A,#N/A,FALSE,"NBFI"}</definedName>
    <definedName name="jan_2" localSheetId="4" hidden="1">{#N/A,#N/A,FALSE,"CB";#N/A,#N/A,FALSE,"CMB";#N/A,#N/A,FALSE,"NBFI"}</definedName>
    <definedName name="jan_2" localSheetId="2" hidden="1">{#N/A,#N/A,FALSE,"CB";#N/A,#N/A,FALSE,"CMB";#N/A,#N/A,FALSE,"NBFI"}</definedName>
    <definedName name="jan_2" localSheetId="11" hidden="1">{#N/A,#N/A,FALSE,"CB";#N/A,#N/A,FALSE,"CMB";#N/A,#N/A,FALSE,"NBFI"}</definedName>
    <definedName name="jan_2" localSheetId="8" hidden="1">{#N/A,#N/A,FALSE,"CB";#N/A,#N/A,FALSE,"CMB";#N/A,#N/A,FALSE,"NBFI"}</definedName>
    <definedName name="jan_2" hidden="1">{#N/A,#N/A,FALSE,"CB";#N/A,#N/A,FALSE,"CMB";#N/A,#N/A,FALSE,"NBFI"}</definedName>
    <definedName name="JanSun1" localSheetId="3">DATE(funqcionaluri!CalendarYear,1,1)-WEEKDAY(DATE(funqcionaluri!CalendarYear,1,1))</definedName>
    <definedName name="JanSun1" localSheetId="1">DATE(ბალანსი!CalendarYear,1,1)-WEEKDAY(DATE(ბალანსი!CalendarYear,1,1))</definedName>
    <definedName name="JanSun1" localSheetId="5">DATE(გრანტები!CalendarYear,1,1)-WEEKDAY(DATE(გრანტები!CalendarYear,1,1))</definedName>
    <definedName name="JanSun1" localSheetId="4">DATE(კრედიტები!CalendarYear,1,1)-WEEKDAY(DATE(კრედიტები!CalendarYear,1,1))</definedName>
    <definedName name="JanSun1" localSheetId="12">DATE(მხარჯავები!CalendarYear,1,1)-WEEKDAY(DATE(მხარჯავები!CalendarYear,1,1))</definedName>
    <definedName name="JanSun1" localSheetId="2">DATE('ფინანსური და ვალდებულებები'!CalendarYear,1,1)-WEEKDAY(DATE('ფინანსური და ვალდებულებები'!CalendarYear,1,1))</definedName>
    <definedName name="JanSun1" localSheetId="11">DATE('ფულადი სხსრები'!CalendarYear,1,1)-WEEKDAY(DATE('ფულადი სხსრები'!CalendarYear,1,1))</definedName>
    <definedName name="JanSun1" localSheetId="7">DATE(ცენტრალური!CalendarYear,1,1)-WEEKDAY(DATE(ცენტრალური!CalendarYear,1,1))</definedName>
    <definedName name="JanSun1" localSheetId="8">DATE('ცენტრალური ბალანსი V2'!CalendarYear,1,1)-WEEKDAY(DATE('ცენტრალური ბალანსი V2'!CalendarYear,1,1))</definedName>
    <definedName name="JanSun1">DATE(CalendarYear,1,1)-WEEKDAY(DATE(CalendarYear,1,1))</definedName>
    <definedName name="jgjhg" localSheetId="8" hidden="1">#REF!</definedName>
    <definedName name="jgjhg" hidden="1">#REF!</definedName>
    <definedName name="jhdsgjagd" hidden="1">{#N/A,#N/A,FALSE,"Tabl. D1";#N/A,#N/A,FALSE,"Tabl. D1 b";#N/A,#N/A,FALSE,"Tabl. D2";#N/A,#N/A,FALSE,"Tabl. D2 b";#N/A,#N/A,FALSE,"Tabl. D3";#N/A,#N/A,FALSE,"Tabl. D4";#N/A,#N/A,FALSE,"Tabl. D5"}</definedName>
    <definedName name="jj" localSheetId="3" hidden="1">{"Riqfin97",#N/A,FALSE,"Tran";"Riqfinpro",#N/A,FALSE,"Tran"}</definedName>
    <definedName name="jj" localSheetId="1" hidden="1">{"Riqfin97",#N/A,FALSE,"Tran";"Riqfinpro",#N/A,FALSE,"Tran"}</definedName>
    <definedName name="jj" localSheetId="5" hidden="1">{"Riqfin97",#N/A,FALSE,"Tran";"Riqfinpro",#N/A,FALSE,"Tran"}</definedName>
    <definedName name="jj" localSheetId="4" hidden="1">{"Riqfin97",#N/A,FALSE,"Tran";"Riqfinpro",#N/A,FALSE,"Tran"}</definedName>
    <definedName name="jj" localSheetId="2" hidden="1">{"Riqfin97",#N/A,FALSE,"Tran";"Riqfinpro",#N/A,FALSE,"Tran"}</definedName>
    <definedName name="jj" localSheetId="11" hidden="1">{"Riqfin97",#N/A,FALSE,"Tran";"Riqfinpro",#N/A,FALSE,"Tran"}</definedName>
    <definedName name="jj" localSheetId="8" hidden="1">{"Riqfin97",#N/A,FALSE,"Tran";"Riqfinpro",#N/A,FALSE,"Tran"}</definedName>
    <definedName name="jj" hidden="1">{"Riqfin97",#N/A,FALSE,"Tran";"Riqfinpro",#N/A,FALSE,"Tran"}</definedName>
    <definedName name="jjj" localSheetId="3" hidden="1">[39]M!#REF!</definedName>
    <definedName name="jjj" localSheetId="1" hidden="1">[39]M!#REF!</definedName>
    <definedName name="jjj" localSheetId="5" hidden="1">[39]M!#REF!</definedName>
    <definedName name="jjj" localSheetId="4" hidden="1">[39]M!#REF!</definedName>
    <definedName name="jjj" localSheetId="12" hidden="1">[39]M!#REF!</definedName>
    <definedName name="jjj" localSheetId="2" hidden="1">[39]M!#REF!</definedName>
    <definedName name="jjj" localSheetId="11" hidden="1">[39]M!#REF!</definedName>
    <definedName name="jjj" localSheetId="7" hidden="1">[39]M!#REF!</definedName>
    <definedName name="jjj" localSheetId="8" hidden="1">[39]M!#REF!</definedName>
    <definedName name="jjj" hidden="1">[39]M!#REF!</definedName>
    <definedName name="jjjjjj" localSheetId="3" hidden="1">'[35]J(Priv.Cap)'!#REF!</definedName>
    <definedName name="jjjjjj" localSheetId="1" hidden="1">'[35]J(Priv.Cap)'!#REF!</definedName>
    <definedName name="jjjjjj" localSheetId="5" hidden="1">'[35]J(Priv.Cap)'!#REF!</definedName>
    <definedName name="jjjjjj" localSheetId="4" hidden="1">'[35]J(Priv.Cap)'!#REF!</definedName>
    <definedName name="jjjjjj" localSheetId="12" hidden="1">'[35]J(Priv.Cap)'!#REF!</definedName>
    <definedName name="jjjjjj" localSheetId="2" hidden="1">'[35]J(Priv.Cap)'!#REF!</definedName>
    <definedName name="jjjjjj" localSheetId="11" hidden="1">'[35]J(Priv.Cap)'!#REF!</definedName>
    <definedName name="jjjjjj" localSheetId="7" hidden="1">'[35]J(Priv.Cap)'!#REF!</definedName>
    <definedName name="jjjjjj" localSheetId="8" hidden="1">'[35]J(Priv.Cap)'!#REF!</definedName>
    <definedName name="jjjjjj" hidden="1">'[35]J(Priv.Cap)'!#REF!</definedName>
    <definedName name="jkhk" hidden="1">{#N/A,#N/A,FALSE,"ОТЛАДКА"}</definedName>
    <definedName name="jskjsad\" localSheetId="8" hidden="1">#REF!</definedName>
    <definedName name="jskjsad\" hidden="1">#REF!</definedName>
    <definedName name="JulSun1" localSheetId="3">DATE(funqcionaluri!CalendarYear,7,1)-WEEKDAY(DATE(funqcionaluri!CalendarYear,7,1))</definedName>
    <definedName name="JulSun1" localSheetId="1">DATE(ბალანსი!CalendarYear,7,1)-WEEKDAY(DATE(ბალანსი!CalendarYear,7,1))</definedName>
    <definedName name="JulSun1" localSheetId="5">DATE(გრანტები!CalendarYear,7,1)-WEEKDAY(DATE(გრანტები!CalendarYear,7,1))</definedName>
    <definedName name="JulSun1" localSheetId="4">DATE(კრედიტები!CalendarYear,7,1)-WEEKDAY(DATE(კრედიტები!CalendarYear,7,1))</definedName>
    <definedName name="JulSun1" localSheetId="12">DATE(მხარჯავები!CalendarYear,7,1)-WEEKDAY(DATE(მხარჯავები!CalendarYear,7,1))</definedName>
    <definedName name="JulSun1" localSheetId="2">DATE('ფინანსური და ვალდებულებები'!CalendarYear,7,1)-WEEKDAY(DATE('ფინანსური და ვალდებულებები'!CalendarYear,7,1))</definedName>
    <definedName name="JulSun1" localSheetId="11">DATE('ფულადი სხსრები'!CalendarYear,7,1)-WEEKDAY(DATE('ფულადი სხსრები'!CalendarYear,7,1))</definedName>
    <definedName name="JulSun1" localSheetId="7">DATE(ცენტრალური!CalendarYear,7,1)-WEEKDAY(DATE(ცენტრალური!CalendarYear,7,1))</definedName>
    <definedName name="JulSun1" localSheetId="8">DATE('ცენტრალური ბალანსი V2'!CalendarYear,7,1)-WEEKDAY(DATE('ცენტრალური ბალანსი V2'!CalendarYear,7,1))</definedName>
    <definedName name="JulSun1">DATE(CalendarYear,7,1)-WEEKDAY(DATE(CalendarYear,7,1))</definedName>
    <definedName name="JunSun1" localSheetId="3">DATE(funqcionaluri!CalendarYear,6,1)-WEEKDAY(DATE(funqcionaluri!CalendarYear,6,1))</definedName>
    <definedName name="JunSun1" localSheetId="1">DATE(ბალანსი!CalendarYear,6,1)-WEEKDAY(DATE(ბალანსი!CalendarYear,6,1))</definedName>
    <definedName name="JunSun1" localSheetId="5">DATE(გრანტები!CalendarYear,6,1)-WEEKDAY(DATE(გრანტები!CalendarYear,6,1))</definedName>
    <definedName name="JunSun1" localSheetId="4">DATE(კრედიტები!CalendarYear,6,1)-WEEKDAY(DATE(კრედიტები!CalendarYear,6,1))</definedName>
    <definedName name="JunSun1" localSheetId="12">DATE(მხარჯავები!CalendarYear,6,1)-WEEKDAY(DATE(მხარჯავები!CalendarYear,6,1))</definedName>
    <definedName name="JunSun1" localSheetId="2">DATE('ფინანსური და ვალდებულებები'!CalendarYear,6,1)-WEEKDAY(DATE('ფინანსური და ვალდებულებები'!CalendarYear,6,1))</definedName>
    <definedName name="JunSun1" localSheetId="11">DATE('ფულადი სხსრები'!CalendarYear,6,1)-WEEKDAY(DATE('ფულადი სხსრები'!CalendarYear,6,1))</definedName>
    <definedName name="JunSun1" localSheetId="7">DATE(ცენტრალური!CalendarYear,6,1)-WEEKDAY(DATE(ცენტრალური!CalendarYear,6,1))</definedName>
    <definedName name="JunSun1" localSheetId="8">DATE('ცენტრალური ბალანსი V2'!CalendarYear,6,1)-WEEKDAY(DATE('ცენტრალური ბალანსი V2'!CalendarYear,6,1))</definedName>
    <definedName name="JunSun1">DATE(CalendarYear,6,1)-WEEKDAY(DATE(CalendarYear,6,1))</definedName>
    <definedName name="kawoi" hidden="1">"AS2DocumentBrowse"</definedName>
    <definedName name="KEND" localSheetId="3">#REF!</definedName>
    <definedName name="KEND" localSheetId="1">#REF!</definedName>
    <definedName name="KEND" localSheetId="5">#REF!</definedName>
    <definedName name="KEND" localSheetId="4">#REF!</definedName>
    <definedName name="KEND" localSheetId="12">#REF!</definedName>
    <definedName name="KEND" localSheetId="2">#REF!</definedName>
    <definedName name="KEND" localSheetId="11">#REF!</definedName>
    <definedName name="KEND" localSheetId="7">#REF!</definedName>
    <definedName name="KEND" localSheetId="8">#REF!</definedName>
    <definedName name="KEND">#REF!</definedName>
    <definedName name="kk" localSheetId="3" hidden="1">{"Tab1",#N/A,FALSE,"P";"Tab2",#N/A,FALSE,"P"}</definedName>
    <definedName name="kk" localSheetId="1" hidden="1">{"Tab1",#N/A,FALSE,"P";"Tab2",#N/A,FALSE,"P"}</definedName>
    <definedName name="kk" localSheetId="5" hidden="1">{"Tab1",#N/A,FALSE,"P";"Tab2",#N/A,FALSE,"P"}</definedName>
    <definedName name="kk" localSheetId="4" hidden="1">{"Tab1",#N/A,FALSE,"P";"Tab2",#N/A,FALSE,"P"}</definedName>
    <definedName name="kk" localSheetId="2" hidden="1">{"Tab1",#N/A,FALSE,"P";"Tab2",#N/A,FALSE,"P"}</definedName>
    <definedName name="kk" localSheetId="11" hidden="1">{"Tab1",#N/A,FALSE,"P";"Tab2",#N/A,FALSE,"P"}</definedName>
    <definedName name="kk" localSheetId="8" hidden="1">{"Tab1",#N/A,FALSE,"P";"Tab2",#N/A,FALSE,"P"}</definedName>
    <definedName name="kk" hidden="1">{"Tab1",#N/A,FALSE,"P";"Tab2",#N/A,FALSE,"P"}</definedName>
    <definedName name="kkk" localSheetId="3" hidden="1">{"Tab1",#N/A,FALSE,"P";"Tab2",#N/A,FALSE,"P"}</definedName>
    <definedName name="kkk" localSheetId="1" hidden="1">{"Tab1",#N/A,FALSE,"P";"Tab2",#N/A,FALSE,"P"}</definedName>
    <definedName name="kkk" localSheetId="5" hidden="1">{"Tab1",#N/A,FALSE,"P";"Tab2",#N/A,FALSE,"P"}</definedName>
    <definedName name="kkk" localSheetId="4" hidden="1">{"Tab1",#N/A,FALSE,"P";"Tab2",#N/A,FALSE,"P"}</definedName>
    <definedName name="kkk" localSheetId="2" hidden="1">{"Tab1",#N/A,FALSE,"P";"Tab2",#N/A,FALSE,"P"}</definedName>
    <definedName name="kkk" localSheetId="11" hidden="1">{"Tab1",#N/A,FALSE,"P";"Tab2",#N/A,FALSE,"P"}</definedName>
    <definedName name="kkk" localSheetId="8" hidden="1">{"Tab1",#N/A,FALSE,"P";"Tab2",#N/A,FALSE,"P"}</definedName>
    <definedName name="kkk" hidden="1">{"Tab1",#N/A,FALSE,"P";"Tab2",#N/A,FALSE,"P"}</definedName>
    <definedName name="kkkk" localSheetId="3" hidden="1">[40]M!#REF!</definedName>
    <definedName name="kkkk" localSheetId="1" hidden="1">[40]M!#REF!</definedName>
    <definedName name="kkkk" localSheetId="5" hidden="1">[40]M!#REF!</definedName>
    <definedName name="kkkk" localSheetId="4" hidden="1">[40]M!#REF!</definedName>
    <definedName name="kkkk" localSheetId="12" hidden="1">[40]M!#REF!</definedName>
    <definedName name="kkkk" localSheetId="2" hidden="1">[40]M!#REF!</definedName>
    <definedName name="kkkk" localSheetId="11" hidden="1">[40]M!#REF!</definedName>
    <definedName name="kkkk" localSheetId="7" hidden="1">[40]M!#REF!</definedName>
    <definedName name="kkkk" localSheetId="8" hidden="1">[40]M!#REF!</definedName>
    <definedName name="kkkk" hidden="1">[40]M!#REF!</definedName>
    <definedName name="KMENU" localSheetId="3">#REF!</definedName>
    <definedName name="KMENU" localSheetId="1">#REF!</definedName>
    <definedName name="KMENU" localSheetId="5">#REF!</definedName>
    <definedName name="KMENU" localSheetId="4">#REF!</definedName>
    <definedName name="KMENU" localSheetId="12">#REF!</definedName>
    <definedName name="KMENU" localSheetId="2">#REF!</definedName>
    <definedName name="KMENU" localSheetId="11">#REF!</definedName>
    <definedName name="KMENU" localSheetId="7">#REF!</definedName>
    <definedName name="KMENU" localSheetId="8">#REF!</definedName>
    <definedName name="KMENU">#REF!</definedName>
    <definedName name="l_a">IFERROR(OFFSET([20]Aggregate_Level!$U$69,0,0,1,-COUNT([20]Aggregate_Level!$Q$69:$U$69)),0)</definedName>
    <definedName name="l_os">IFERROR(OFFSET([20]Aggregate_Level!$U$67,0,0,1,-COUNT([20]Aggregate_Level!$Q$67:$U$67)),0)</definedName>
    <definedName name="l_r">IFERROR(OFFSET([20]Aggregate_Level!$U$68,0,0,1,-COUNT([20]Aggregate_Level!$Q$68:$U$68)),0)</definedName>
    <definedName name="last_978" localSheetId="3">#REF!</definedName>
    <definedName name="last_978" localSheetId="1">#REF!</definedName>
    <definedName name="last_978" localSheetId="5">#REF!</definedName>
    <definedName name="last_978" localSheetId="4">#REF!</definedName>
    <definedName name="last_978" localSheetId="12">#REF!</definedName>
    <definedName name="last_978" localSheetId="2">#REF!</definedName>
    <definedName name="last_978" localSheetId="11">#REF!</definedName>
    <definedName name="last_978" localSheetId="7">#REF!</definedName>
    <definedName name="last_978" localSheetId="8">#REF!</definedName>
    <definedName name="last_978">#REF!</definedName>
    <definedName name="Last_year">IFERROR([20]Companies!$W$3,[20]Main!$E$12)</definedName>
    <definedName name="LBOCreditConsol" hidden="1">{"FCB_ALL",#N/A,FALSE,"FCB"}</definedName>
    <definedName name="legalstatus">'[26]ბიზნეს ინფო'!$K$8</definedName>
    <definedName name="liab_share">IFERROR(OFFSET([20]Aggregate_Level!$B$5,0,7,COUNTIF([20]Aggregate_Level!$B$5:$B$44,"&lt;&gt;#N/A"),),0)</definedName>
    <definedName name="life_rate" localSheetId="8">#REF!</definedName>
    <definedName name="life_rate">#REF!</definedName>
    <definedName name="LINES" localSheetId="3">#REF!</definedName>
    <definedName name="LINES" localSheetId="1">#REF!</definedName>
    <definedName name="LINES" localSheetId="5">#REF!</definedName>
    <definedName name="LINES" localSheetId="4">#REF!</definedName>
    <definedName name="LINES" localSheetId="12">#REF!</definedName>
    <definedName name="LINES" localSheetId="2">#REF!</definedName>
    <definedName name="LINES" localSheetId="11">#REF!</definedName>
    <definedName name="LINES" localSheetId="7">#REF!</definedName>
    <definedName name="LINES" localSheetId="8">#REF!</definedName>
    <definedName name="LINES">#REF!</definedName>
    <definedName name="liq_asset">IFERROR(OFFSET([20]SingleCompany_Level!$AN$53,0,0,1,-COUNT([20]SingleCompany_Level!$AJ$53:$AN$53)),0)</definedName>
    <definedName name="liq_liab">IFERROR(OFFSET([20]SingleCompany_Level!$AN$54,0,0,1,-COUNT([20]SingleCompany_Level!$AJ$54:$AN$54)),0)</definedName>
    <definedName name="liquidity_reserve" localSheetId="3">#REF!</definedName>
    <definedName name="liquidity_reserve" localSheetId="1">#REF!</definedName>
    <definedName name="liquidity_reserve" localSheetId="5">#REF!</definedName>
    <definedName name="liquidity_reserve" localSheetId="4">#REF!</definedName>
    <definedName name="liquidity_reserve" localSheetId="12">#REF!</definedName>
    <definedName name="liquidity_reserve" localSheetId="2">#REF!</definedName>
    <definedName name="liquidity_reserve" localSheetId="11">#REF!</definedName>
    <definedName name="liquidity_reserve" localSheetId="7">#REF!</definedName>
    <definedName name="liquidity_reserve" localSheetId="8">#REF!</definedName>
    <definedName name="liquidity_reserve">#REF!</definedName>
    <definedName name="ll" localSheetId="3" hidden="1">{"Tab1",#N/A,FALSE,"P";"Tab2",#N/A,FALSE,"P"}</definedName>
    <definedName name="ll" localSheetId="1" hidden="1">{"Tab1",#N/A,FALSE,"P";"Tab2",#N/A,FALSE,"P"}</definedName>
    <definedName name="ll" localSheetId="5" hidden="1">{"Tab1",#N/A,FALSE,"P";"Tab2",#N/A,FALSE,"P"}</definedName>
    <definedName name="ll" localSheetId="4" hidden="1">{"Tab1",#N/A,FALSE,"P";"Tab2",#N/A,FALSE,"P"}</definedName>
    <definedName name="ll" localSheetId="2" hidden="1">{"Tab1",#N/A,FALSE,"P";"Tab2",#N/A,FALSE,"P"}</definedName>
    <definedName name="ll" localSheetId="11" hidden="1">{"Tab1",#N/A,FALSE,"P";"Tab2",#N/A,FALSE,"P"}</definedName>
    <definedName name="ll" localSheetId="8" hidden="1">{"Tab1",#N/A,FALSE,"P";"Tab2",#N/A,FALSE,"P"}</definedName>
    <definedName name="ll" hidden="1">{"Tab1",#N/A,FALSE,"P";"Tab2",#N/A,FALSE,"P"}</definedName>
    <definedName name="lll" localSheetId="3" hidden="1">{"Riqfin97",#N/A,FALSE,"Tran";"Riqfinpro",#N/A,FALSE,"Tran"}</definedName>
    <definedName name="lll" localSheetId="1" hidden="1">{"Riqfin97",#N/A,FALSE,"Tran";"Riqfinpro",#N/A,FALSE,"Tran"}</definedName>
    <definedName name="lll" localSheetId="5" hidden="1">{"Riqfin97",#N/A,FALSE,"Tran";"Riqfinpro",#N/A,FALSE,"Tran"}</definedName>
    <definedName name="lll" localSheetId="4" hidden="1">{"Riqfin97",#N/A,FALSE,"Tran";"Riqfinpro",#N/A,FALSE,"Tran"}</definedName>
    <definedName name="lll" localSheetId="2" hidden="1">{"Riqfin97",#N/A,FALSE,"Tran";"Riqfinpro",#N/A,FALSE,"Tran"}</definedName>
    <definedName name="lll" localSheetId="11" hidden="1">{"Riqfin97",#N/A,FALSE,"Tran";"Riqfinpro",#N/A,FALSE,"Tran"}</definedName>
    <definedName name="lll" localSheetId="8" hidden="1">{"Riqfin97",#N/A,FALSE,"Tran";"Riqfinpro",#N/A,FALSE,"Tran"}</definedName>
    <definedName name="lll" hidden="1">{"Riqfin97",#N/A,FALSE,"Tran";"Riqfinpro",#N/A,FALSE,"Tran"}</definedName>
    <definedName name="llll" localSheetId="3" hidden="1">[39]M!#REF!</definedName>
    <definedName name="llll" localSheetId="1" hidden="1">[39]M!#REF!</definedName>
    <definedName name="llll" localSheetId="5" hidden="1">[39]M!#REF!</definedName>
    <definedName name="llll" localSheetId="4" hidden="1">[39]M!#REF!</definedName>
    <definedName name="llll" localSheetId="12" hidden="1">[39]M!#REF!</definedName>
    <definedName name="llll" localSheetId="2" hidden="1">[39]M!#REF!</definedName>
    <definedName name="llll" localSheetId="11" hidden="1">[39]M!#REF!</definedName>
    <definedName name="llll" localSheetId="7" hidden="1">[39]M!#REF!</definedName>
    <definedName name="llll" localSheetId="8" hidden="1">[39]M!#REF!</definedName>
    <definedName name="llll" hidden="1">[39]M!#REF!</definedName>
    <definedName name="LTcirr" localSheetId="3">#REF!</definedName>
    <definedName name="LTcirr" localSheetId="1">#REF!</definedName>
    <definedName name="LTcirr" localSheetId="5">#REF!</definedName>
    <definedName name="LTcirr" localSheetId="4">#REF!</definedName>
    <definedName name="LTcirr" localSheetId="12">#REF!</definedName>
    <definedName name="LTcirr" localSheetId="2">#REF!</definedName>
    <definedName name="LTcirr" localSheetId="11">#REF!</definedName>
    <definedName name="LTcirr" localSheetId="7">#REF!</definedName>
    <definedName name="LTcirr" localSheetId="8">#REF!</definedName>
    <definedName name="LTcirr">#REF!</definedName>
    <definedName name="LTr" localSheetId="3">#REF!</definedName>
    <definedName name="LTr" localSheetId="1">#REF!</definedName>
    <definedName name="LTr" localSheetId="5">#REF!</definedName>
    <definedName name="LTr" localSheetId="4">#REF!</definedName>
    <definedName name="LTr" localSheetId="12">#REF!</definedName>
    <definedName name="LTr" localSheetId="2">#REF!</definedName>
    <definedName name="LTr" localSheetId="11">#REF!</definedName>
    <definedName name="LTr" localSheetId="7">#REF!</definedName>
    <definedName name="LTr" localSheetId="8">#REF!</definedName>
    <definedName name="LTr">#REF!</definedName>
    <definedName name="LUR">#N/A</definedName>
    <definedName name="MA" localSheetId="3">#REF!</definedName>
    <definedName name="MA" localSheetId="1">#REF!</definedName>
    <definedName name="MA" localSheetId="5">#REF!</definedName>
    <definedName name="MA" localSheetId="4">#REF!</definedName>
    <definedName name="MA" localSheetId="12">#REF!</definedName>
    <definedName name="MA" localSheetId="2">#REF!</definedName>
    <definedName name="MA" localSheetId="11">#REF!</definedName>
    <definedName name="MA" localSheetId="7">#REF!</definedName>
    <definedName name="MA" localSheetId="8">#REF!</definedName>
    <definedName name="MA">#REF!</definedName>
    <definedName name="MA_G" localSheetId="3">#REF!</definedName>
    <definedName name="MA_G" localSheetId="1">#REF!</definedName>
    <definedName name="MA_G" localSheetId="5">#REF!</definedName>
    <definedName name="MA_G" localSheetId="4">#REF!</definedName>
    <definedName name="MA_G" localSheetId="12">#REF!</definedName>
    <definedName name="MA_G" localSheetId="2">#REF!</definedName>
    <definedName name="MA_G" localSheetId="11">#REF!</definedName>
    <definedName name="MA_G" localSheetId="7">#REF!</definedName>
    <definedName name="MA_G" localSheetId="8">#REF!</definedName>
    <definedName name="MA_G">#REF!</definedName>
    <definedName name="MACRO" localSheetId="3">#REF!</definedName>
    <definedName name="MACRO" localSheetId="1">#REF!</definedName>
    <definedName name="MACRO" localSheetId="5">#REF!</definedName>
    <definedName name="MACRO" localSheetId="4">#REF!</definedName>
    <definedName name="MACRO" localSheetId="12">#REF!</definedName>
    <definedName name="MACRO" localSheetId="2">#REF!</definedName>
    <definedName name="MACRO" localSheetId="11">#REF!</definedName>
    <definedName name="MACRO" localSheetId="7">#REF!</definedName>
    <definedName name="MACRO" localSheetId="8">#REF!</definedName>
    <definedName name="MACRO">#REF!</definedName>
    <definedName name="MACRO_ASSUMP_2006" localSheetId="3">#REF!</definedName>
    <definedName name="MACRO_ASSUMP_2006" localSheetId="1">#REF!</definedName>
    <definedName name="MACRO_ASSUMP_2006" localSheetId="5">#REF!</definedName>
    <definedName name="MACRO_ASSUMP_2006" localSheetId="4">#REF!</definedName>
    <definedName name="MACRO_ASSUMP_2006" localSheetId="12">#REF!</definedName>
    <definedName name="MACRO_ASSUMP_2006" localSheetId="2">#REF!</definedName>
    <definedName name="MACRO_ASSUMP_2006" localSheetId="11">#REF!</definedName>
    <definedName name="MACRO_ASSUMP_2006" localSheetId="7">#REF!</definedName>
    <definedName name="MACRO_ASSUMP_2006" localSheetId="8">#REF!</definedName>
    <definedName name="MACRO_ASSUMP_2006">#REF!</definedName>
    <definedName name="MACROS" localSheetId="3">#REF!</definedName>
    <definedName name="MACROS" localSheetId="1">#REF!</definedName>
    <definedName name="MACROS" localSheetId="5">#REF!</definedName>
    <definedName name="MACROS" localSheetId="4">#REF!</definedName>
    <definedName name="MACROS" localSheetId="12">#REF!</definedName>
    <definedName name="MACROS" localSheetId="2">#REF!</definedName>
    <definedName name="MACROS" localSheetId="11">#REF!</definedName>
    <definedName name="MACROS" localSheetId="7">#REF!</definedName>
    <definedName name="MACROS" localSheetId="8">#REF!</definedName>
    <definedName name="MACROS">#REF!</definedName>
    <definedName name="Malaysia" localSheetId="3">#REF!</definedName>
    <definedName name="Malaysia" localSheetId="1">#REF!</definedName>
    <definedName name="Malaysia" localSheetId="5">#REF!</definedName>
    <definedName name="Malaysia" localSheetId="4">#REF!</definedName>
    <definedName name="Malaysia" localSheetId="12">#REF!</definedName>
    <definedName name="Malaysia" localSheetId="2">#REF!</definedName>
    <definedName name="Malaysia" localSheetId="11">#REF!</definedName>
    <definedName name="Malaysia" localSheetId="7">#REF!</definedName>
    <definedName name="Malaysia" localSheetId="8">#REF!</definedName>
    <definedName name="Malaysia">#REF!</definedName>
    <definedName name="mamuka" hidden="1">{#N/A,#N/A,FALSE,"ОТЛАДКА"}</definedName>
    <definedName name="MarSun1" localSheetId="3">DATE(funqcionaluri!CalendarYear,3,1)-WEEKDAY(DATE(funqcionaluri!CalendarYear,3,1))</definedName>
    <definedName name="MarSun1" localSheetId="1">DATE(ბალანსი!CalendarYear,3,1)-WEEKDAY(DATE(ბალანსი!CalendarYear,3,1))</definedName>
    <definedName name="MarSun1" localSheetId="5">DATE(გრანტები!CalendarYear,3,1)-WEEKDAY(DATE(გრანტები!CalendarYear,3,1))</definedName>
    <definedName name="MarSun1" localSheetId="4">DATE(კრედიტები!CalendarYear,3,1)-WEEKDAY(DATE(კრედიტები!CalendarYear,3,1))</definedName>
    <definedName name="MarSun1" localSheetId="12">DATE(მხარჯავები!CalendarYear,3,1)-WEEKDAY(DATE(მხარჯავები!CalendarYear,3,1))</definedName>
    <definedName name="MarSun1" localSheetId="2">DATE('ფინანსური და ვალდებულებები'!CalendarYear,3,1)-WEEKDAY(DATE('ფინანსური და ვალდებულებები'!CalendarYear,3,1))</definedName>
    <definedName name="MarSun1" localSheetId="11">DATE('ფულადი სხსრები'!CalendarYear,3,1)-WEEKDAY(DATE('ფულადი სხსრები'!CalendarYear,3,1))</definedName>
    <definedName name="MarSun1" localSheetId="7">DATE(ცენტრალური!CalendarYear,3,1)-WEEKDAY(DATE(ცენტრალური!CalendarYear,3,1))</definedName>
    <definedName name="MarSun1" localSheetId="8">DATE('ცენტრალური ბალანსი V2'!CalendarYear,3,1)-WEEKDAY(DATE('ცენტრალური ბალანსი V2'!CalendarYear,3,1))</definedName>
    <definedName name="MarSun1">DATE(CalendarYear,3,1)-WEEKDAY(DATE(CalendarYear,3,1))</definedName>
    <definedName name="marurityDate">[21]წმინდა_ამოღება!$B:$B</definedName>
    <definedName name="Maturity_IDA" localSheetId="3">#REF!</definedName>
    <definedName name="Maturity_IDA" localSheetId="1">#REF!</definedName>
    <definedName name="Maturity_IDA" localSheetId="5">#REF!</definedName>
    <definedName name="Maturity_IDA" localSheetId="4">#REF!</definedName>
    <definedName name="Maturity_IDA" localSheetId="12">#REF!</definedName>
    <definedName name="Maturity_IDA" localSheetId="2">#REF!</definedName>
    <definedName name="Maturity_IDA" localSheetId="11">#REF!</definedName>
    <definedName name="Maturity_IDA" localSheetId="7">#REF!</definedName>
    <definedName name="Maturity_IDA" localSheetId="8">#REF!</definedName>
    <definedName name="Maturity_IDA">#REF!</definedName>
    <definedName name="Maturity_NC" localSheetId="3">[30]NPV_base!#REF!</definedName>
    <definedName name="Maturity_NC" localSheetId="1">[30]NPV_base!#REF!</definedName>
    <definedName name="Maturity_NC" localSheetId="5">[30]NPV_base!#REF!</definedName>
    <definedName name="Maturity_NC" localSheetId="4">[30]NPV_base!#REF!</definedName>
    <definedName name="Maturity_NC" localSheetId="12">[30]NPV_base!#REF!</definedName>
    <definedName name="Maturity_NC" localSheetId="2">[30]NPV_base!#REF!</definedName>
    <definedName name="Maturity_NC" localSheetId="11">[30]NPV_base!#REF!</definedName>
    <definedName name="Maturity_NC" localSheetId="7">[30]NPV_base!#REF!</definedName>
    <definedName name="Maturity_NC" localSheetId="8">[30]NPV_base!#REF!</definedName>
    <definedName name="Maturity_NC">[30]NPV_base!#REF!</definedName>
    <definedName name="MaySun1" localSheetId="3">DATE(funqcionaluri!CalendarYear,5,1)-WEEKDAY(DATE(funqcionaluri!CalendarYear,5,1))</definedName>
    <definedName name="MaySun1" localSheetId="1">DATE(ბალანსი!CalendarYear,5,1)-WEEKDAY(DATE(ბალანსი!CalendarYear,5,1))</definedName>
    <definedName name="MaySun1" localSheetId="5">DATE(გრანტები!CalendarYear,5,1)-WEEKDAY(DATE(გრანტები!CalendarYear,5,1))</definedName>
    <definedName name="MaySun1" localSheetId="4">DATE(კრედიტები!CalendarYear,5,1)-WEEKDAY(DATE(კრედიტები!CalendarYear,5,1))</definedName>
    <definedName name="MaySun1" localSheetId="12">DATE(მხარჯავები!CalendarYear,5,1)-WEEKDAY(DATE(მხარჯავები!CalendarYear,5,1))</definedName>
    <definedName name="MaySun1" localSheetId="2">DATE('ფინანსური და ვალდებულებები'!CalendarYear,5,1)-WEEKDAY(DATE('ფინანსური და ვალდებულებები'!CalendarYear,5,1))</definedName>
    <definedName name="MaySun1" localSheetId="11">DATE('ფულადი სხსრები'!CalendarYear,5,1)-WEEKDAY(DATE('ფულადი სხსრები'!CalendarYear,5,1))</definedName>
    <definedName name="MaySun1" localSheetId="7">DATE(ცენტრალური!CalendarYear,5,1)-WEEKDAY(DATE(ცენტრალური!CalendarYear,5,1))</definedName>
    <definedName name="MaySun1" localSheetId="8">DATE('ცენტრალური ბალანსი V2'!CalendarYear,5,1)-WEEKDAY(DATE('ცენტრალური ბალანსი V2'!CalendarYear,5,1))</definedName>
    <definedName name="MaySun1">DATE(CalendarYear,5,1)-WEEKDAY(DATE(CalendarYear,5,1))</definedName>
    <definedName name="MCV">[14]Q2!$E$63:$AH$63</definedName>
    <definedName name="MCV_B" localSheetId="3">#REF!</definedName>
    <definedName name="MCV_B" localSheetId="1">#REF!</definedName>
    <definedName name="MCV_B" localSheetId="5">#REF!</definedName>
    <definedName name="MCV_B" localSheetId="4">#REF!</definedName>
    <definedName name="MCV_B" localSheetId="12">#REF!</definedName>
    <definedName name="MCV_B" localSheetId="2">#REF!</definedName>
    <definedName name="MCV_B" localSheetId="11">#REF!</definedName>
    <definedName name="MCV_B" localSheetId="7">#REF!</definedName>
    <definedName name="MCV_B" localSheetId="8">#REF!</definedName>
    <definedName name="MCV_B">#REF!</definedName>
    <definedName name="MCV_B_1">#N/A</definedName>
    <definedName name="MCV_B1" localSheetId="3">#REF!</definedName>
    <definedName name="MCV_B1" localSheetId="1">#REF!</definedName>
    <definedName name="MCV_B1" localSheetId="5">#REF!</definedName>
    <definedName name="MCV_B1" localSheetId="4">#REF!</definedName>
    <definedName name="MCV_B1" localSheetId="12">#REF!</definedName>
    <definedName name="MCV_B1" localSheetId="2">#REF!</definedName>
    <definedName name="MCV_B1" localSheetId="11">#REF!</definedName>
    <definedName name="MCV_B1" localSheetId="7">#REF!</definedName>
    <definedName name="MCV_B1" localSheetId="8">#REF!</definedName>
    <definedName name="MCV_B1">#REF!</definedName>
    <definedName name="MCV_D" localSheetId="3">#REF!</definedName>
    <definedName name="MCV_D" localSheetId="1">#REF!</definedName>
    <definedName name="MCV_D" localSheetId="5">#REF!</definedName>
    <definedName name="MCV_D" localSheetId="4">#REF!</definedName>
    <definedName name="MCV_D" localSheetId="12">#REF!</definedName>
    <definedName name="MCV_D" localSheetId="2">#REF!</definedName>
    <definedName name="MCV_D" localSheetId="11">#REF!</definedName>
    <definedName name="MCV_D" localSheetId="7">#REF!</definedName>
    <definedName name="MCV_D" localSheetId="8">#REF!</definedName>
    <definedName name="MCV_D">#REF!</definedName>
    <definedName name="MCV_D_1">#N/A</definedName>
    <definedName name="MCV_D1" localSheetId="3">#REF!</definedName>
    <definedName name="MCV_D1" localSheetId="1">#REF!</definedName>
    <definedName name="MCV_D1" localSheetId="5">#REF!</definedName>
    <definedName name="MCV_D1" localSheetId="4">#REF!</definedName>
    <definedName name="MCV_D1" localSheetId="12">#REF!</definedName>
    <definedName name="MCV_D1" localSheetId="2">#REF!</definedName>
    <definedName name="MCV_D1" localSheetId="11">#REF!</definedName>
    <definedName name="MCV_D1" localSheetId="7">#REF!</definedName>
    <definedName name="MCV_D1" localSheetId="8">#REF!</definedName>
    <definedName name="MCV_D1">#REF!</definedName>
    <definedName name="MCV_N">#N/A</definedName>
    <definedName name="MCV_N1" localSheetId="3">#REF!</definedName>
    <definedName name="MCV_N1" localSheetId="1">#REF!</definedName>
    <definedName name="MCV_N1" localSheetId="5">#REF!</definedName>
    <definedName name="MCV_N1" localSheetId="4">#REF!</definedName>
    <definedName name="MCV_N1" localSheetId="12">#REF!</definedName>
    <definedName name="MCV_N1" localSheetId="2">#REF!</definedName>
    <definedName name="MCV_N1" localSheetId="11">#REF!</definedName>
    <definedName name="MCV_N1" localSheetId="7">#REF!</definedName>
    <definedName name="MCV_N1" localSheetId="8">#REF!</definedName>
    <definedName name="MCV_N1">#REF!</definedName>
    <definedName name="MCV_T" localSheetId="3">#REF!</definedName>
    <definedName name="MCV_T" localSheetId="1">#REF!</definedName>
    <definedName name="MCV_T" localSheetId="5">#REF!</definedName>
    <definedName name="MCV_T" localSheetId="4">#REF!</definedName>
    <definedName name="MCV_T" localSheetId="12">#REF!</definedName>
    <definedName name="MCV_T" localSheetId="2">#REF!</definedName>
    <definedName name="MCV_T" localSheetId="11">#REF!</definedName>
    <definedName name="MCV_T" localSheetId="7">#REF!</definedName>
    <definedName name="MCV_T" localSheetId="8">#REF!</definedName>
    <definedName name="MCV_T">#REF!</definedName>
    <definedName name="MCV_T_1">#N/A</definedName>
    <definedName name="MCV_T1" localSheetId="3">#REF!</definedName>
    <definedName name="MCV_T1" localSheetId="1">#REF!</definedName>
    <definedName name="MCV_T1" localSheetId="5">#REF!</definedName>
    <definedName name="MCV_T1" localSheetId="4">#REF!</definedName>
    <definedName name="MCV_T1" localSheetId="12">#REF!</definedName>
    <definedName name="MCV_T1" localSheetId="2">#REF!</definedName>
    <definedName name="MCV_T1" localSheetId="11">#REF!</definedName>
    <definedName name="MCV_T1" localSheetId="7">#REF!</definedName>
    <definedName name="MCV_T1" localSheetId="8">#REF!</definedName>
    <definedName name="MCV_T1">#REF!</definedName>
    <definedName name="Medium_term_BOP_scenario" localSheetId="3">#REF!</definedName>
    <definedName name="Medium_term_BOP_scenario" localSheetId="1">#REF!</definedName>
    <definedName name="Medium_term_BOP_scenario" localSheetId="5">#REF!</definedName>
    <definedName name="Medium_term_BOP_scenario" localSheetId="4">#REF!</definedName>
    <definedName name="Medium_term_BOP_scenario" localSheetId="12">#REF!</definedName>
    <definedName name="Medium_term_BOP_scenario" localSheetId="2">#REF!</definedName>
    <definedName name="Medium_term_BOP_scenario" localSheetId="11">#REF!</definedName>
    <definedName name="Medium_term_BOP_scenario" localSheetId="7">#REF!</definedName>
    <definedName name="Medium_term_BOP_scenario" localSheetId="8">#REF!</definedName>
    <definedName name="Medium_term_BOP_scenario">#REF!</definedName>
    <definedName name="memo">'[24]MS data prog'!$E$47:$AU$85</definedName>
    <definedName name="MENORES" localSheetId="3">#REF!</definedName>
    <definedName name="MENORES" localSheetId="1">#REF!</definedName>
    <definedName name="MENORES" localSheetId="5">#REF!</definedName>
    <definedName name="MENORES" localSheetId="4">#REF!</definedName>
    <definedName name="MENORES" localSheetId="12">#REF!</definedName>
    <definedName name="MENORES" localSheetId="2">#REF!</definedName>
    <definedName name="MENORES" localSheetId="11">#REF!</definedName>
    <definedName name="MENORES" localSheetId="7">#REF!</definedName>
    <definedName name="MENORES" localSheetId="8">#REF!</definedName>
    <definedName name="MENORES">#REF!</definedName>
    <definedName name="MFISCAL" localSheetId="3">'[5]Annual Raw Data'!#REF!</definedName>
    <definedName name="MFISCAL" localSheetId="1">'[5]Annual Raw Data'!#REF!</definedName>
    <definedName name="MFISCAL" localSheetId="5">'[5]Annual Raw Data'!#REF!</definedName>
    <definedName name="MFISCAL" localSheetId="4">'[5]Annual Raw Data'!#REF!</definedName>
    <definedName name="MFISCAL" localSheetId="12">'[5]Annual Raw Data'!#REF!</definedName>
    <definedName name="MFISCAL" localSheetId="2">'[5]Annual Raw Data'!#REF!</definedName>
    <definedName name="MFISCAL" localSheetId="11">'[5]Annual Raw Data'!#REF!</definedName>
    <definedName name="MFISCAL" localSheetId="7">'[5]Annual Raw Data'!#REF!</definedName>
    <definedName name="MFISCAL" localSheetId="8">'[5]Annual Raw Data'!#REF!</definedName>
    <definedName name="MFISCAL">'[5]Annual Raw Data'!#REF!</definedName>
    <definedName name="mflowsa" localSheetId="12">[16]!mflowsa</definedName>
    <definedName name="mflowsa" localSheetId="7">[16]!mflowsa</definedName>
    <definedName name="mflowsa" localSheetId="8">[16]!mflowsa</definedName>
    <definedName name="mflowsa">[16]!mflowsa</definedName>
    <definedName name="mflowsq" localSheetId="12">[16]!mflowsq</definedName>
    <definedName name="mflowsq" localSheetId="7">[16]!mflowsq</definedName>
    <definedName name="mflowsq" localSheetId="8">[16]!mflowsq</definedName>
    <definedName name="mflowsq">[16]!mflowsq</definedName>
    <definedName name="mhjkh" hidden="1">{#N/A,#N/A,FALSE,"ОТЛАДКА"}</definedName>
    <definedName name="MICRO" localSheetId="3">#REF!</definedName>
    <definedName name="MICRO" localSheetId="1">#REF!</definedName>
    <definedName name="MICRO" localSheetId="5">#REF!</definedName>
    <definedName name="MICRO" localSheetId="4">#REF!</definedName>
    <definedName name="MICRO" localSheetId="12">#REF!</definedName>
    <definedName name="MICRO" localSheetId="2">#REF!</definedName>
    <definedName name="MICRO" localSheetId="11">#REF!</definedName>
    <definedName name="MICRO" localSheetId="7">#REF!</definedName>
    <definedName name="MICRO" localSheetId="8">#REF!</definedName>
    <definedName name="MICRO">#REF!</definedName>
    <definedName name="MIDDLE" localSheetId="3">#REF!</definedName>
    <definedName name="MIDDLE" localSheetId="1">#REF!</definedName>
    <definedName name="MIDDLE" localSheetId="5">#REF!</definedName>
    <definedName name="MIDDLE" localSheetId="4">#REF!</definedName>
    <definedName name="MIDDLE" localSheetId="12">#REF!</definedName>
    <definedName name="MIDDLE" localSheetId="2">#REF!</definedName>
    <definedName name="MIDDLE" localSheetId="11">#REF!</definedName>
    <definedName name="MIDDLE" localSheetId="7">#REF!</definedName>
    <definedName name="MIDDLE" localSheetId="8">#REF!</definedName>
    <definedName name="MIDDLE">#REF!</definedName>
    <definedName name="MiningEquity">IFERROR(OFFSET([20]Aggregate_Level!$F$48,0,0,1,-COUNT([20]Aggregate_Level!$B$48:$F$48)),0)</definedName>
    <definedName name="MISC3" localSheetId="3">#REF!</definedName>
    <definedName name="MISC3" localSheetId="1">#REF!</definedName>
    <definedName name="MISC3" localSheetId="5">#REF!</definedName>
    <definedName name="MISC3" localSheetId="4">#REF!</definedName>
    <definedName name="MISC3" localSheetId="12">#REF!</definedName>
    <definedName name="MISC3" localSheetId="2">#REF!</definedName>
    <definedName name="MISC3" localSheetId="11">#REF!</definedName>
    <definedName name="MISC3" localSheetId="7">#REF!</definedName>
    <definedName name="MISC3" localSheetId="8">#REF!</definedName>
    <definedName name="MISC3">#REF!</definedName>
    <definedName name="MISC4" localSheetId="3">[12]OUTPUT!#REF!</definedName>
    <definedName name="MISC4" localSheetId="1">[12]OUTPUT!#REF!</definedName>
    <definedName name="MISC4" localSheetId="5">[12]OUTPUT!#REF!</definedName>
    <definedName name="MISC4" localSheetId="4">[12]OUTPUT!#REF!</definedName>
    <definedName name="MISC4" localSheetId="12">[12]OUTPUT!#REF!</definedName>
    <definedName name="MISC4" localSheetId="2">[12]OUTPUT!#REF!</definedName>
    <definedName name="MISC4" localSheetId="11">[12]OUTPUT!#REF!</definedName>
    <definedName name="MISC4" localSheetId="7">[12]OUTPUT!#REF!</definedName>
    <definedName name="MISC4" localSheetId="8">[12]OUTPUT!#REF!</definedName>
    <definedName name="MISC4">[12]OUTPUT!#REF!</definedName>
    <definedName name="mmm" localSheetId="3" hidden="1">{"Riqfin97",#N/A,FALSE,"Tran";"Riqfinpro",#N/A,FALSE,"Tran"}</definedName>
    <definedName name="mmm" localSheetId="1" hidden="1">{"Riqfin97",#N/A,FALSE,"Tran";"Riqfinpro",#N/A,FALSE,"Tran"}</definedName>
    <definedName name="mmm" localSheetId="5" hidden="1">{"Riqfin97",#N/A,FALSE,"Tran";"Riqfinpro",#N/A,FALSE,"Tran"}</definedName>
    <definedName name="mmm" localSheetId="4" hidden="1">{"Riqfin97",#N/A,FALSE,"Tran";"Riqfinpro",#N/A,FALSE,"Tran"}</definedName>
    <definedName name="mmm" localSheetId="2" hidden="1">{"Riqfin97",#N/A,FALSE,"Tran";"Riqfinpro",#N/A,FALSE,"Tran"}</definedName>
    <definedName name="mmm" localSheetId="11" hidden="1">{"Riqfin97",#N/A,FALSE,"Tran";"Riqfinpro",#N/A,FALSE,"Tran"}</definedName>
    <definedName name="mmm" localSheetId="8" hidden="1">{"Riqfin97",#N/A,FALSE,"Tran";"Riqfinpro",#N/A,FALSE,"Tran"}</definedName>
    <definedName name="mmm" hidden="1">{"Riqfin97",#N/A,FALSE,"Tran";"Riqfinpro",#N/A,FALSE,"Tran"}</definedName>
    <definedName name="mmmm" localSheetId="3" hidden="1">{"Tab1",#N/A,FALSE,"P";"Tab2",#N/A,FALSE,"P"}</definedName>
    <definedName name="mmmm" localSheetId="1" hidden="1">{"Tab1",#N/A,FALSE,"P";"Tab2",#N/A,FALSE,"P"}</definedName>
    <definedName name="mmmm" localSheetId="5" hidden="1">{"Tab1",#N/A,FALSE,"P";"Tab2",#N/A,FALSE,"P"}</definedName>
    <definedName name="mmmm" localSheetId="4" hidden="1">{"Tab1",#N/A,FALSE,"P";"Tab2",#N/A,FALSE,"P"}</definedName>
    <definedName name="mmmm" localSheetId="2" hidden="1">{"Tab1",#N/A,FALSE,"P";"Tab2",#N/A,FALSE,"P"}</definedName>
    <definedName name="mmmm" localSheetId="11" hidden="1">{"Tab1",#N/A,FALSE,"P";"Tab2",#N/A,FALSE,"P"}</definedName>
    <definedName name="mmmm" localSheetId="8" hidden="1">{"Tab1",#N/A,FALSE,"P";"Tab2",#N/A,FALSE,"P"}</definedName>
    <definedName name="mmmm" hidden="1">{"Tab1",#N/A,FALSE,"P";"Tab2",#N/A,FALSE,"P"}</definedName>
    <definedName name="mnb" hidden="1">{#N/A,#N/A,FALSE,"ОТЛАДКА"}</definedName>
    <definedName name="mod1.03" localSheetId="3">[13]ModDef!#REF!</definedName>
    <definedName name="mod1.03" localSheetId="1">[13]ModDef!#REF!</definedName>
    <definedName name="mod1.03" localSheetId="5">[13]ModDef!#REF!</definedName>
    <definedName name="mod1.03" localSheetId="4">[13]ModDef!#REF!</definedName>
    <definedName name="mod1.03" localSheetId="12">[13]ModDef!#REF!</definedName>
    <definedName name="mod1.03" localSheetId="2">[13]ModDef!#REF!</definedName>
    <definedName name="mod1.03" localSheetId="11">[13]ModDef!#REF!</definedName>
    <definedName name="mod1.03" localSheetId="7">[13]ModDef!#REF!</definedName>
    <definedName name="mod1.03" localSheetId="8">[13]ModDef!#REF!</definedName>
    <definedName name="mod1.03">[13]ModDef!#REF!</definedName>
    <definedName name="Moldova__Balance_of_Payments__1994_98" localSheetId="3">#REF!</definedName>
    <definedName name="Moldova__Balance_of_Payments__1994_98" localSheetId="1">#REF!</definedName>
    <definedName name="Moldova__Balance_of_Payments__1994_98" localSheetId="5">#REF!</definedName>
    <definedName name="Moldova__Balance_of_Payments__1994_98" localSheetId="4">#REF!</definedName>
    <definedName name="Moldova__Balance_of_Payments__1994_98" localSheetId="12">#REF!</definedName>
    <definedName name="Moldova__Balance_of_Payments__1994_98" localSheetId="2">#REF!</definedName>
    <definedName name="Moldova__Balance_of_Payments__1994_98" localSheetId="11">#REF!</definedName>
    <definedName name="Moldova__Balance_of_Payments__1994_98" localSheetId="7">#REF!</definedName>
    <definedName name="Moldova__Balance_of_Payments__1994_98" localSheetId="8">#REF!</definedName>
    <definedName name="Moldova__Balance_of_Payments__1994_98">#REF!</definedName>
    <definedName name="MON_SM" localSheetId="3">#REF!</definedName>
    <definedName name="MON_SM" localSheetId="1">#REF!</definedName>
    <definedName name="MON_SM" localSheetId="5">#REF!</definedName>
    <definedName name="MON_SM" localSheetId="4">#REF!</definedName>
    <definedName name="MON_SM" localSheetId="12">#REF!</definedName>
    <definedName name="MON_SM" localSheetId="2">#REF!</definedName>
    <definedName name="MON_SM" localSheetId="11">#REF!</definedName>
    <definedName name="MON_SM" localSheetId="7">#REF!</definedName>
    <definedName name="MON_SM" localSheetId="8">#REF!</definedName>
    <definedName name="MON_SM">#REF!</definedName>
    <definedName name="mon_surv_midterm98" localSheetId="3">#REF!</definedName>
    <definedName name="mon_surv_midterm98" localSheetId="1">#REF!</definedName>
    <definedName name="mon_surv_midterm98" localSheetId="5">#REF!</definedName>
    <definedName name="mon_surv_midterm98" localSheetId="4">#REF!</definedName>
    <definedName name="mon_surv_midterm98" localSheetId="12">#REF!</definedName>
    <definedName name="mon_surv_midterm98" localSheetId="2">#REF!</definedName>
    <definedName name="mon_surv_midterm98" localSheetId="11">#REF!</definedName>
    <definedName name="mon_surv_midterm98" localSheetId="7">#REF!</definedName>
    <definedName name="mon_surv_midterm98" localSheetId="8">#REF!</definedName>
    <definedName name="mon_surv_midterm98">#REF!</definedName>
    <definedName name="mon_survey_97" localSheetId="3">#REF!</definedName>
    <definedName name="mon_survey_97" localSheetId="1">#REF!</definedName>
    <definedName name="mon_survey_97" localSheetId="5">#REF!</definedName>
    <definedName name="mon_survey_97" localSheetId="4">#REF!</definedName>
    <definedName name="mon_survey_97" localSheetId="12">#REF!</definedName>
    <definedName name="mon_survey_97" localSheetId="2">#REF!</definedName>
    <definedName name="mon_survey_97" localSheetId="11">#REF!</definedName>
    <definedName name="mon_survey_97" localSheetId="7">#REF!</definedName>
    <definedName name="mon_survey_97" localSheetId="8">#REF!</definedName>
    <definedName name="mon_survey_97">#REF!</definedName>
    <definedName name="mon_survey_98" localSheetId="3">#REF!</definedName>
    <definedName name="mon_survey_98" localSheetId="1">#REF!</definedName>
    <definedName name="mon_survey_98" localSheetId="5">#REF!</definedName>
    <definedName name="mon_survey_98" localSheetId="4">#REF!</definedName>
    <definedName name="mon_survey_98" localSheetId="12">#REF!</definedName>
    <definedName name="mon_survey_98" localSheetId="2">#REF!</definedName>
    <definedName name="mon_survey_98" localSheetId="11">#REF!</definedName>
    <definedName name="mon_survey_98" localSheetId="7">#REF!</definedName>
    <definedName name="mon_survey_98" localSheetId="8">#REF!</definedName>
    <definedName name="mon_survey_98">#REF!</definedName>
    <definedName name="Monetary_Program_Parameters" localSheetId="3">#REF!</definedName>
    <definedName name="Monetary_Program_Parameters" localSheetId="1">#REF!</definedName>
    <definedName name="Monetary_Program_Parameters" localSheetId="5">#REF!</definedName>
    <definedName name="Monetary_Program_Parameters" localSheetId="4">#REF!</definedName>
    <definedName name="Monetary_Program_Parameters" localSheetId="12">#REF!</definedName>
    <definedName name="Monetary_Program_Parameters" localSheetId="2">#REF!</definedName>
    <definedName name="Monetary_Program_Parameters" localSheetId="11">#REF!</definedName>
    <definedName name="Monetary_Program_Parameters" localSheetId="7">#REF!</definedName>
    <definedName name="Monetary_Program_Parameters" localSheetId="8">#REF!</definedName>
    <definedName name="Monetary_Program_Parameters">#REF!</definedName>
    <definedName name="moneyprogram" localSheetId="3">#REF!</definedName>
    <definedName name="moneyprogram" localSheetId="1">#REF!</definedName>
    <definedName name="moneyprogram" localSheetId="5">#REF!</definedName>
    <definedName name="moneyprogram" localSheetId="4">#REF!</definedName>
    <definedName name="moneyprogram" localSheetId="12">#REF!</definedName>
    <definedName name="moneyprogram" localSheetId="2">#REF!</definedName>
    <definedName name="moneyprogram" localSheetId="11">#REF!</definedName>
    <definedName name="moneyprogram" localSheetId="7">#REF!</definedName>
    <definedName name="moneyprogram" localSheetId="8">#REF!</definedName>
    <definedName name="moneyprogram">#REF!</definedName>
    <definedName name="MONF_SM" localSheetId="3">#REF!</definedName>
    <definedName name="MONF_SM" localSheetId="1">#REF!</definedName>
    <definedName name="MONF_SM" localSheetId="5">#REF!</definedName>
    <definedName name="MONF_SM" localSheetId="4">#REF!</definedName>
    <definedName name="MONF_SM" localSheetId="12">#REF!</definedName>
    <definedName name="MONF_SM" localSheetId="2">#REF!</definedName>
    <definedName name="MONF_SM" localSheetId="11">#REF!</definedName>
    <definedName name="MONF_SM" localSheetId="7">#REF!</definedName>
    <definedName name="MONF_SM" localSheetId="8">#REF!</definedName>
    <definedName name="MONF_SM">#REF!</definedName>
    <definedName name="monprogparameters" localSheetId="3">#REF!</definedName>
    <definedName name="monprogparameters" localSheetId="1">#REF!</definedName>
    <definedName name="monprogparameters" localSheetId="5">#REF!</definedName>
    <definedName name="monprogparameters" localSheetId="4">#REF!</definedName>
    <definedName name="monprogparameters" localSheetId="12">#REF!</definedName>
    <definedName name="monprogparameters" localSheetId="2">#REF!</definedName>
    <definedName name="monprogparameters" localSheetId="11">#REF!</definedName>
    <definedName name="monprogparameters" localSheetId="7">#REF!</definedName>
    <definedName name="monprogparameters" localSheetId="8">#REF!</definedName>
    <definedName name="monprogparameters">#REF!</definedName>
    <definedName name="monsurvey" localSheetId="3">#REF!</definedName>
    <definedName name="monsurvey" localSheetId="1">#REF!</definedName>
    <definedName name="monsurvey" localSheetId="5">#REF!</definedName>
    <definedName name="monsurvey" localSheetId="4">#REF!</definedName>
    <definedName name="monsurvey" localSheetId="12">#REF!</definedName>
    <definedName name="monsurvey" localSheetId="2">#REF!</definedName>
    <definedName name="monsurvey" localSheetId="11">#REF!</definedName>
    <definedName name="monsurvey" localSheetId="7">#REF!</definedName>
    <definedName name="monsurvey" localSheetId="8">#REF!</definedName>
    <definedName name="monsurvey">#REF!</definedName>
    <definedName name="monthly">'[24]NBG old'!$A$4:$AU$116</definedName>
    <definedName name="MS" localSheetId="3">#REF!</definedName>
    <definedName name="MS" localSheetId="1">#REF!</definedName>
    <definedName name="MS" localSheetId="5">#REF!</definedName>
    <definedName name="MS" localSheetId="4">#REF!</definedName>
    <definedName name="MS" localSheetId="12">#REF!</definedName>
    <definedName name="MS" localSheetId="2">#REF!</definedName>
    <definedName name="MS" localSheetId="11">#REF!</definedName>
    <definedName name="MS" localSheetId="7">#REF!</definedName>
    <definedName name="MS" localSheetId="8">#REF!</definedName>
    <definedName name="MS">#REF!</definedName>
    <definedName name="msshshshshhhshshshshshshhs" hidden="1">{#N/A,#N/A,FALSE,"ОТЛАДКА"}</definedName>
    <definedName name="mstocksa" localSheetId="12">[16]!mstocksa</definedName>
    <definedName name="mstocksa" localSheetId="7">[16]!mstocksa</definedName>
    <definedName name="mstocksa" localSheetId="8">[16]!mstocksa</definedName>
    <definedName name="mstocksa">[16]!mstocksa</definedName>
    <definedName name="mstocksq" localSheetId="12">[16]!mstocksq</definedName>
    <definedName name="mstocksq" localSheetId="7">[16]!mstocksq</definedName>
    <definedName name="mstocksq" localSheetId="8">[16]!mstocksq</definedName>
    <definedName name="mstocksq">[16]!mstocksq</definedName>
    <definedName name="mt_moneyprog" localSheetId="3">#REF!</definedName>
    <definedName name="mt_moneyprog" localSheetId="1">#REF!</definedName>
    <definedName name="mt_moneyprog" localSheetId="5">#REF!</definedName>
    <definedName name="mt_moneyprog" localSheetId="4">#REF!</definedName>
    <definedName name="mt_moneyprog" localSheetId="12">#REF!</definedName>
    <definedName name="mt_moneyprog" localSheetId="2">#REF!</definedName>
    <definedName name="mt_moneyprog" localSheetId="11">#REF!</definedName>
    <definedName name="mt_moneyprog" localSheetId="7">#REF!</definedName>
    <definedName name="mt_moneyprog" localSheetId="8">#REF!</definedName>
    <definedName name="mt_moneyprog">#REF!</definedName>
    <definedName name="Municipios" localSheetId="3">#REF!</definedName>
    <definedName name="Municipios" localSheetId="1">#REF!</definedName>
    <definedName name="Municipios" localSheetId="5">#REF!</definedName>
    <definedName name="Municipios" localSheetId="4">#REF!</definedName>
    <definedName name="Municipios" localSheetId="12">#REF!</definedName>
    <definedName name="Municipios" localSheetId="2">#REF!</definedName>
    <definedName name="Municipios" localSheetId="11">#REF!</definedName>
    <definedName name="Municipios" localSheetId="7">#REF!</definedName>
    <definedName name="Municipios" localSheetId="8">#REF!</definedName>
    <definedName name="Municipios">#REF!</definedName>
    <definedName name="n" localSheetId="3">#REF!</definedName>
    <definedName name="n" localSheetId="1">#REF!</definedName>
    <definedName name="n" localSheetId="5">#REF!</definedName>
    <definedName name="n" localSheetId="4">#REF!</definedName>
    <definedName name="n" localSheetId="12">#REF!</definedName>
    <definedName name="n" localSheetId="2">#REF!</definedName>
    <definedName name="n" localSheetId="11">#REF!</definedName>
    <definedName name="n" localSheetId="7">#REF!</definedName>
    <definedName name="n" localSheetId="8">#REF!</definedName>
    <definedName name="n">#REF!</definedName>
    <definedName name="Name" localSheetId="8">#REF!</definedName>
    <definedName name="Name">#REF!</definedName>
    <definedName name="NAMES" localSheetId="3">#REF!</definedName>
    <definedName name="NAMES" localSheetId="1">#REF!</definedName>
    <definedName name="NAMES" localSheetId="5">#REF!</definedName>
    <definedName name="NAMES" localSheetId="4">#REF!</definedName>
    <definedName name="NAMES" localSheetId="12">#REF!</definedName>
    <definedName name="NAMES" localSheetId="2">#REF!</definedName>
    <definedName name="NAMES" localSheetId="11">#REF!</definedName>
    <definedName name="NAMES" localSheetId="7">#REF!</definedName>
    <definedName name="NAMES" localSheetId="8">#REF!</definedName>
    <definedName name="NAMES">#REF!</definedName>
    <definedName name="NAMES_A" localSheetId="3">#REF!</definedName>
    <definedName name="NAMES_A" localSheetId="1">#REF!</definedName>
    <definedName name="NAMES_A" localSheetId="5">#REF!</definedName>
    <definedName name="NAMES_A" localSheetId="4">#REF!</definedName>
    <definedName name="NAMES_A" localSheetId="12">#REF!</definedName>
    <definedName name="NAMES_A" localSheetId="2">#REF!</definedName>
    <definedName name="NAMES_A" localSheetId="11">#REF!</definedName>
    <definedName name="NAMES_A" localSheetId="7">#REF!</definedName>
    <definedName name="NAMES_A" localSheetId="8">#REF!</definedName>
    <definedName name="NAMES_A">#REF!</definedName>
    <definedName name="NAMES_Q" localSheetId="3">#REF!</definedName>
    <definedName name="NAMES_Q" localSheetId="1">#REF!</definedName>
    <definedName name="NAMES_Q" localSheetId="5">#REF!</definedName>
    <definedName name="NAMES_Q" localSheetId="4">#REF!</definedName>
    <definedName name="NAMES_Q" localSheetId="12">#REF!</definedName>
    <definedName name="NAMES_Q" localSheetId="2">#REF!</definedName>
    <definedName name="NAMES_Q" localSheetId="11">#REF!</definedName>
    <definedName name="NAMES_Q" localSheetId="7">#REF!</definedName>
    <definedName name="NAMES_Q" localSheetId="8">#REF!</definedName>
    <definedName name="NAMES_Q">#REF!</definedName>
    <definedName name="names_w" localSheetId="3">#REF!</definedName>
    <definedName name="names_w" localSheetId="1">#REF!</definedName>
    <definedName name="names_w" localSheetId="5">#REF!</definedName>
    <definedName name="names_w" localSheetId="4">#REF!</definedName>
    <definedName name="names_w" localSheetId="12">#REF!</definedName>
    <definedName name="names_w" localSheetId="2">#REF!</definedName>
    <definedName name="names_w" localSheetId="11">#REF!</definedName>
    <definedName name="names_w" localSheetId="7">#REF!</definedName>
    <definedName name="names_w" localSheetId="8">#REF!</definedName>
    <definedName name="names_w">#REF!</definedName>
    <definedName name="NAMESAZE" localSheetId="3">#REF!</definedName>
    <definedName name="NAMESAZE" localSheetId="1">#REF!</definedName>
    <definedName name="NAMESAZE" localSheetId="5">#REF!</definedName>
    <definedName name="NAMESAZE" localSheetId="4">#REF!</definedName>
    <definedName name="NAMESAZE" localSheetId="12">#REF!</definedName>
    <definedName name="NAMESAZE" localSheetId="2">#REF!</definedName>
    <definedName name="NAMESAZE" localSheetId="11">#REF!</definedName>
    <definedName name="NAMESAZE" localSheetId="7">#REF!</definedName>
    <definedName name="NAMESAZE" localSheetId="8">#REF!</definedName>
    <definedName name="NAMESAZE">#REF!</definedName>
    <definedName name="NAMESTJK" localSheetId="3">#REF!</definedName>
    <definedName name="NAMESTJK" localSheetId="1">#REF!</definedName>
    <definedName name="NAMESTJK" localSheetId="5">#REF!</definedName>
    <definedName name="NAMESTJK" localSheetId="4">#REF!</definedName>
    <definedName name="NAMESTJK" localSheetId="12">#REF!</definedName>
    <definedName name="NAMESTJK" localSheetId="2">#REF!</definedName>
    <definedName name="NAMESTJK" localSheetId="11">#REF!</definedName>
    <definedName name="NAMESTJK" localSheetId="7">#REF!</definedName>
    <definedName name="NAMESTJK" localSheetId="8">#REF!</definedName>
    <definedName name="NAMESTJK">#REF!</definedName>
    <definedName name="NAMESUZB" localSheetId="3">#REF!</definedName>
    <definedName name="NAMESUZB" localSheetId="1">#REF!</definedName>
    <definedName name="NAMESUZB" localSheetId="5">#REF!</definedName>
    <definedName name="NAMESUZB" localSheetId="4">#REF!</definedName>
    <definedName name="NAMESUZB" localSheetId="12">#REF!</definedName>
    <definedName name="NAMESUZB" localSheetId="2">#REF!</definedName>
    <definedName name="NAMESUZB" localSheetId="11">#REF!</definedName>
    <definedName name="NAMESUZB" localSheetId="7">#REF!</definedName>
    <definedName name="NAMESUZB" localSheetId="8">#REF!</definedName>
    <definedName name="NAMESUZB">#REF!</definedName>
    <definedName name="natia" localSheetId="3" hidden="1">{#N/A,#N/A,FALSE,"GDP_ORIGIN";#N/A,#N/A,FALSE,"EMP_POP"}</definedName>
    <definedName name="natia" localSheetId="1" hidden="1">{#N/A,#N/A,FALSE,"GDP_ORIGIN";#N/A,#N/A,FALSE,"EMP_POP"}</definedName>
    <definedName name="natia" localSheetId="5" hidden="1">{#N/A,#N/A,FALSE,"GDP_ORIGIN";#N/A,#N/A,FALSE,"EMP_POP"}</definedName>
    <definedName name="natia" localSheetId="4" hidden="1">{#N/A,#N/A,FALSE,"GDP_ORIGIN";#N/A,#N/A,FALSE,"EMP_POP"}</definedName>
    <definedName name="natia" localSheetId="2" hidden="1">{#N/A,#N/A,FALSE,"GDP_ORIGIN";#N/A,#N/A,FALSE,"EMP_POP"}</definedName>
    <definedName name="natia" localSheetId="11" hidden="1">{#N/A,#N/A,FALSE,"GDP_ORIGIN";#N/A,#N/A,FALSE,"EMP_POP"}</definedName>
    <definedName name="natia" localSheetId="8" hidden="1">{#N/A,#N/A,FALSE,"GDP_ORIGIN";#N/A,#N/A,FALSE,"EMP_POP"}</definedName>
    <definedName name="natia" hidden="1">{#N/A,#N/A,FALSE,"GDP_ORIGIN";#N/A,#N/A,FALSE,"EMP_POP"}</definedName>
    <definedName name="nauu" hidden="1">{#N/A,#N/A,FALSE,"ОТЛАДКА"}</definedName>
    <definedName name="nb" hidden="1">{#N/A,#N/A,FALSE,"ОТЛАДКА"}</definedName>
    <definedName name="nbg_midterm98" localSheetId="3">#REF!</definedName>
    <definedName name="nbg_midterm98" localSheetId="1">#REF!</definedName>
    <definedName name="nbg_midterm98" localSheetId="5">#REF!</definedName>
    <definedName name="nbg_midterm98" localSheetId="4">#REF!</definedName>
    <definedName name="nbg_midterm98" localSheetId="12">#REF!</definedName>
    <definedName name="nbg_midterm98" localSheetId="2">#REF!</definedName>
    <definedName name="nbg_midterm98" localSheetId="11">#REF!</definedName>
    <definedName name="nbg_midterm98" localSheetId="7">#REF!</definedName>
    <definedName name="nbg_midterm98" localSheetId="8">#REF!</definedName>
    <definedName name="nbg_midterm98">#REF!</definedName>
    <definedName name="nbg_quart_97" localSheetId="3">#REF!</definedName>
    <definedName name="nbg_quart_97" localSheetId="1">#REF!</definedName>
    <definedName name="nbg_quart_97" localSheetId="5">#REF!</definedName>
    <definedName name="nbg_quart_97" localSheetId="4">#REF!</definedName>
    <definedName name="nbg_quart_97" localSheetId="12">#REF!</definedName>
    <definedName name="nbg_quart_97" localSheetId="2">#REF!</definedName>
    <definedName name="nbg_quart_97" localSheetId="11">#REF!</definedName>
    <definedName name="nbg_quart_97" localSheetId="7">#REF!</definedName>
    <definedName name="nbg_quart_97" localSheetId="8">#REF!</definedName>
    <definedName name="nbg_quart_97">#REF!</definedName>
    <definedName name="nbg_quart_98" localSheetId="3">#REF!</definedName>
    <definedName name="nbg_quart_98" localSheetId="1">#REF!</definedName>
    <definedName name="nbg_quart_98" localSheetId="5">#REF!</definedName>
    <definedName name="nbg_quart_98" localSheetId="4">#REF!</definedName>
    <definedName name="nbg_quart_98" localSheetId="12">#REF!</definedName>
    <definedName name="nbg_quart_98" localSheetId="2">#REF!</definedName>
    <definedName name="nbg_quart_98" localSheetId="11">#REF!</definedName>
    <definedName name="nbg_quart_98" localSheetId="7">#REF!</definedName>
    <definedName name="nbg_quart_98" localSheetId="8">#REF!</definedName>
    <definedName name="nbg_quart_98">#REF!</definedName>
    <definedName name="NC_R" localSheetId="3">#REF!</definedName>
    <definedName name="NC_R" localSheetId="1">#REF!</definedName>
    <definedName name="NC_R" localSheetId="5">#REF!</definedName>
    <definedName name="NC_R" localSheetId="4">#REF!</definedName>
    <definedName name="NC_R" localSheetId="12">#REF!</definedName>
    <definedName name="NC_R" localSheetId="2">#REF!</definedName>
    <definedName name="NC_R" localSheetId="11">#REF!</definedName>
    <definedName name="NC_R" localSheetId="7">#REF!</definedName>
    <definedName name="NC_R" localSheetId="8">#REF!</definedName>
    <definedName name="NC_R">#REF!</definedName>
    <definedName name="NCG">#N/A</definedName>
    <definedName name="NCG_R">#N/A</definedName>
    <definedName name="NCP">#N/A</definedName>
    <definedName name="NCP_R">#N/A</definedName>
    <definedName name="Net_Interest_Expense">IFERROR(OFFSET([20]SingleCompany_Level!$X$73,0,0,1,-COUNT([20]SingleCompany_Level!$T$73:$X$73)),0)</definedName>
    <definedName name="net_liq">IFERROR(OFFSET([20]SingleCompany_Level!$AN$55,0,0,1,-COUNT([20]SingleCompany_Level!$AJ$55:$AN$55)),0)</definedName>
    <definedName name="net_liq_x">IFERROR(OFFSET([20]SingleCompany_Level!$AN$56,0,0,1,-COUNT([20]SingleCompany_Level!$AJ$56:$AN$56)),0)</definedName>
    <definedName name="NetProfit">IFERROR(OFFSET([20]SingleCompany_Level!$X$16,0,0,1,-COUNTIF([20]SingleCompany_Level!$T$90:$X$90,"&gt;0")),0)</definedName>
    <definedName name="NetWorth">IFERROR(OFFSET([20]SingleCompany_Level!$X$110,0,0,1,-COUNT([20]SingleCompany_Level!$T$110:$X$110)),0)</definedName>
    <definedName name="NEWSHEET" localSheetId="3">#REF!</definedName>
    <definedName name="NEWSHEET" localSheetId="1">#REF!</definedName>
    <definedName name="NEWSHEET" localSheetId="5">#REF!</definedName>
    <definedName name="NEWSHEET" localSheetId="4">#REF!</definedName>
    <definedName name="NEWSHEET" localSheetId="12">#REF!</definedName>
    <definedName name="NEWSHEET" localSheetId="2">#REF!</definedName>
    <definedName name="NEWSHEET" localSheetId="11">#REF!</definedName>
    <definedName name="NEWSHEET" localSheetId="7">#REF!</definedName>
    <definedName name="NEWSHEET" localSheetId="8">#REF!</definedName>
    <definedName name="NEWSHEET">#REF!</definedName>
    <definedName name="NFA_assumptions" localSheetId="3">#REF!</definedName>
    <definedName name="NFA_assumptions" localSheetId="1">#REF!</definedName>
    <definedName name="NFA_assumptions" localSheetId="5">#REF!</definedName>
    <definedName name="NFA_assumptions" localSheetId="4">#REF!</definedName>
    <definedName name="NFA_assumptions" localSheetId="12">#REF!</definedName>
    <definedName name="NFA_assumptions" localSheetId="2">#REF!</definedName>
    <definedName name="NFA_assumptions" localSheetId="11">#REF!</definedName>
    <definedName name="NFA_assumptions" localSheetId="7">#REF!</definedName>
    <definedName name="NFA_assumptions" localSheetId="8">#REF!</definedName>
    <definedName name="NFA_assumptions">#REF!</definedName>
    <definedName name="NFB_R" localSheetId="3">#REF!</definedName>
    <definedName name="NFB_R" localSheetId="1">#REF!</definedName>
    <definedName name="NFB_R" localSheetId="5">#REF!</definedName>
    <definedName name="NFB_R" localSheetId="4">#REF!</definedName>
    <definedName name="NFB_R" localSheetId="12">#REF!</definedName>
    <definedName name="NFB_R" localSheetId="2">#REF!</definedName>
    <definedName name="NFB_R" localSheetId="11">#REF!</definedName>
    <definedName name="NFB_R" localSheetId="7">#REF!</definedName>
    <definedName name="NFB_R" localSheetId="8">#REF!</definedName>
    <definedName name="NFB_R">#REF!</definedName>
    <definedName name="NFB_R_GDP" localSheetId="3">#REF!</definedName>
    <definedName name="NFB_R_GDP" localSheetId="1">#REF!</definedName>
    <definedName name="NFB_R_GDP" localSheetId="5">#REF!</definedName>
    <definedName name="NFB_R_GDP" localSheetId="4">#REF!</definedName>
    <definedName name="NFB_R_GDP" localSheetId="12">#REF!</definedName>
    <definedName name="NFB_R_GDP" localSheetId="2">#REF!</definedName>
    <definedName name="NFB_R_GDP" localSheetId="11">#REF!</definedName>
    <definedName name="NFB_R_GDP" localSheetId="7">#REF!</definedName>
    <definedName name="NFB_R_GDP" localSheetId="8">#REF!</definedName>
    <definedName name="NFB_R_GDP">#REF!</definedName>
    <definedName name="NFI">#N/A</definedName>
    <definedName name="NFI_R">#N/A</definedName>
    <definedName name="NFIG" localSheetId="3">#REF!</definedName>
    <definedName name="NFIG" localSheetId="1">#REF!</definedName>
    <definedName name="NFIG" localSheetId="5">#REF!</definedName>
    <definedName name="NFIG" localSheetId="4">#REF!</definedName>
    <definedName name="NFIG" localSheetId="12">#REF!</definedName>
    <definedName name="NFIG" localSheetId="2">#REF!</definedName>
    <definedName name="NFIG" localSheetId="11">#REF!</definedName>
    <definedName name="NFIG" localSheetId="7">#REF!</definedName>
    <definedName name="NFIG" localSheetId="8">#REF!</definedName>
    <definedName name="NFIG">#REF!</definedName>
    <definedName name="NFIP" localSheetId="3">#REF!</definedName>
    <definedName name="NFIP" localSheetId="1">#REF!</definedName>
    <definedName name="NFIP" localSheetId="5">#REF!</definedName>
    <definedName name="NFIP" localSheetId="4">#REF!</definedName>
    <definedName name="NFIP" localSheetId="12">#REF!</definedName>
    <definedName name="NFIP" localSheetId="2">#REF!</definedName>
    <definedName name="NFIP" localSheetId="11">#REF!</definedName>
    <definedName name="NFIP" localSheetId="7">#REF!</definedName>
    <definedName name="NFIP" localSheetId="8">#REF!</definedName>
    <definedName name="NFIP">#REF!</definedName>
    <definedName name="NFP_VE" localSheetId="3">[13]Model!#REF!</definedName>
    <definedName name="NFP_VE" localSheetId="1">[13]Model!#REF!</definedName>
    <definedName name="NFP_VE" localSheetId="5">[13]Model!#REF!</definedName>
    <definedName name="NFP_VE" localSheetId="4">[13]Model!#REF!</definedName>
    <definedName name="NFP_VE" localSheetId="12">[13]Model!#REF!</definedName>
    <definedName name="NFP_VE" localSheetId="2">[13]Model!#REF!</definedName>
    <definedName name="NFP_VE" localSheetId="11">[13]Model!#REF!</definedName>
    <definedName name="NFP_VE" localSheetId="7">[13]Model!#REF!</definedName>
    <definedName name="NFP_VE" localSheetId="8">[13]Model!#REF!</definedName>
    <definedName name="NFP_VE">[13]Model!#REF!</definedName>
    <definedName name="NFP_VE_1" localSheetId="3">[13]Model!#REF!</definedName>
    <definedName name="NFP_VE_1" localSheetId="1">[13]Model!#REF!</definedName>
    <definedName name="NFP_VE_1" localSheetId="5">[13]Model!#REF!</definedName>
    <definedName name="NFP_VE_1" localSheetId="4">[13]Model!#REF!</definedName>
    <definedName name="NFP_VE_1" localSheetId="12">[13]Model!#REF!</definedName>
    <definedName name="NFP_VE_1" localSheetId="2">[13]Model!#REF!</definedName>
    <definedName name="NFP_VE_1" localSheetId="11">[13]Model!#REF!</definedName>
    <definedName name="NFP_VE_1" localSheetId="7">[13]Model!#REF!</definedName>
    <definedName name="NFP_VE_1" localSheetId="8">[13]Model!#REF!</definedName>
    <definedName name="NFP_VE_1">[13]Model!#REF!</definedName>
    <definedName name="NGDP">[41]Q2!$E$47:$AH$47</definedName>
    <definedName name="NGDP_DG">#N/A</definedName>
    <definedName name="NGDP_R">[41]Q1!$E$50:$AH$50</definedName>
    <definedName name="NGDP_RG">#N/A</definedName>
    <definedName name="NGDPA" localSheetId="3">#REF!</definedName>
    <definedName name="NGDPA" localSheetId="1">#REF!</definedName>
    <definedName name="NGDPA" localSheetId="5">#REF!</definedName>
    <definedName name="NGDPA" localSheetId="4">#REF!</definedName>
    <definedName name="NGDPA" localSheetId="12">#REF!</definedName>
    <definedName name="NGDPA" localSheetId="2">#REF!</definedName>
    <definedName name="NGDPA" localSheetId="11">#REF!</definedName>
    <definedName name="NGDPA" localSheetId="7">#REF!</definedName>
    <definedName name="NGDPA" localSheetId="8">#REF!</definedName>
    <definedName name="NGDPA">#REF!</definedName>
    <definedName name="NGS" localSheetId="3">#REF!</definedName>
    <definedName name="NGS" localSheetId="1">#REF!</definedName>
    <definedName name="NGS" localSheetId="5">#REF!</definedName>
    <definedName name="NGS" localSheetId="4">#REF!</definedName>
    <definedName name="NGS" localSheetId="12">#REF!</definedName>
    <definedName name="NGS" localSheetId="2">#REF!</definedName>
    <definedName name="NGS" localSheetId="11">#REF!</definedName>
    <definedName name="NGS" localSheetId="7">#REF!</definedName>
    <definedName name="NGS" localSheetId="8">#REF!</definedName>
    <definedName name="NGS">#REF!</definedName>
    <definedName name="NGS_NGDP">#N/A</definedName>
    <definedName name="NGSG" localSheetId="3">#REF!</definedName>
    <definedName name="NGSG" localSheetId="1">#REF!</definedName>
    <definedName name="NGSG" localSheetId="5">#REF!</definedName>
    <definedName name="NGSG" localSheetId="4">#REF!</definedName>
    <definedName name="NGSG" localSheetId="12">#REF!</definedName>
    <definedName name="NGSG" localSheetId="2">#REF!</definedName>
    <definedName name="NGSG" localSheetId="11">#REF!</definedName>
    <definedName name="NGSG" localSheetId="7">#REF!</definedName>
    <definedName name="NGSG" localSheetId="8">#REF!</definedName>
    <definedName name="NGSG">#REF!</definedName>
    <definedName name="NGSP" localSheetId="3">#REF!</definedName>
    <definedName name="NGSP" localSheetId="1">#REF!</definedName>
    <definedName name="NGSP" localSheetId="5">#REF!</definedName>
    <definedName name="NGSP" localSheetId="4">#REF!</definedName>
    <definedName name="NGSP" localSheetId="12">#REF!</definedName>
    <definedName name="NGSP" localSheetId="2">#REF!</definedName>
    <definedName name="NGSP" localSheetId="11">#REF!</definedName>
    <definedName name="NGSP" localSheetId="7">#REF!</definedName>
    <definedName name="NGSP" localSheetId="8">#REF!</definedName>
    <definedName name="NGSP">#REF!</definedName>
    <definedName name="NI" localSheetId="3">#REF!</definedName>
    <definedName name="NI" localSheetId="1">#REF!</definedName>
    <definedName name="NI" localSheetId="5">#REF!</definedName>
    <definedName name="NI" localSheetId="4">#REF!</definedName>
    <definedName name="NI" localSheetId="12">#REF!</definedName>
    <definedName name="NI" localSheetId="2">#REF!</definedName>
    <definedName name="NI" localSheetId="11">#REF!</definedName>
    <definedName name="NI" localSheetId="7">#REF!</definedName>
    <definedName name="NI" localSheetId="8">#REF!</definedName>
    <definedName name="NI">#REF!</definedName>
    <definedName name="NI_GDP" localSheetId="3">#REF!</definedName>
    <definedName name="NI_GDP" localSheetId="1">#REF!</definedName>
    <definedName name="NI_GDP" localSheetId="5">#REF!</definedName>
    <definedName name="NI_GDP" localSheetId="4">#REF!</definedName>
    <definedName name="NI_GDP" localSheetId="12">#REF!</definedName>
    <definedName name="NI_GDP" localSheetId="2">#REF!</definedName>
    <definedName name="NI_GDP" localSheetId="11">#REF!</definedName>
    <definedName name="NI_GDP" localSheetId="7">#REF!</definedName>
    <definedName name="NI_GDP" localSheetId="8">#REF!</definedName>
    <definedName name="NI_GDP">#REF!</definedName>
    <definedName name="NI_NGDP" localSheetId="3">#REF!</definedName>
    <definedName name="NI_NGDP" localSheetId="1">#REF!</definedName>
    <definedName name="NI_NGDP" localSheetId="5">#REF!</definedName>
    <definedName name="NI_NGDP" localSheetId="4">#REF!</definedName>
    <definedName name="NI_NGDP" localSheetId="12">#REF!</definedName>
    <definedName name="NI_NGDP" localSheetId="2">#REF!</definedName>
    <definedName name="NI_NGDP" localSheetId="11">#REF!</definedName>
    <definedName name="NI_NGDP" localSheetId="7">#REF!</definedName>
    <definedName name="NI_NGDP" localSheetId="8">#REF!</definedName>
    <definedName name="NI_NGDP">#REF!</definedName>
    <definedName name="NI_R" localSheetId="3">#REF!</definedName>
    <definedName name="NI_R" localSheetId="1">#REF!</definedName>
    <definedName name="NI_R" localSheetId="5">#REF!</definedName>
    <definedName name="NI_R" localSheetId="4">#REF!</definedName>
    <definedName name="NI_R" localSheetId="12">#REF!</definedName>
    <definedName name="NI_R" localSheetId="2">#REF!</definedName>
    <definedName name="NI_R" localSheetId="11">#REF!</definedName>
    <definedName name="NI_R" localSheetId="7">#REF!</definedName>
    <definedName name="NI_R" localSheetId="8">#REF!</definedName>
    <definedName name="NI_R">#REF!</definedName>
    <definedName name="nika" localSheetId="8">#REF!</definedName>
    <definedName name="nika">#REF!</definedName>
    <definedName name="nikaaaa1" localSheetId="8">#REF!</definedName>
    <definedName name="nikaaaa1">#REF!</definedName>
    <definedName name="NINV">#N/A</definedName>
    <definedName name="NINV_R">#N/A</definedName>
    <definedName name="NINV_R_GDP" localSheetId="3">#REF!</definedName>
    <definedName name="NINV_R_GDP" localSheetId="1">#REF!</definedName>
    <definedName name="NINV_R_GDP" localSheetId="5">#REF!</definedName>
    <definedName name="NINV_R_GDP" localSheetId="4">#REF!</definedName>
    <definedName name="NINV_R_GDP" localSheetId="12">#REF!</definedName>
    <definedName name="NINV_R_GDP" localSheetId="2">#REF!</definedName>
    <definedName name="NINV_R_GDP" localSheetId="11">#REF!</definedName>
    <definedName name="NINV_R_GDP" localSheetId="7">#REF!</definedName>
    <definedName name="NINV_R_GDP" localSheetId="8">#REF!</definedName>
    <definedName name="NINV_R_GDP">#REF!</definedName>
    <definedName name="NM">#N/A</definedName>
    <definedName name="NM_R">#N/A</definedName>
    <definedName name="NMG" localSheetId="3">#REF!</definedName>
    <definedName name="NMG" localSheetId="1">#REF!</definedName>
    <definedName name="NMG" localSheetId="5">#REF!</definedName>
    <definedName name="NMG" localSheetId="4">#REF!</definedName>
    <definedName name="NMG" localSheetId="12">#REF!</definedName>
    <definedName name="NMG" localSheetId="2">#REF!</definedName>
    <definedName name="NMG" localSheetId="11">#REF!</definedName>
    <definedName name="NMG" localSheetId="7">#REF!</definedName>
    <definedName name="NMG" localSheetId="8">#REF!</definedName>
    <definedName name="NMG">#REF!</definedName>
    <definedName name="NMG_R" localSheetId="3">#REF!</definedName>
    <definedName name="NMG_R" localSheetId="1">#REF!</definedName>
    <definedName name="NMG_R" localSheetId="5">#REF!</definedName>
    <definedName name="NMG_R" localSheetId="4">#REF!</definedName>
    <definedName name="NMG_R" localSheetId="12">#REF!</definedName>
    <definedName name="NMG_R" localSheetId="2">#REF!</definedName>
    <definedName name="NMG_R" localSheetId="11">#REF!</definedName>
    <definedName name="NMG_R" localSheetId="7">#REF!</definedName>
    <definedName name="NMG_R" localSheetId="8">#REF!</definedName>
    <definedName name="NMG_R">#REF!</definedName>
    <definedName name="NMG_RG">#N/A</definedName>
    <definedName name="NMS" localSheetId="3">#REF!</definedName>
    <definedName name="NMS" localSheetId="1">#REF!</definedName>
    <definedName name="NMS" localSheetId="5">#REF!</definedName>
    <definedName name="NMS" localSheetId="4">#REF!</definedName>
    <definedName name="NMS" localSheetId="12">#REF!</definedName>
    <definedName name="NMS" localSheetId="2">#REF!</definedName>
    <definedName name="NMS" localSheetId="11">#REF!</definedName>
    <definedName name="NMS" localSheetId="7">#REF!</definedName>
    <definedName name="NMS" localSheetId="8">#REF!</definedName>
    <definedName name="NMS">#REF!</definedName>
    <definedName name="NMS_R" localSheetId="3">#REF!</definedName>
    <definedName name="NMS_R" localSheetId="1">#REF!</definedName>
    <definedName name="NMS_R" localSheetId="5">#REF!</definedName>
    <definedName name="NMS_R" localSheetId="4">#REF!</definedName>
    <definedName name="NMS_R" localSheetId="12">#REF!</definedName>
    <definedName name="NMS_R" localSheetId="2">#REF!</definedName>
    <definedName name="NMS_R" localSheetId="11">#REF!</definedName>
    <definedName name="NMS_R" localSheetId="7">#REF!</definedName>
    <definedName name="NMS_R" localSheetId="8">#REF!</definedName>
    <definedName name="NMS_R">#REF!</definedName>
    <definedName name="nn" localSheetId="3" hidden="1">{"Riqfin97",#N/A,FALSE,"Tran";"Riqfinpro",#N/A,FALSE,"Tran"}</definedName>
    <definedName name="nn" localSheetId="1" hidden="1">{"Riqfin97",#N/A,FALSE,"Tran";"Riqfinpro",#N/A,FALSE,"Tran"}</definedName>
    <definedName name="nn" localSheetId="5" hidden="1">{"Riqfin97",#N/A,FALSE,"Tran";"Riqfinpro",#N/A,FALSE,"Tran"}</definedName>
    <definedName name="nn" localSheetId="4" hidden="1">{"Riqfin97",#N/A,FALSE,"Tran";"Riqfinpro",#N/A,FALSE,"Tran"}</definedName>
    <definedName name="nn" localSheetId="2" hidden="1">{"Riqfin97",#N/A,FALSE,"Tran";"Riqfinpro",#N/A,FALSE,"Tran"}</definedName>
    <definedName name="nn" localSheetId="11" hidden="1">{"Riqfin97",#N/A,FALSE,"Tran";"Riqfinpro",#N/A,FALSE,"Tran"}</definedName>
    <definedName name="nn" localSheetId="8" hidden="1">{"Riqfin97",#N/A,FALSE,"Tran";"Riqfinpro",#N/A,FALSE,"Tran"}</definedName>
    <definedName name="nn" hidden="1">{"Riqfin97",#N/A,FALSE,"Tran";"Riqfinpro",#N/A,FALSE,"Tran"}</definedName>
    <definedName name="nnn" localSheetId="3" hidden="1">{"Tab1",#N/A,FALSE,"P";"Tab2",#N/A,FALSE,"P"}</definedName>
    <definedName name="nnn" localSheetId="1" hidden="1">{"Tab1",#N/A,FALSE,"P";"Tab2",#N/A,FALSE,"P"}</definedName>
    <definedName name="nnn" localSheetId="5" hidden="1">{"Tab1",#N/A,FALSE,"P";"Tab2",#N/A,FALSE,"P"}</definedName>
    <definedName name="nnn" localSheetId="4" hidden="1">{"Tab1",#N/A,FALSE,"P";"Tab2",#N/A,FALSE,"P"}</definedName>
    <definedName name="nnn" localSheetId="2" hidden="1">{"Tab1",#N/A,FALSE,"P";"Tab2",#N/A,FALSE,"P"}</definedName>
    <definedName name="nnn" localSheetId="11" hidden="1">{"Tab1",#N/A,FALSE,"P";"Tab2",#N/A,FALSE,"P"}</definedName>
    <definedName name="nnn" localSheetId="8" hidden="1">{"Tab1",#N/A,FALSE,"P";"Tab2",#N/A,FALSE,"P"}</definedName>
    <definedName name="nnn" hidden="1">{"Tab1",#N/A,FALSE,"P";"Tab2",#N/A,FALSE,"P"}</definedName>
    <definedName name="nominal" localSheetId="3">#REF!</definedName>
    <definedName name="nominal" localSheetId="1">#REF!</definedName>
    <definedName name="nominal" localSheetId="5">#REF!</definedName>
    <definedName name="nominal" localSheetId="4">#REF!</definedName>
    <definedName name="nominal" localSheetId="12">#REF!</definedName>
    <definedName name="nominal" localSheetId="2">#REF!</definedName>
    <definedName name="nominal" localSheetId="11">#REF!</definedName>
    <definedName name="nominal" localSheetId="7">#REF!</definedName>
    <definedName name="nominal" localSheetId="8">#REF!</definedName>
    <definedName name="nominal">#REF!</definedName>
    <definedName name="Non_BRO" localSheetId="3">#REF!</definedName>
    <definedName name="Non_BRO" localSheetId="1">#REF!</definedName>
    <definedName name="Non_BRO" localSheetId="5">#REF!</definedName>
    <definedName name="Non_BRO" localSheetId="4">#REF!</definedName>
    <definedName name="Non_BRO" localSheetId="12">#REF!</definedName>
    <definedName name="Non_BRO" localSheetId="2">#REF!</definedName>
    <definedName name="Non_BRO" localSheetId="11">#REF!</definedName>
    <definedName name="Non_BRO" localSheetId="7">#REF!</definedName>
    <definedName name="Non_BRO" localSheetId="8">#REF!</definedName>
    <definedName name="Non_BRO">#REF!</definedName>
    <definedName name="nononononoononononno" hidden="1">{"EVA",#N/A,FALSE,"EVA";"WACC",#N/A,FALSE,"WACC"}</definedName>
    <definedName name="NOTITLES" localSheetId="3">#REF!</definedName>
    <definedName name="NOTITLES" localSheetId="1">#REF!</definedName>
    <definedName name="NOTITLES" localSheetId="5">#REF!</definedName>
    <definedName name="NOTITLES" localSheetId="4">#REF!</definedName>
    <definedName name="NOTITLES" localSheetId="12">#REF!</definedName>
    <definedName name="NOTITLES" localSheetId="2">#REF!</definedName>
    <definedName name="NOTITLES" localSheetId="11">#REF!</definedName>
    <definedName name="NOTITLES" localSheetId="7">#REF!</definedName>
    <definedName name="NOTITLES" localSheetId="8">#REF!</definedName>
    <definedName name="NOTITLES">#REF!</definedName>
    <definedName name="NovSun1" localSheetId="3">DATE(funqcionaluri!CalendarYear,11,1)-WEEKDAY(DATE(funqcionaluri!CalendarYear,11,1))</definedName>
    <definedName name="NovSun1" localSheetId="1">DATE(ბალანსი!CalendarYear,11,1)-WEEKDAY(DATE(ბალანსი!CalendarYear,11,1))</definedName>
    <definedName name="NovSun1" localSheetId="5">DATE(გრანტები!CalendarYear,11,1)-WEEKDAY(DATE(გრანტები!CalendarYear,11,1))</definedName>
    <definedName name="NovSun1" localSheetId="4">DATE(კრედიტები!CalendarYear,11,1)-WEEKDAY(DATE(კრედიტები!CalendarYear,11,1))</definedName>
    <definedName name="NovSun1" localSheetId="12">DATE(მხარჯავები!CalendarYear,11,1)-WEEKDAY(DATE(მხარჯავები!CalendarYear,11,1))</definedName>
    <definedName name="NovSun1" localSheetId="2">DATE('ფინანსური და ვალდებულებები'!CalendarYear,11,1)-WEEKDAY(DATE('ფინანსური და ვალდებულებები'!CalendarYear,11,1))</definedName>
    <definedName name="NovSun1" localSheetId="11">DATE('ფულადი სხსრები'!CalendarYear,11,1)-WEEKDAY(DATE('ფულადი სხსრები'!CalendarYear,11,1))</definedName>
    <definedName name="NovSun1" localSheetId="7">DATE(ცენტრალური!CalendarYear,11,1)-WEEKDAY(DATE(ცენტრალური!CalendarYear,11,1))</definedName>
    <definedName name="NovSun1" localSheetId="8">DATE('ცენტრალური ბალანსი V2'!CalendarYear,11,1)-WEEKDAY(DATE('ცენტრალური ბალანსი V2'!CalendarYear,11,1))</definedName>
    <definedName name="NovSun1">DATE(CalendarYear,11,1)-WEEKDAY(DATE(CalendarYear,11,1))</definedName>
    <definedName name="NTDD_R" localSheetId="3">#REF!</definedName>
    <definedName name="NTDD_R" localSheetId="1">#REF!</definedName>
    <definedName name="NTDD_R" localSheetId="5">#REF!</definedName>
    <definedName name="NTDD_R" localSheetId="4">#REF!</definedName>
    <definedName name="NTDD_R" localSheetId="12">#REF!</definedName>
    <definedName name="NTDD_R" localSheetId="2">#REF!</definedName>
    <definedName name="NTDD_R" localSheetId="11">#REF!</definedName>
    <definedName name="NTDD_R" localSheetId="7">#REF!</definedName>
    <definedName name="NTDD_R" localSheetId="8">#REF!</definedName>
    <definedName name="NTDD_R">#REF!</definedName>
    <definedName name="NTDD_RG">#N/A</definedName>
    <definedName name="NX">#N/A</definedName>
    <definedName name="NX_R">#N/A</definedName>
    <definedName name="NXG" localSheetId="3">#REF!</definedName>
    <definedName name="NXG" localSheetId="1">#REF!</definedName>
    <definedName name="NXG" localSheetId="5">#REF!</definedName>
    <definedName name="NXG" localSheetId="4">#REF!</definedName>
    <definedName name="NXG" localSheetId="12">#REF!</definedName>
    <definedName name="NXG" localSheetId="2">#REF!</definedName>
    <definedName name="NXG" localSheetId="11">#REF!</definedName>
    <definedName name="NXG" localSheetId="7">#REF!</definedName>
    <definedName name="NXG" localSheetId="8">#REF!</definedName>
    <definedName name="NXG">#REF!</definedName>
    <definedName name="NXG_R" localSheetId="3">#REF!</definedName>
    <definedName name="NXG_R" localSheetId="1">#REF!</definedName>
    <definedName name="NXG_R" localSheetId="5">#REF!</definedName>
    <definedName name="NXG_R" localSheetId="4">#REF!</definedName>
    <definedName name="NXG_R" localSheetId="12">#REF!</definedName>
    <definedName name="NXG_R" localSheetId="2">#REF!</definedName>
    <definedName name="NXG_R" localSheetId="11">#REF!</definedName>
    <definedName name="NXG_R" localSheetId="7">#REF!</definedName>
    <definedName name="NXG_R" localSheetId="8">#REF!</definedName>
    <definedName name="NXG_R">#REF!</definedName>
    <definedName name="NXG_RG">#N/A</definedName>
    <definedName name="NXS" localSheetId="3">#REF!</definedName>
    <definedName name="NXS" localSheetId="1">#REF!</definedName>
    <definedName name="NXS" localSheetId="5">#REF!</definedName>
    <definedName name="NXS" localSheetId="4">#REF!</definedName>
    <definedName name="NXS" localSheetId="12">#REF!</definedName>
    <definedName name="NXS" localSheetId="2">#REF!</definedName>
    <definedName name="NXS" localSheetId="11">#REF!</definedName>
    <definedName name="NXS" localSheetId="7">#REF!</definedName>
    <definedName name="NXS" localSheetId="8">#REF!</definedName>
    <definedName name="NXS">#REF!</definedName>
    <definedName name="NXS_R" localSheetId="3">#REF!</definedName>
    <definedName name="NXS_R" localSheetId="1">#REF!</definedName>
    <definedName name="NXS_R" localSheetId="5">#REF!</definedName>
    <definedName name="NXS_R" localSheetId="4">#REF!</definedName>
    <definedName name="NXS_R" localSheetId="12">#REF!</definedName>
    <definedName name="NXS_R" localSheetId="2">#REF!</definedName>
    <definedName name="NXS_R" localSheetId="11">#REF!</definedName>
    <definedName name="NXS_R" localSheetId="7">#REF!</definedName>
    <definedName name="NXS_R" localSheetId="8">#REF!</definedName>
    <definedName name="NXS_R">#REF!</definedName>
    <definedName name="OA_Equity">IFERROR(OFFSET([20]Aggregate_Level!$F$51,0,0,1,-COUNT([20]Aggregate_Level!$B$51:$F$51)),0)</definedName>
    <definedName name="october" hidden="1">{#N/A,#N/A,FALSE,"ОТЛАДКА"}</definedName>
    <definedName name="OctSun1" localSheetId="3">DATE(funqcionaluri!CalendarYear,10,1)-WEEKDAY(DATE(funqcionaluri!CalendarYear,10,1))</definedName>
    <definedName name="OctSun1" localSheetId="1">DATE(ბალანსი!CalendarYear,10,1)-WEEKDAY(DATE(ბალანსი!CalendarYear,10,1))</definedName>
    <definedName name="OctSun1" localSheetId="5">DATE(გრანტები!CalendarYear,10,1)-WEEKDAY(DATE(გრანტები!CalendarYear,10,1))</definedName>
    <definedName name="OctSun1" localSheetId="4">DATE(კრედიტები!CalendarYear,10,1)-WEEKDAY(DATE(კრედიტები!CalendarYear,10,1))</definedName>
    <definedName name="OctSun1" localSheetId="12">DATE(მხარჯავები!CalendarYear,10,1)-WEEKDAY(DATE(მხარჯავები!CalendarYear,10,1))</definedName>
    <definedName name="OctSun1" localSheetId="2">DATE('ფინანსური და ვალდებულებები'!CalendarYear,10,1)-WEEKDAY(DATE('ფინანსური და ვალდებულებები'!CalendarYear,10,1))</definedName>
    <definedName name="OctSun1" localSheetId="11">DATE('ფულადი სხსრები'!CalendarYear,10,1)-WEEKDAY(DATE('ფულადი სხსრები'!CalendarYear,10,1))</definedName>
    <definedName name="OctSun1" localSheetId="7">DATE(ცენტრალური!CalendarYear,10,1)-WEEKDAY(DATE(ცენტრალური!CalendarYear,10,1))</definedName>
    <definedName name="OctSun1" localSheetId="8">DATE('ცენტრალური ბალანსი V2'!CalendarYear,10,1)-WEEKDAY(DATE('ცენტრალური ბალანსი V2'!CalendarYear,10,1))</definedName>
    <definedName name="OctSun1">DATE(CalendarYear,10,1)-WEEKDAY(DATE(CalendarYear,10,1))</definedName>
    <definedName name="OI_Equity">IFERROR(OFFSET([20]Aggregate_Level!$F$52,0,0,1,-COUNT([20]Aggregate_Level!$B$52:$F$52)),0)</definedName>
    <definedName name="ol_a">IFERROR(OFFSET([20]Aggregate_Level!$U$65,0,0,1,-COUNT([20]Aggregate_Level!$Q$65:$U$65)),0)</definedName>
    <definedName name="ol_os">IFERROR(OFFSET([20]Aggregate_Level!$U$63,0,0,1,-COUNT([20]Aggregate_Level!$Q$63:$U$63)),0)</definedName>
    <definedName name="ol_r">IFERROR(OFFSET([20]Aggregate_Level!$U$64,0,0,1,-COUNT([20]Aggregate_Level!$Q$64:$U$64)),0)</definedName>
    <definedName name="oo" localSheetId="3" hidden="1">{"Riqfin97",#N/A,FALSE,"Tran";"Riqfinpro",#N/A,FALSE,"Tran"}</definedName>
    <definedName name="oo" localSheetId="1" hidden="1">{"Riqfin97",#N/A,FALSE,"Tran";"Riqfinpro",#N/A,FALSE,"Tran"}</definedName>
    <definedName name="oo" localSheetId="5" hidden="1">{"Riqfin97",#N/A,FALSE,"Tran";"Riqfinpro",#N/A,FALSE,"Tran"}</definedName>
    <definedName name="oo" localSheetId="4" hidden="1">{"Riqfin97",#N/A,FALSE,"Tran";"Riqfinpro",#N/A,FALSE,"Tran"}</definedName>
    <definedName name="oo" localSheetId="2" hidden="1">{"Riqfin97",#N/A,FALSE,"Tran";"Riqfinpro",#N/A,FALSE,"Tran"}</definedName>
    <definedName name="oo" localSheetId="11" hidden="1">{"Riqfin97",#N/A,FALSE,"Tran";"Riqfinpro",#N/A,FALSE,"Tran"}</definedName>
    <definedName name="oo" localSheetId="8" hidden="1">{"Riqfin97",#N/A,FALSE,"Tran";"Riqfinpro",#N/A,FALSE,"Tran"}</definedName>
    <definedName name="oo" hidden="1">{"Riqfin97",#N/A,FALSE,"Tran";"Riqfinpro",#N/A,FALSE,"Tran"}</definedName>
    <definedName name="ooo" localSheetId="3" hidden="1">{"Tab1",#N/A,FALSE,"P";"Tab2",#N/A,FALSE,"P"}</definedName>
    <definedName name="ooo" localSheetId="1" hidden="1">{"Tab1",#N/A,FALSE,"P";"Tab2",#N/A,FALSE,"P"}</definedName>
    <definedName name="ooo" localSheetId="5" hidden="1">{"Tab1",#N/A,FALSE,"P";"Tab2",#N/A,FALSE,"P"}</definedName>
    <definedName name="ooo" localSheetId="4" hidden="1">{"Tab1",#N/A,FALSE,"P";"Tab2",#N/A,FALSE,"P"}</definedName>
    <definedName name="ooo" localSheetId="2" hidden="1">{"Tab1",#N/A,FALSE,"P";"Tab2",#N/A,FALSE,"P"}</definedName>
    <definedName name="ooo" localSheetId="11" hidden="1">{"Tab1",#N/A,FALSE,"P";"Tab2",#N/A,FALSE,"P"}</definedName>
    <definedName name="ooo" localSheetId="8" hidden="1">{"Tab1",#N/A,FALSE,"P";"Tab2",#N/A,FALSE,"P"}</definedName>
    <definedName name="ooo" hidden="1">{"Tab1",#N/A,FALSE,"P";"Tab2",#N/A,FALSE,"P"}</definedName>
    <definedName name="OpProfit">IFERROR(OFFSET([20]SingleCompany_Level!$X$15,0,0,1,-COUNTIF([20]SingleCompany_Level!$T$90:$X$90,"&gt;0")),0)</definedName>
    <definedName name="Orders_sia_20221108" localSheetId="8">#REF!</definedName>
    <definedName name="Orders_sia_20221108">#REF!</definedName>
    <definedName name="ORP" hidden="1">{#N/A,#N/A,FALSE,"Aging Summary";#N/A,#N/A,FALSE,"Ratio Analysis";#N/A,#N/A,FALSE,"Test 120 Day Accts";#N/A,#N/A,FALSE,"Tickmarks"}</definedName>
    <definedName name="Otras_Residuales" localSheetId="3">#REF!</definedName>
    <definedName name="Otras_Residuales" localSheetId="1">#REF!</definedName>
    <definedName name="Otras_Residuales" localSheetId="5">#REF!</definedName>
    <definedName name="Otras_Residuales" localSheetId="4">#REF!</definedName>
    <definedName name="Otras_Residuales" localSheetId="12">#REF!</definedName>
    <definedName name="Otras_Residuales" localSheetId="2">#REF!</definedName>
    <definedName name="Otras_Residuales" localSheetId="11">#REF!</definedName>
    <definedName name="Otras_Residuales" localSheetId="7">#REF!</definedName>
    <definedName name="Otras_Residuales" localSheetId="8">#REF!</definedName>
    <definedName name="Otras_Residuales">#REF!</definedName>
    <definedName name="ownrev">IFERROR(OFFSET([20]SingleCompany_Level!$AN$64,0,0,1,-COUNT([20]SingleCompany_Level!$AJ$64:$AN$64)),0)</definedName>
    <definedName name="p" localSheetId="3" hidden="1">{"Riqfin97",#N/A,FALSE,"Tran";"Riqfinpro",#N/A,FALSE,"Tran"}</definedName>
    <definedName name="p" localSheetId="1" hidden="1">{"Riqfin97",#N/A,FALSE,"Tran";"Riqfinpro",#N/A,FALSE,"Tran"}</definedName>
    <definedName name="p" localSheetId="5" hidden="1">{"Riqfin97",#N/A,FALSE,"Tran";"Riqfinpro",#N/A,FALSE,"Tran"}</definedName>
    <definedName name="p" localSheetId="4" hidden="1">{"Riqfin97",#N/A,FALSE,"Tran";"Riqfinpro",#N/A,FALSE,"Tran"}</definedName>
    <definedName name="p" localSheetId="2" hidden="1">{"Riqfin97",#N/A,FALSE,"Tran";"Riqfinpro",#N/A,FALSE,"Tran"}</definedName>
    <definedName name="p" localSheetId="11" hidden="1">{"Riqfin97",#N/A,FALSE,"Tran";"Riqfinpro",#N/A,FALSE,"Tran"}</definedName>
    <definedName name="p" localSheetId="8" hidden="1">{"Riqfin97",#N/A,FALSE,"Tran";"Riqfinpro",#N/A,FALSE,"Tran"}</definedName>
    <definedName name="p" hidden="1">{"Riqfin97",#N/A,FALSE,"Tran";"Riqfinpro",#N/A,FALSE,"Tran"}</definedName>
    <definedName name="Paym_Cap" localSheetId="3">#REF!</definedName>
    <definedName name="Paym_Cap" localSheetId="1">#REF!</definedName>
    <definedName name="Paym_Cap" localSheetId="5">#REF!</definedName>
    <definedName name="Paym_Cap" localSheetId="4">#REF!</definedName>
    <definedName name="Paym_Cap" localSheetId="12">#REF!</definedName>
    <definedName name="Paym_Cap" localSheetId="2">#REF!</definedName>
    <definedName name="Paym_Cap" localSheetId="11">#REF!</definedName>
    <definedName name="Paym_Cap" localSheetId="7">#REF!</definedName>
    <definedName name="Paym_Cap" localSheetId="8">#REF!</definedName>
    <definedName name="Paym_Cap">#REF!</definedName>
    <definedName name="pc_liab">IFERROR(OFFSET([20]Aggregate_Level!$B$5,0,5,COUNTIF([20]Aggregate_Level!$B$5:$B$44,"&lt;&gt;#N/A"),),0)</definedName>
    <definedName name="pc_pay">IFERROR(OFFSET([20]Aggregate_Level!$AI$5,0,4,COUNTIF([20]Aggregate_Level!$AL$5:$AL$44,"&lt;&gt;#N/A"),),0)</definedName>
    <definedName name="pc_pay_exp" localSheetId="8">IFERROR(OFFSET([20]Aggregate_Level!#REF!,0,5,COUNTIF([20]Aggregate_Level!#REF!,"&lt;&gt;#N/A"),),0)</definedName>
    <definedName name="pc_pay_exp">IFERROR(OFFSET([20]Aggregate_Level!#REF!,0,5,COUNTIF([20]Aggregate_Level!#REF!,"&lt;&gt;#N/A"),),0)</definedName>
    <definedName name="pc_rec">IFERROR(OFFSET([20]Aggregate_Level!$AI$5,0,5,COUNTIF([20]Aggregate_Level!$AL$5:$AL$44,"&lt;&gt;#N/A"),),0)</definedName>
    <definedName name="pc_rec_rev" localSheetId="8">IFERROR(OFFSET([20]Aggregate_Level!#REF!,0,4,COUNTIF([20]Aggregate_Level!#REF!,"&lt;&gt;#N/A"),),0)</definedName>
    <definedName name="pc_rec_rev">IFERROR(OFFSET([20]Aggregate_Level!#REF!,0,4,COUNTIF([20]Aggregate_Level!#REF!,"&lt;&gt;#N/A"),),0)</definedName>
    <definedName name="pc_rev">IFERROR(OFFSET([20]Aggregate_Level!$B$5,0,6,COUNTIF([20]Aggregate_Level!$B$5:$B$44,"&lt;&gt;#N/A"),),0)</definedName>
    <definedName name="pchBM" localSheetId="3">#REF!</definedName>
    <definedName name="pchBM" localSheetId="1">#REF!</definedName>
    <definedName name="pchBM" localSheetId="5">#REF!</definedName>
    <definedName name="pchBM" localSheetId="4">#REF!</definedName>
    <definedName name="pchBM" localSheetId="12">#REF!</definedName>
    <definedName name="pchBM" localSheetId="2">#REF!</definedName>
    <definedName name="pchBM" localSheetId="11">#REF!</definedName>
    <definedName name="pchBM" localSheetId="7">#REF!</definedName>
    <definedName name="pchBM" localSheetId="8">#REF!</definedName>
    <definedName name="pchBM">#REF!</definedName>
    <definedName name="pchBMG" localSheetId="3">#REF!</definedName>
    <definedName name="pchBMG" localSheetId="1">#REF!</definedName>
    <definedName name="pchBMG" localSheetId="5">#REF!</definedName>
    <definedName name="pchBMG" localSheetId="4">#REF!</definedName>
    <definedName name="pchBMG" localSheetId="12">#REF!</definedName>
    <definedName name="pchBMG" localSheetId="2">#REF!</definedName>
    <definedName name="pchBMG" localSheetId="11">#REF!</definedName>
    <definedName name="pchBMG" localSheetId="7">#REF!</definedName>
    <definedName name="pchBMG" localSheetId="8">#REF!</definedName>
    <definedName name="pchBMG">#REF!</definedName>
    <definedName name="pchBX" localSheetId="3">#REF!</definedName>
    <definedName name="pchBX" localSheetId="1">#REF!</definedName>
    <definedName name="pchBX" localSheetId="5">#REF!</definedName>
    <definedName name="pchBX" localSheetId="4">#REF!</definedName>
    <definedName name="pchBX" localSheetId="12">#REF!</definedName>
    <definedName name="pchBX" localSheetId="2">#REF!</definedName>
    <definedName name="pchBX" localSheetId="11">#REF!</definedName>
    <definedName name="pchBX" localSheetId="7">#REF!</definedName>
    <definedName name="pchBX" localSheetId="8">#REF!</definedName>
    <definedName name="pchBX">#REF!</definedName>
    <definedName name="pchBXG" localSheetId="3">#REF!</definedName>
    <definedName name="pchBXG" localSheetId="1">#REF!</definedName>
    <definedName name="pchBXG" localSheetId="5">#REF!</definedName>
    <definedName name="pchBXG" localSheetId="4">#REF!</definedName>
    <definedName name="pchBXG" localSheetId="12">#REF!</definedName>
    <definedName name="pchBXG" localSheetId="2">#REF!</definedName>
    <definedName name="pchBXG" localSheetId="11">#REF!</definedName>
    <definedName name="pchBXG" localSheetId="7">#REF!</definedName>
    <definedName name="pchBXG" localSheetId="8">#REF!</definedName>
    <definedName name="pchBXG">#REF!</definedName>
    <definedName name="pchNM_R" localSheetId="3">#REF!</definedName>
    <definedName name="pchNM_R" localSheetId="1">#REF!</definedName>
    <definedName name="pchNM_R" localSheetId="5">#REF!</definedName>
    <definedName name="pchNM_R" localSheetId="4">#REF!</definedName>
    <definedName name="pchNM_R" localSheetId="12">#REF!</definedName>
    <definedName name="pchNM_R" localSheetId="2">#REF!</definedName>
    <definedName name="pchNM_R" localSheetId="11">#REF!</definedName>
    <definedName name="pchNM_R" localSheetId="7">#REF!</definedName>
    <definedName name="pchNM_R" localSheetId="8">#REF!</definedName>
    <definedName name="pchNM_R">#REF!</definedName>
    <definedName name="pchNMG_R" localSheetId="3">#REF!</definedName>
    <definedName name="pchNMG_R" localSheetId="1">#REF!</definedName>
    <definedName name="pchNMG_R" localSheetId="5">#REF!</definedName>
    <definedName name="pchNMG_R" localSheetId="4">#REF!</definedName>
    <definedName name="pchNMG_R" localSheetId="12">#REF!</definedName>
    <definedName name="pchNMG_R" localSheetId="2">#REF!</definedName>
    <definedName name="pchNMG_R" localSheetId="11">#REF!</definedName>
    <definedName name="pchNMG_R" localSheetId="7">#REF!</definedName>
    <definedName name="pchNMG_R" localSheetId="8">#REF!</definedName>
    <definedName name="pchNMG_R">#REF!</definedName>
    <definedName name="pchNX_R" localSheetId="3">#REF!</definedName>
    <definedName name="pchNX_R" localSheetId="1">#REF!</definedName>
    <definedName name="pchNX_R" localSheetId="5">#REF!</definedName>
    <definedName name="pchNX_R" localSheetId="4">#REF!</definedName>
    <definedName name="pchNX_R" localSheetId="12">#REF!</definedName>
    <definedName name="pchNX_R" localSheetId="2">#REF!</definedName>
    <definedName name="pchNX_R" localSheetId="11">#REF!</definedName>
    <definedName name="pchNX_R" localSheetId="7">#REF!</definedName>
    <definedName name="pchNX_R" localSheetId="8">#REF!</definedName>
    <definedName name="pchNX_R">#REF!</definedName>
    <definedName name="pchNXG_R" localSheetId="3">#REF!</definedName>
    <definedName name="pchNXG_R" localSheetId="1">#REF!</definedName>
    <definedName name="pchNXG_R" localSheetId="5">#REF!</definedName>
    <definedName name="pchNXG_R" localSheetId="4">#REF!</definedName>
    <definedName name="pchNXG_R" localSheetId="12">#REF!</definedName>
    <definedName name="pchNXG_R" localSheetId="2">#REF!</definedName>
    <definedName name="pchNXG_R" localSheetId="11">#REF!</definedName>
    <definedName name="pchNXG_R" localSheetId="7">#REF!</definedName>
    <definedName name="pchNXG_R" localSheetId="8">#REF!</definedName>
    <definedName name="pchNXG_R">#REF!</definedName>
    <definedName name="PCPI" localSheetId="3">#REF!</definedName>
    <definedName name="PCPI" localSheetId="1">#REF!</definedName>
    <definedName name="PCPI" localSheetId="5">#REF!</definedName>
    <definedName name="PCPI" localSheetId="4">#REF!</definedName>
    <definedName name="PCPI" localSheetId="12">#REF!</definedName>
    <definedName name="PCPI" localSheetId="2">#REF!</definedName>
    <definedName name="PCPI" localSheetId="11">#REF!</definedName>
    <definedName name="PCPI" localSheetId="7">#REF!</definedName>
    <definedName name="PCPI" localSheetId="8">#REF!</definedName>
    <definedName name="PCPI">#REF!</definedName>
    <definedName name="PCPIG">#N/A</definedName>
    <definedName name="PCs">IFERROR(OFFSET([20]Aggregate_Level!$B$5,0,3,COUNTIF([20]Aggregate_Level!$B$5:$B$44,"&lt;&gt;#N/A"),),0)</definedName>
    <definedName name="PCs_2">IFERROR(OFFSET([20]Aggregate_Level!$AI$5,0,3,COUNTIF([20]Aggregate_Level!$AL$5:$AL$115,"&lt;&gt;#N/A"),),0)</definedName>
    <definedName name="PCs_3">IFERROR(OFFSET([20]Aggregate_Level!$AU$5,0,0,COUNTIF([20]Aggregate_Level!$AU$5:$AU$44,"&lt;&gt;#N/A"),),0)</definedName>
    <definedName name="PEND" localSheetId="3">#REF!</definedName>
    <definedName name="PEND" localSheetId="1">#REF!</definedName>
    <definedName name="PEND" localSheetId="5">#REF!</definedName>
    <definedName name="PEND" localSheetId="4">#REF!</definedName>
    <definedName name="PEND" localSheetId="12">#REF!</definedName>
    <definedName name="PEND" localSheetId="2">#REF!</definedName>
    <definedName name="PEND" localSheetId="11">#REF!</definedName>
    <definedName name="PEND" localSheetId="7">#REF!</definedName>
    <definedName name="PEND" localSheetId="8">#REF!</definedName>
    <definedName name="PEND">#REF!</definedName>
    <definedName name="PEOP" localSheetId="3">[13]Model!#REF!</definedName>
    <definedName name="PEOP" localSheetId="1">[13]Model!#REF!</definedName>
    <definedName name="PEOP" localSheetId="5">[13]Model!#REF!</definedName>
    <definedName name="PEOP" localSheetId="4">[13]Model!#REF!</definedName>
    <definedName name="PEOP" localSheetId="12">[13]Model!#REF!</definedName>
    <definedName name="PEOP" localSheetId="2">[13]Model!#REF!</definedName>
    <definedName name="PEOP" localSheetId="11">[13]Model!#REF!</definedName>
    <definedName name="PEOP" localSheetId="7">[13]Model!#REF!</definedName>
    <definedName name="PEOP" localSheetId="8">[13]Model!#REF!</definedName>
    <definedName name="PEOP">[13]Model!#REF!</definedName>
    <definedName name="PEOP_1" localSheetId="3">[13]Model!#REF!</definedName>
    <definedName name="PEOP_1" localSheetId="1">[13]Model!#REF!</definedName>
    <definedName name="PEOP_1" localSheetId="5">[13]Model!#REF!</definedName>
    <definedName name="PEOP_1" localSheetId="4">[13]Model!#REF!</definedName>
    <definedName name="PEOP_1" localSheetId="12">[13]Model!#REF!</definedName>
    <definedName name="PEOP_1" localSheetId="2">[13]Model!#REF!</definedName>
    <definedName name="PEOP_1" localSheetId="11">[13]Model!#REF!</definedName>
    <definedName name="PEOP_1" localSheetId="7">[13]Model!#REF!</definedName>
    <definedName name="PEOP_1" localSheetId="8">[13]Model!#REF!</definedName>
    <definedName name="PEOP_1">[13]Model!#REF!</definedName>
    <definedName name="Petroecuador" localSheetId="3">#REF!</definedName>
    <definedName name="Petroecuador" localSheetId="1">#REF!</definedName>
    <definedName name="Petroecuador" localSheetId="5">#REF!</definedName>
    <definedName name="Petroecuador" localSheetId="4">#REF!</definedName>
    <definedName name="Petroecuador" localSheetId="12">#REF!</definedName>
    <definedName name="Petroecuador" localSheetId="2">#REF!</definedName>
    <definedName name="Petroecuador" localSheetId="11">#REF!</definedName>
    <definedName name="Petroecuador" localSheetId="7">#REF!</definedName>
    <definedName name="Petroecuador" localSheetId="8">#REF!</definedName>
    <definedName name="Petroecuador">#REF!</definedName>
    <definedName name="PFP" localSheetId="3">#REF!</definedName>
    <definedName name="PFP" localSheetId="1">#REF!</definedName>
    <definedName name="PFP" localSheetId="5">#REF!</definedName>
    <definedName name="PFP" localSheetId="4">#REF!</definedName>
    <definedName name="PFP" localSheetId="12">#REF!</definedName>
    <definedName name="PFP" localSheetId="2">#REF!</definedName>
    <definedName name="PFP" localSheetId="11">#REF!</definedName>
    <definedName name="PFP" localSheetId="7">#REF!</definedName>
    <definedName name="PFP" localSheetId="8">#REF!</definedName>
    <definedName name="PFP">#REF!</definedName>
    <definedName name="pfp_table1" localSheetId="3">#REF!</definedName>
    <definedName name="pfp_table1" localSheetId="1">#REF!</definedName>
    <definedName name="pfp_table1" localSheetId="5">#REF!</definedName>
    <definedName name="pfp_table1" localSheetId="4">#REF!</definedName>
    <definedName name="pfp_table1" localSheetId="12">#REF!</definedName>
    <definedName name="pfp_table1" localSheetId="2">#REF!</definedName>
    <definedName name="pfp_table1" localSheetId="11">#REF!</definedName>
    <definedName name="pfp_table1" localSheetId="7">#REF!</definedName>
    <definedName name="pfp_table1" localSheetId="8">#REF!</definedName>
    <definedName name="pfp_table1">#REF!</definedName>
    <definedName name="Plante" hidden="1">{#N/A,#N/A,FALSE,"Tabl. G1";#N/A,#N/A,FALSE,"Tabl. G2"}</definedName>
    <definedName name="pluie" hidden="1">{#N/A,#N/A,FALSE,"Tabl. H1";#N/A,#N/A,FALSE,"Tabl. H2"}</definedName>
    <definedName name="PMENU" localSheetId="3">#REF!</definedName>
    <definedName name="PMENU" localSheetId="1">#REF!</definedName>
    <definedName name="PMENU" localSheetId="5">#REF!</definedName>
    <definedName name="PMENU" localSheetId="4">#REF!</definedName>
    <definedName name="PMENU" localSheetId="12">#REF!</definedName>
    <definedName name="PMENU" localSheetId="2">#REF!</definedName>
    <definedName name="PMENU" localSheetId="11">#REF!</definedName>
    <definedName name="PMENU" localSheetId="7">#REF!</definedName>
    <definedName name="PMENU" localSheetId="8">#REF!</definedName>
    <definedName name="PMENU">#REF!</definedName>
    <definedName name="Ports" localSheetId="3">#REF!</definedName>
    <definedName name="Ports" localSheetId="1">#REF!</definedName>
    <definedName name="Ports" localSheetId="5">#REF!</definedName>
    <definedName name="Ports" localSheetId="4">#REF!</definedName>
    <definedName name="Ports" localSheetId="12">#REF!</definedName>
    <definedName name="Ports" localSheetId="2">#REF!</definedName>
    <definedName name="Ports" localSheetId="11">#REF!</definedName>
    <definedName name="Ports" localSheetId="7">#REF!</definedName>
    <definedName name="Ports" localSheetId="8">#REF!</definedName>
    <definedName name="Ports">#REF!</definedName>
    <definedName name="pp" localSheetId="3" hidden="1">{"Riqfin97",#N/A,FALSE,"Tran";"Riqfinpro",#N/A,FALSE,"Tran"}</definedName>
    <definedName name="pp" localSheetId="1" hidden="1">{"Riqfin97",#N/A,FALSE,"Tran";"Riqfinpro",#N/A,FALSE,"Tran"}</definedName>
    <definedName name="pp" localSheetId="5" hidden="1">{"Riqfin97",#N/A,FALSE,"Tran";"Riqfinpro",#N/A,FALSE,"Tran"}</definedName>
    <definedName name="pp" localSheetId="4" hidden="1">{"Riqfin97",#N/A,FALSE,"Tran";"Riqfinpro",#N/A,FALSE,"Tran"}</definedName>
    <definedName name="pp" localSheetId="2" hidden="1">{"Riqfin97",#N/A,FALSE,"Tran";"Riqfinpro",#N/A,FALSE,"Tran"}</definedName>
    <definedName name="pp" localSheetId="11" hidden="1">{"Riqfin97",#N/A,FALSE,"Tran";"Riqfinpro",#N/A,FALSE,"Tran"}</definedName>
    <definedName name="pp" localSheetId="8" hidden="1">{"Riqfin97",#N/A,FALSE,"Tran";"Riqfinpro",#N/A,FALSE,"Tran"}</definedName>
    <definedName name="pp" hidden="1">{"Riqfin97",#N/A,FALSE,"Tran";"Riqfinpro",#N/A,FALSE,"Tran"}</definedName>
    <definedName name="ppp" localSheetId="3" hidden="1">{"Riqfin97",#N/A,FALSE,"Tran";"Riqfinpro",#N/A,FALSE,"Tran"}</definedName>
    <definedName name="ppp" localSheetId="1" hidden="1">{"Riqfin97",#N/A,FALSE,"Tran";"Riqfinpro",#N/A,FALSE,"Tran"}</definedName>
    <definedName name="ppp" localSheetId="5" hidden="1">{"Riqfin97",#N/A,FALSE,"Tran";"Riqfinpro",#N/A,FALSE,"Tran"}</definedName>
    <definedName name="ppp" localSheetId="4" hidden="1">{"Riqfin97",#N/A,FALSE,"Tran";"Riqfinpro",#N/A,FALSE,"Tran"}</definedName>
    <definedName name="ppp" localSheetId="2" hidden="1">{"Riqfin97",#N/A,FALSE,"Tran";"Riqfinpro",#N/A,FALSE,"Tran"}</definedName>
    <definedName name="ppp" localSheetId="11" hidden="1">{"Riqfin97",#N/A,FALSE,"Tran";"Riqfinpro",#N/A,FALSE,"Tran"}</definedName>
    <definedName name="ppp" localSheetId="8" hidden="1">{"Riqfin97",#N/A,FALSE,"Tran";"Riqfinpro",#N/A,FALSE,"Tran"}</definedName>
    <definedName name="ppp" hidden="1">{"Riqfin97",#N/A,FALSE,"Tran";"Riqfinpro",#N/A,FALSE,"Tran"}</definedName>
    <definedName name="PPPWGT">#N/A</definedName>
    <definedName name="PRICE" localSheetId="3">#REF!</definedName>
    <definedName name="PRICE" localSheetId="1">#REF!</definedName>
    <definedName name="PRICE" localSheetId="5">#REF!</definedName>
    <definedName name="PRICE" localSheetId="4">#REF!</definedName>
    <definedName name="PRICE" localSheetId="12">#REF!</definedName>
    <definedName name="PRICE" localSheetId="2">#REF!</definedName>
    <definedName name="PRICE" localSheetId="11">#REF!</definedName>
    <definedName name="PRICE" localSheetId="7">#REF!</definedName>
    <definedName name="PRICE" localSheetId="8">#REF!</definedName>
    <definedName name="PRICE">#REF!</definedName>
    <definedName name="PRICETAB" localSheetId="3">#REF!</definedName>
    <definedName name="PRICETAB" localSheetId="1">#REF!</definedName>
    <definedName name="PRICETAB" localSheetId="5">#REF!</definedName>
    <definedName name="PRICETAB" localSheetId="4">#REF!</definedName>
    <definedName name="PRICETAB" localSheetId="12">#REF!</definedName>
    <definedName name="PRICETAB" localSheetId="2">#REF!</definedName>
    <definedName name="PRICETAB" localSheetId="11">#REF!</definedName>
    <definedName name="PRICETAB" localSheetId="7">#REF!</definedName>
    <definedName name="PRICETAB" localSheetId="8">#REF!</definedName>
    <definedName name="PRICETAB">#REF!</definedName>
    <definedName name="_xlnm.Print_Area" localSheetId="3">funqcionaluri!$B$2:$G$96</definedName>
    <definedName name="_xlnm.Print_Area" localSheetId="10">'LEPL+resurs'!$C$1:$D$5657</definedName>
    <definedName name="_xlnm.Print_Area" localSheetId="9">SOE!$B$2:$C$852</definedName>
    <definedName name="_xlnm.Print_Area" localSheetId="0">VI!$B$1:$G$2091</definedName>
    <definedName name="_xlnm.Print_Area" localSheetId="1">ბალანსი!$B$2:$F$51,ბალანსი!$B$53:$F$64</definedName>
    <definedName name="_xlnm.Print_Area" localSheetId="5">გრანტები!$B$2:$C$20</definedName>
    <definedName name="_xlnm.Print_Area" localSheetId="4">კრედიტები!$B$2:$C$23</definedName>
    <definedName name="_xlnm.Print_Area" localSheetId="12">მხარჯავები!$B$2:$F$68</definedName>
    <definedName name="_xlnm.Print_Area" localSheetId="6">პროგრამული!$B$2:$I$215</definedName>
    <definedName name="_xlnm.Print_Area" localSheetId="2">'ფინანსური და ვალდებულებები'!$B$2:$D$6,'ფინანსური და ვალდებულებები'!$B$8:$D$13,'ფინანსური და ვალდებულებები'!$B$17:$D$26,'ფინანსური და ვალდებულებები'!$B$28:$D$37</definedName>
    <definedName name="_xlnm.Print_Area" localSheetId="11">'ფულადი სხსრები'!$B$2:$D$10</definedName>
    <definedName name="_xlnm.Print_Area" localSheetId="7">ცენტრალური!$B$2:$F$2256</definedName>
    <definedName name="_xlnm.Print_Area" localSheetId="8">'ცენტრალური ბალანსი V2'!$B$2:$F$38,'ცენტრალური ბალანსი V2'!$B$40:$F$51</definedName>
    <definedName name="_xlnm.Print_Area">#REF!</definedName>
    <definedName name="_xlnm.Print_Titles" localSheetId="3">funqcionaluri!$2:$2</definedName>
    <definedName name="_xlnm.Print_Titles" localSheetId="9">SOE!$3:$3</definedName>
    <definedName name="_xlnm.Print_Titles" localSheetId="0">VI!#REF!</definedName>
    <definedName name="_xlnm.Print_Titles" localSheetId="1">#REF!,#REF!</definedName>
    <definedName name="_xlnm.Print_Titles" localSheetId="5">#REF!,#REF!</definedName>
    <definedName name="_xlnm.Print_Titles" localSheetId="4">#REF!,#REF!</definedName>
    <definedName name="_xlnm.Print_Titles" localSheetId="12">#REF!,#REF!</definedName>
    <definedName name="_xlnm.Print_Titles" localSheetId="2">#REF!,#REF!</definedName>
    <definedName name="_xlnm.Print_Titles" localSheetId="11">#REF!,#REF!</definedName>
    <definedName name="_xlnm.Print_Titles" localSheetId="7">#REF!,#REF!</definedName>
    <definedName name="_xlnm.Print_Titles" localSheetId="8">#REF!,#REF!</definedName>
    <definedName name="_xlnm.Print_Titles">#REF!,#REF!</definedName>
    <definedName name="print_Titles2" localSheetId="3">#REF!,#REF!</definedName>
    <definedName name="print_Titles2" localSheetId="1">#REF!,#REF!</definedName>
    <definedName name="print_Titles2" localSheetId="5">#REF!,#REF!</definedName>
    <definedName name="print_Titles2" localSheetId="4">#REF!,#REF!</definedName>
    <definedName name="print_Titles2" localSheetId="12">#REF!,#REF!</definedName>
    <definedName name="print_Titles2" localSheetId="2">#REF!,#REF!</definedName>
    <definedName name="print_Titles2" localSheetId="11">#REF!,#REF!</definedName>
    <definedName name="print_Titles2" localSheetId="7">#REF!,#REF!</definedName>
    <definedName name="print_Titles2" localSheetId="8">#REF!,#REF!</definedName>
    <definedName name="print_Titles2">#REF!,#REF!</definedName>
    <definedName name="PRINTMACRO" localSheetId="3">#REF!</definedName>
    <definedName name="PRINTMACRO" localSheetId="1">#REF!</definedName>
    <definedName name="PRINTMACRO" localSheetId="5">#REF!</definedName>
    <definedName name="PRINTMACRO" localSheetId="4">#REF!</definedName>
    <definedName name="PRINTMACRO" localSheetId="12">#REF!</definedName>
    <definedName name="PRINTMACRO" localSheetId="2">#REF!</definedName>
    <definedName name="PRINTMACRO" localSheetId="11">#REF!</definedName>
    <definedName name="PRINTMACRO" localSheetId="7">#REF!</definedName>
    <definedName name="PRINTMACRO" localSheetId="8">#REF!</definedName>
    <definedName name="PRINTMACRO">#REF!</definedName>
    <definedName name="PrintThis_Links">[32]Links!$A$1:$F$33</definedName>
    <definedName name="PRMONTH" localSheetId="3">#REF!</definedName>
    <definedName name="PRMONTH" localSheetId="1">#REF!</definedName>
    <definedName name="PRMONTH" localSheetId="5">#REF!</definedName>
    <definedName name="PRMONTH" localSheetId="4">#REF!</definedName>
    <definedName name="PRMONTH" localSheetId="12">#REF!</definedName>
    <definedName name="PRMONTH" localSheetId="2">#REF!</definedName>
    <definedName name="PRMONTH" localSheetId="11">#REF!</definedName>
    <definedName name="PRMONTH" localSheetId="7">#REF!</definedName>
    <definedName name="PRMONTH" localSheetId="8">#REF!</definedName>
    <definedName name="PRMONTH">#REF!</definedName>
    <definedName name="prn" localSheetId="3">#REF!</definedName>
    <definedName name="prn" localSheetId="1">#REF!</definedName>
    <definedName name="prn" localSheetId="5">#REF!</definedName>
    <definedName name="prn" localSheetId="4">#REF!</definedName>
    <definedName name="prn" localSheetId="12">#REF!</definedName>
    <definedName name="prn" localSheetId="2">#REF!</definedName>
    <definedName name="prn" localSheetId="11">#REF!</definedName>
    <definedName name="prn" localSheetId="7">#REF!</definedName>
    <definedName name="prn" localSheetId="8">#REF!</definedName>
    <definedName name="prn">#REF!</definedName>
    <definedName name="Prog1998" localSheetId="3">'[42]2003'!#REF!</definedName>
    <definedName name="Prog1998" localSheetId="1">'[42]2003'!#REF!</definedName>
    <definedName name="Prog1998" localSheetId="5">'[42]2003'!#REF!</definedName>
    <definedName name="Prog1998" localSheetId="4">'[42]2003'!#REF!</definedName>
    <definedName name="Prog1998" localSheetId="12">'[42]2003'!#REF!</definedName>
    <definedName name="Prog1998" localSheetId="2">'[42]2003'!#REF!</definedName>
    <definedName name="Prog1998" localSheetId="11">'[42]2003'!#REF!</definedName>
    <definedName name="Prog1998" localSheetId="7">'[42]2003'!#REF!</definedName>
    <definedName name="Prog1998" localSheetId="8">'[42]2003'!#REF!</definedName>
    <definedName name="Prog1998">'[42]2003'!#REF!</definedName>
    <definedName name="progasumm" localSheetId="3">#REF!</definedName>
    <definedName name="progasumm" localSheetId="1">#REF!</definedName>
    <definedName name="progasumm" localSheetId="5">#REF!</definedName>
    <definedName name="progasumm" localSheetId="4">#REF!</definedName>
    <definedName name="progasumm" localSheetId="12">#REF!</definedName>
    <definedName name="progasumm" localSheetId="2">#REF!</definedName>
    <definedName name="progasumm" localSheetId="11">#REF!</definedName>
    <definedName name="progasumm" localSheetId="7">#REF!</definedName>
    <definedName name="progasumm" localSheetId="8">#REF!</definedName>
    <definedName name="progasumm">#REF!</definedName>
    <definedName name="program" localSheetId="3">#REF!</definedName>
    <definedName name="program" localSheetId="1">#REF!</definedName>
    <definedName name="program" localSheetId="5">#REF!</definedName>
    <definedName name="program" localSheetId="4">#REF!</definedName>
    <definedName name="program" localSheetId="12">#REF!</definedName>
    <definedName name="program" localSheetId="2">#REF!</definedName>
    <definedName name="program" localSheetId="11">#REF!</definedName>
    <definedName name="program" localSheetId="7">#REF!</definedName>
    <definedName name="program" localSheetId="8">#REF!</definedName>
    <definedName name="program">#REF!</definedName>
    <definedName name="PRYEAR" localSheetId="3">#REF!</definedName>
    <definedName name="PRYEAR" localSheetId="1">#REF!</definedName>
    <definedName name="PRYEAR" localSheetId="5">#REF!</definedName>
    <definedName name="PRYEAR" localSheetId="4">#REF!</definedName>
    <definedName name="PRYEAR" localSheetId="12">#REF!</definedName>
    <definedName name="PRYEAR" localSheetId="2">#REF!</definedName>
    <definedName name="PRYEAR" localSheetId="11">#REF!</definedName>
    <definedName name="PRYEAR" localSheetId="7">#REF!</definedName>
    <definedName name="PRYEAR" localSheetId="8">#REF!</definedName>
    <definedName name="PRYEAR">#REF!</definedName>
    <definedName name="PubW">'[28]W&amp;T'!$C$17</definedName>
    <definedName name="Q" hidden="1">{#N/A,#N/A,FALSE,"ОТЛАДКА"}</definedName>
    <definedName name="Q_5" localSheetId="3">#REF!</definedName>
    <definedName name="Q_5" localSheetId="1">#REF!</definedName>
    <definedName name="Q_5" localSheetId="5">#REF!</definedName>
    <definedName name="Q_5" localSheetId="4">#REF!</definedName>
    <definedName name="Q_5" localSheetId="12">#REF!</definedName>
    <definedName name="Q_5" localSheetId="2">#REF!</definedName>
    <definedName name="Q_5" localSheetId="11">#REF!</definedName>
    <definedName name="Q_5" localSheetId="7">#REF!</definedName>
    <definedName name="Q_5" localSheetId="8">#REF!</definedName>
    <definedName name="Q_5">#REF!</definedName>
    <definedName name="Q_6" localSheetId="3">#REF!</definedName>
    <definedName name="Q_6" localSheetId="1">#REF!</definedName>
    <definedName name="Q_6" localSheetId="5">#REF!</definedName>
    <definedName name="Q_6" localSheetId="4">#REF!</definedName>
    <definedName name="Q_6" localSheetId="12">#REF!</definedName>
    <definedName name="Q_6" localSheetId="2">#REF!</definedName>
    <definedName name="Q_6" localSheetId="11">#REF!</definedName>
    <definedName name="Q_6" localSheetId="7">#REF!</definedName>
    <definedName name="Q_6" localSheetId="8">#REF!</definedName>
    <definedName name="Q_6">#REF!</definedName>
    <definedName name="Q_7" localSheetId="3">#REF!</definedName>
    <definedName name="Q_7" localSheetId="1">#REF!</definedName>
    <definedName name="Q_7" localSheetId="5">#REF!</definedName>
    <definedName name="Q_7" localSheetId="4">#REF!</definedName>
    <definedName name="Q_7" localSheetId="12">#REF!</definedName>
    <definedName name="Q_7" localSheetId="2">#REF!</definedName>
    <definedName name="Q_7" localSheetId="11">#REF!</definedName>
    <definedName name="Q_7" localSheetId="7">#REF!</definedName>
    <definedName name="Q_7" localSheetId="8">#REF!</definedName>
    <definedName name="Q_7">#REF!</definedName>
    <definedName name="Q6_" localSheetId="3">#REF!</definedName>
    <definedName name="Q6_" localSheetId="1">#REF!</definedName>
    <definedName name="Q6_" localSheetId="5">#REF!</definedName>
    <definedName name="Q6_" localSheetId="4">#REF!</definedName>
    <definedName name="Q6_" localSheetId="12">#REF!</definedName>
    <definedName name="Q6_" localSheetId="2">#REF!</definedName>
    <definedName name="Q6_" localSheetId="11">#REF!</definedName>
    <definedName name="Q6_" localSheetId="7">#REF!</definedName>
    <definedName name="Q6_" localSheetId="8">#REF!</definedName>
    <definedName name="Q6_">#REF!</definedName>
    <definedName name="qar" localSheetId="8">#REF!</definedName>
    <definedName name="qar">#REF!</definedName>
    <definedName name="QFISCAL" localSheetId="3">'[43]Quarterly Raw Data'!#REF!</definedName>
    <definedName name="QFISCAL" localSheetId="1">'[43]Quarterly Raw Data'!#REF!</definedName>
    <definedName name="QFISCAL" localSheetId="5">'[43]Quarterly Raw Data'!#REF!</definedName>
    <definedName name="QFISCAL" localSheetId="4">'[43]Quarterly Raw Data'!#REF!</definedName>
    <definedName name="QFISCAL" localSheetId="12">'[43]Quarterly Raw Data'!#REF!</definedName>
    <definedName name="QFISCAL" localSheetId="2">'[43]Quarterly Raw Data'!#REF!</definedName>
    <definedName name="QFISCAL" localSheetId="11">'[43]Quarterly Raw Data'!#REF!</definedName>
    <definedName name="QFISCAL" localSheetId="7">'[43]Quarterly Raw Data'!#REF!</definedName>
    <definedName name="QFISCAL" localSheetId="8">'[43]Quarterly Raw Data'!#REF!</definedName>
    <definedName name="QFISCAL">'[43]Quarterly Raw Data'!#REF!</definedName>
    <definedName name="qq" localSheetId="3" hidden="1">'[36]J(Priv.Cap)'!#REF!</definedName>
    <definedName name="qq" localSheetId="1" hidden="1">'[36]J(Priv.Cap)'!#REF!</definedName>
    <definedName name="qq" localSheetId="5" hidden="1">'[36]J(Priv.Cap)'!#REF!</definedName>
    <definedName name="qq" localSheetId="4" hidden="1">'[36]J(Priv.Cap)'!#REF!</definedName>
    <definedName name="qq" localSheetId="12" hidden="1">'[36]J(Priv.Cap)'!#REF!</definedName>
    <definedName name="qq" localSheetId="2" hidden="1">'[36]J(Priv.Cap)'!#REF!</definedName>
    <definedName name="qq" localSheetId="11" hidden="1">'[36]J(Priv.Cap)'!#REF!</definedName>
    <definedName name="qq" localSheetId="7" hidden="1">'[36]J(Priv.Cap)'!#REF!</definedName>
    <definedName name="qq" localSheetId="8" hidden="1">'[36]J(Priv.Cap)'!#REF!</definedName>
    <definedName name="qq" hidden="1">'[36]J(Priv.Cap)'!#REF!</definedName>
    <definedName name="qqq" localSheetId="3" hidden="1">{#N/A,#N/A,FALSE,"EXTRABUDGT"}</definedName>
    <definedName name="qqq" localSheetId="1" hidden="1">{#N/A,#N/A,FALSE,"EXTRABUDGT"}</definedName>
    <definedName name="qqq" localSheetId="5" hidden="1">{#N/A,#N/A,FALSE,"EXTRABUDGT"}</definedName>
    <definedName name="qqq" localSheetId="4" hidden="1">{#N/A,#N/A,FALSE,"EXTRABUDGT"}</definedName>
    <definedName name="qqq" localSheetId="2" hidden="1">{#N/A,#N/A,FALSE,"EXTRABUDGT"}</definedName>
    <definedName name="qqq" localSheetId="11" hidden="1">{#N/A,#N/A,FALSE,"EXTRABUDGT"}</definedName>
    <definedName name="qqq" localSheetId="8" hidden="1">{#N/A,#N/A,FALSE,"EXTRABUDGT"}</definedName>
    <definedName name="qqq" hidden="1">{#N/A,#N/A,FALSE,"EXTRABUDGT"}</definedName>
    <definedName name="qqq_1" localSheetId="3" hidden="1">{#N/A,#N/A,FALSE,"EXTRABUDGT"}</definedName>
    <definedName name="qqq_1" localSheetId="1" hidden="1">{#N/A,#N/A,FALSE,"EXTRABUDGT"}</definedName>
    <definedName name="qqq_1" localSheetId="5" hidden="1">{#N/A,#N/A,FALSE,"EXTRABUDGT"}</definedName>
    <definedName name="qqq_1" localSheetId="4" hidden="1">{#N/A,#N/A,FALSE,"EXTRABUDGT"}</definedName>
    <definedName name="qqq_1" localSheetId="2" hidden="1">{#N/A,#N/A,FALSE,"EXTRABUDGT"}</definedName>
    <definedName name="qqq_1" localSheetId="11" hidden="1">{#N/A,#N/A,FALSE,"EXTRABUDGT"}</definedName>
    <definedName name="qqq_1" localSheetId="8" hidden="1">{#N/A,#N/A,FALSE,"EXTRABUDGT"}</definedName>
    <definedName name="qqq_1" hidden="1">{#N/A,#N/A,FALSE,"EXTRABUDGT"}</definedName>
    <definedName name="qqq_2" localSheetId="3" hidden="1">{#N/A,#N/A,FALSE,"EXTRABUDGT"}</definedName>
    <definedName name="qqq_2" localSheetId="1" hidden="1">{#N/A,#N/A,FALSE,"EXTRABUDGT"}</definedName>
    <definedName name="qqq_2" localSheetId="5" hidden="1">{#N/A,#N/A,FALSE,"EXTRABUDGT"}</definedName>
    <definedName name="qqq_2" localSheetId="4" hidden="1">{#N/A,#N/A,FALSE,"EXTRABUDGT"}</definedName>
    <definedName name="qqq_2" localSheetId="2" hidden="1">{#N/A,#N/A,FALSE,"EXTRABUDGT"}</definedName>
    <definedName name="qqq_2" localSheetId="11" hidden="1">{#N/A,#N/A,FALSE,"EXTRABUDGT"}</definedName>
    <definedName name="qqq_2" localSheetId="8" hidden="1">{#N/A,#N/A,FALSE,"EXTRABUDGT"}</definedName>
    <definedName name="qqq_2" hidden="1">{#N/A,#N/A,FALSE,"EXTRABUDGT"}</definedName>
    <definedName name="QTAB7" localSheetId="3">'[43]Quarterly MacroFlow'!#REF!</definedName>
    <definedName name="QTAB7" localSheetId="1">'[43]Quarterly MacroFlow'!#REF!</definedName>
    <definedName name="QTAB7" localSheetId="5">'[43]Quarterly MacroFlow'!#REF!</definedName>
    <definedName name="QTAB7" localSheetId="4">'[43]Quarterly MacroFlow'!#REF!</definedName>
    <definedName name="QTAB7" localSheetId="12">'[43]Quarterly MacroFlow'!#REF!</definedName>
    <definedName name="QTAB7" localSheetId="2">'[43]Quarterly MacroFlow'!#REF!</definedName>
    <definedName name="QTAB7" localSheetId="11">'[43]Quarterly MacroFlow'!#REF!</definedName>
    <definedName name="QTAB7" localSheetId="7">'[43]Quarterly MacroFlow'!#REF!</definedName>
    <definedName name="QTAB7" localSheetId="8">'[43]Quarterly MacroFlow'!#REF!</definedName>
    <definedName name="QTAB7">'[43]Quarterly MacroFlow'!#REF!</definedName>
    <definedName name="QTAB7A" localSheetId="3">'[43]Quarterly MacroFlow'!#REF!</definedName>
    <definedName name="QTAB7A" localSheetId="1">'[43]Quarterly MacroFlow'!#REF!</definedName>
    <definedName name="QTAB7A" localSheetId="5">'[43]Quarterly MacroFlow'!#REF!</definedName>
    <definedName name="QTAB7A" localSheetId="4">'[43]Quarterly MacroFlow'!#REF!</definedName>
    <definedName name="QTAB7A" localSheetId="12">'[43]Quarterly MacroFlow'!#REF!</definedName>
    <definedName name="QTAB7A" localSheetId="2">'[43]Quarterly MacroFlow'!#REF!</definedName>
    <definedName name="QTAB7A" localSheetId="11">'[43]Quarterly MacroFlow'!#REF!</definedName>
    <definedName name="QTAB7A" localSheetId="7">'[43]Quarterly MacroFlow'!#REF!</definedName>
    <definedName name="QTAB7A" localSheetId="8">'[43]Quarterly MacroFlow'!#REF!</definedName>
    <definedName name="QTAB7A">'[43]Quarterly MacroFlow'!#REF!</definedName>
    <definedName name="QuickRatio">IFERROR(OFFSET([20]SingleCompany_Level!$X$22,0,0,1,-COUNT([20]SingleCompany_Level!$T$22:$X$22)),0)</definedName>
    <definedName name="quita" localSheetId="3">#REF!</definedName>
    <definedName name="quita" localSheetId="1">#REF!</definedName>
    <definedName name="quita" localSheetId="5">#REF!</definedName>
    <definedName name="quita" localSheetId="4">#REF!</definedName>
    <definedName name="quita" localSheetId="12">#REF!</definedName>
    <definedName name="quita" localSheetId="2">#REF!</definedName>
    <definedName name="quita" localSheetId="11">#REF!</definedName>
    <definedName name="quita" localSheetId="7">#REF!</definedName>
    <definedName name="quita" localSheetId="8">#REF!</definedName>
    <definedName name="quita">#REF!</definedName>
    <definedName name="QW" localSheetId="3">#REF!</definedName>
    <definedName name="QW" localSheetId="1">#REF!</definedName>
    <definedName name="QW" localSheetId="5">#REF!</definedName>
    <definedName name="QW" localSheetId="4">#REF!</definedName>
    <definedName name="QW" localSheetId="12">#REF!</definedName>
    <definedName name="QW" localSheetId="2">#REF!</definedName>
    <definedName name="QW" localSheetId="11">#REF!</definedName>
    <definedName name="QW" localSheetId="7">#REF!</definedName>
    <definedName name="QW" localSheetId="8">#REF!</definedName>
    <definedName name="QW">#REF!</definedName>
    <definedName name="qwer" hidden="1">{#N/A,#N/A,FALSE,"ОТЛАДКА"}</definedName>
    <definedName name="qwerty" localSheetId="8" hidden="1">#REF!</definedName>
    <definedName name="qwerty" hidden="1">#REF!</definedName>
    <definedName name="REAL" localSheetId="3">#REF!</definedName>
    <definedName name="REAL" localSheetId="1">#REF!</definedName>
    <definedName name="REAL" localSheetId="5">#REF!</definedName>
    <definedName name="REAL" localSheetId="4">#REF!</definedName>
    <definedName name="REAL" localSheetId="12">#REF!</definedName>
    <definedName name="REAL" localSheetId="2">#REF!</definedName>
    <definedName name="REAL" localSheetId="11">#REF!</definedName>
    <definedName name="REAL" localSheetId="7">#REF!</definedName>
    <definedName name="REAL" localSheetId="8">#REF!</definedName>
    <definedName name="REAL">#REF!</definedName>
    <definedName name="red_banks">[24]red!$A$136:$AC$178</definedName>
    <definedName name="RED_BOP" localSheetId="3">#REF!</definedName>
    <definedName name="RED_BOP" localSheetId="1">#REF!</definedName>
    <definedName name="RED_BOP" localSheetId="5">#REF!</definedName>
    <definedName name="RED_BOP" localSheetId="4">#REF!</definedName>
    <definedName name="RED_BOP" localSheetId="12">#REF!</definedName>
    <definedName name="RED_BOP" localSheetId="2">#REF!</definedName>
    <definedName name="RED_BOP" localSheetId="11">#REF!</definedName>
    <definedName name="RED_BOP" localSheetId="7">#REF!</definedName>
    <definedName name="RED_BOP" localSheetId="8">#REF!</definedName>
    <definedName name="RED_BOP">#REF!</definedName>
    <definedName name="red_cpi" localSheetId="3">#REF!</definedName>
    <definedName name="red_cpi" localSheetId="1">#REF!</definedName>
    <definedName name="red_cpi" localSheetId="5">#REF!</definedName>
    <definedName name="red_cpi" localSheetId="4">#REF!</definedName>
    <definedName name="red_cpi" localSheetId="12">#REF!</definedName>
    <definedName name="red_cpi" localSheetId="2">#REF!</definedName>
    <definedName name="red_cpi" localSheetId="11">#REF!</definedName>
    <definedName name="red_cpi" localSheetId="7">#REF!</definedName>
    <definedName name="red_cpi" localSheetId="8">#REF!</definedName>
    <definedName name="red_cpi">#REF!</definedName>
    <definedName name="red_cred_comp" localSheetId="3">#REF!</definedName>
    <definedName name="red_cred_comp" localSheetId="1">#REF!</definedName>
    <definedName name="red_cred_comp" localSheetId="5">#REF!</definedName>
    <definedName name="red_cred_comp" localSheetId="4">#REF!</definedName>
    <definedName name="red_cred_comp" localSheetId="12">#REF!</definedName>
    <definedName name="red_cred_comp" localSheetId="2">#REF!</definedName>
    <definedName name="red_cred_comp" localSheetId="11">#REF!</definedName>
    <definedName name="red_cred_comp" localSheetId="7">#REF!</definedName>
    <definedName name="red_cred_comp" localSheetId="8">#REF!</definedName>
    <definedName name="red_cred_comp">#REF!</definedName>
    <definedName name="RED_D" localSheetId="3">#REF!</definedName>
    <definedName name="RED_D" localSheetId="1">#REF!</definedName>
    <definedName name="RED_D" localSheetId="5">#REF!</definedName>
    <definedName name="RED_D" localSheetId="4">#REF!</definedName>
    <definedName name="RED_D" localSheetId="12">#REF!</definedName>
    <definedName name="RED_D" localSheetId="2">#REF!</definedName>
    <definedName name="RED_D" localSheetId="11">#REF!</definedName>
    <definedName name="RED_D" localSheetId="7">#REF!</definedName>
    <definedName name="RED_D" localSheetId="8">#REF!</definedName>
    <definedName name="RED_D">#REF!</definedName>
    <definedName name="red_dep_comp" localSheetId="3">#REF!</definedName>
    <definedName name="red_dep_comp" localSheetId="1">#REF!</definedName>
    <definedName name="red_dep_comp" localSheetId="5">#REF!</definedName>
    <definedName name="red_dep_comp" localSheetId="4">#REF!</definedName>
    <definedName name="red_dep_comp" localSheetId="12">#REF!</definedName>
    <definedName name="red_dep_comp" localSheetId="2">#REF!</definedName>
    <definedName name="red_dep_comp" localSheetId="11">#REF!</definedName>
    <definedName name="red_dep_comp" localSheetId="7">#REF!</definedName>
    <definedName name="red_dep_comp" localSheetId="8">#REF!</definedName>
    <definedName name="red_dep_comp">#REF!</definedName>
    <definedName name="RED_DS" localSheetId="3">#REF!</definedName>
    <definedName name="RED_DS" localSheetId="1">#REF!</definedName>
    <definedName name="RED_DS" localSheetId="5">#REF!</definedName>
    <definedName name="RED_DS" localSheetId="4">#REF!</definedName>
    <definedName name="RED_DS" localSheetId="12">#REF!</definedName>
    <definedName name="RED_DS" localSheetId="2">#REF!</definedName>
    <definedName name="RED_DS" localSheetId="11">#REF!</definedName>
    <definedName name="RED_DS" localSheetId="7">#REF!</definedName>
    <definedName name="RED_DS" localSheetId="8">#REF!</definedName>
    <definedName name="RED_DS">#REF!</definedName>
    <definedName name="red_gdp_exp" localSheetId="3">#REF!</definedName>
    <definedName name="red_gdp_exp" localSheetId="1">#REF!</definedName>
    <definedName name="red_gdp_exp" localSheetId="5">#REF!</definedName>
    <definedName name="red_gdp_exp" localSheetId="4">#REF!</definedName>
    <definedName name="red_gdp_exp" localSheetId="12">#REF!</definedName>
    <definedName name="red_gdp_exp" localSheetId="2">#REF!</definedName>
    <definedName name="red_gdp_exp" localSheetId="11">#REF!</definedName>
    <definedName name="red_gdp_exp" localSheetId="7">#REF!</definedName>
    <definedName name="red_gdp_exp" localSheetId="8">#REF!</definedName>
    <definedName name="red_gdp_exp">#REF!</definedName>
    <definedName name="red_govt_empl" localSheetId="3">#REF!</definedName>
    <definedName name="red_govt_empl" localSheetId="1">#REF!</definedName>
    <definedName name="red_govt_empl" localSheetId="5">#REF!</definedName>
    <definedName name="red_govt_empl" localSheetId="4">#REF!</definedName>
    <definedName name="red_govt_empl" localSheetId="12">#REF!</definedName>
    <definedName name="red_govt_empl" localSheetId="2">#REF!</definedName>
    <definedName name="red_govt_empl" localSheetId="11">#REF!</definedName>
    <definedName name="red_govt_empl" localSheetId="7">#REF!</definedName>
    <definedName name="red_govt_empl" localSheetId="8">#REF!</definedName>
    <definedName name="red_govt_empl">#REF!</definedName>
    <definedName name="red_monsur">[24]red!$A$65:$AC$132</definedName>
    <definedName name="RED_NATCPI" localSheetId="3">#REF!</definedName>
    <definedName name="RED_NATCPI" localSheetId="1">#REF!</definedName>
    <definedName name="RED_NATCPI" localSheetId="5">#REF!</definedName>
    <definedName name="RED_NATCPI" localSheetId="4">#REF!</definedName>
    <definedName name="RED_NATCPI" localSheetId="12">#REF!</definedName>
    <definedName name="RED_NATCPI" localSheetId="2">#REF!</definedName>
    <definedName name="RED_NATCPI" localSheetId="11">#REF!</definedName>
    <definedName name="RED_NATCPI" localSheetId="7">#REF!</definedName>
    <definedName name="RED_NATCPI" localSheetId="8">#REF!</definedName>
    <definedName name="RED_NATCPI">#REF!</definedName>
    <definedName name="red_nbg">[24]red!$A$1:$AC$62</definedName>
    <definedName name="RED_TBCPI" localSheetId="3">#REF!</definedName>
    <definedName name="RED_TBCPI" localSheetId="1">#REF!</definedName>
    <definedName name="RED_TBCPI" localSheetId="5">#REF!</definedName>
    <definedName name="RED_TBCPI" localSheetId="4">#REF!</definedName>
    <definedName name="RED_TBCPI" localSheetId="12">#REF!</definedName>
    <definedName name="RED_TBCPI" localSheetId="2">#REF!</definedName>
    <definedName name="RED_TBCPI" localSheetId="11">#REF!</definedName>
    <definedName name="RED_TBCPI" localSheetId="7">#REF!</definedName>
    <definedName name="RED_TBCPI" localSheetId="8">#REF!</definedName>
    <definedName name="RED_TBCPI">#REF!</definedName>
    <definedName name="RED_TRD" localSheetId="3">#REF!</definedName>
    <definedName name="RED_TRD" localSheetId="1">#REF!</definedName>
    <definedName name="RED_TRD" localSheetId="5">#REF!</definedName>
    <definedName name="RED_TRD" localSheetId="4">#REF!</definedName>
    <definedName name="RED_TRD" localSheetId="12">#REF!</definedName>
    <definedName name="RED_TRD" localSheetId="2">#REF!</definedName>
    <definedName name="RED_TRD" localSheetId="11">#REF!</definedName>
    <definedName name="RED_TRD" localSheetId="7">#REF!</definedName>
    <definedName name="RED_TRD" localSheetId="8">#REF!</definedName>
    <definedName name="RED_TRD">#REF!</definedName>
    <definedName name="REDTbl3" localSheetId="3">#REF!</definedName>
    <definedName name="REDTbl3" localSheetId="1">#REF!</definedName>
    <definedName name="REDTbl3" localSheetId="5">#REF!</definedName>
    <definedName name="REDTbl3" localSheetId="4">#REF!</definedName>
    <definedName name="REDTbl3" localSheetId="12">#REF!</definedName>
    <definedName name="REDTbl3" localSheetId="2">#REF!</definedName>
    <definedName name="REDTbl3" localSheetId="11">#REF!</definedName>
    <definedName name="REDTbl3" localSheetId="7">#REF!</definedName>
    <definedName name="REDTbl3" localSheetId="8">#REF!</definedName>
    <definedName name="REDTbl3">#REF!</definedName>
    <definedName name="REDTbl4" localSheetId="3">#REF!</definedName>
    <definedName name="REDTbl4" localSheetId="1">#REF!</definedName>
    <definedName name="REDTbl4" localSheetId="5">#REF!</definedName>
    <definedName name="REDTbl4" localSheetId="4">#REF!</definedName>
    <definedName name="REDTbl4" localSheetId="12">#REF!</definedName>
    <definedName name="REDTbl4" localSheetId="2">#REF!</definedName>
    <definedName name="REDTbl4" localSheetId="11">#REF!</definedName>
    <definedName name="REDTbl4" localSheetId="7">#REF!</definedName>
    <definedName name="REDTbl4" localSheetId="8">#REF!</definedName>
    <definedName name="REDTbl4">#REF!</definedName>
    <definedName name="REDTbl5" localSheetId="3">#REF!</definedName>
    <definedName name="REDTbl5" localSheetId="1">#REF!</definedName>
    <definedName name="REDTbl5" localSheetId="5">#REF!</definedName>
    <definedName name="REDTbl5" localSheetId="4">#REF!</definedName>
    <definedName name="REDTbl5" localSheetId="12">#REF!</definedName>
    <definedName name="REDTbl5" localSheetId="2">#REF!</definedName>
    <definedName name="REDTbl5" localSheetId="11">#REF!</definedName>
    <definedName name="REDTbl5" localSheetId="7">#REF!</definedName>
    <definedName name="REDTbl5" localSheetId="8">#REF!</definedName>
    <definedName name="REDTbl5">#REF!</definedName>
    <definedName name="REDTbl6" localSheetId="3">#REF!</definedName>
    <definedName name="REDTbl6" localSheetId="1">#REF!</definedName>
    <definedName name="REDTbl6" localSheetId="5">#REF!</definedName>
    <definedName name="REDTbl6" localSheetId="4">#REF!</definedName>
    <definedName name="REDTbl6" localSheetId="12">#REF!</definedName>
    <definedName name="REDTbl6" localSheetId="2">#REF!</definedName>
    <definedName name="REDTbl6" localSheetId="11">#REF!</definedName>
    <definedName name="REDTbl6" localSheetId="7">#REF!</definedName>
    <definedName name="REDTbl6" localSheetId="8">#REF!</definedName>
    <definedName name="REDTbl6">#REF!</definedName>
    <definedName name="REDTbl7" localSheetId="3">#REF!</definedName>
    <definedName name="REDTbl7" localSheetId="1">#REF!</definedName>
    <definedName name="REDTbl7" localSheetId="5">#REF!</definedName>
    <definedName name="REDTbl7" localSheetId="4">#REF!</definedName>
    <definedName name="REDTbl7" localSheetId="12">#REF!</definedName>
    <definedName name="REDTbl7" localSheetId="2">#REF!</definedName>
    <definedName name="REDTbl7" localSheetId="11">#REF!</definedName>
    <definedName name="REDTbl7" localSheetId="7">#REF!</definedName>
    <definedName name="REDTbl7" localSheetId="8">#REF!</definedName>
    <definedName name="REDTbl7">#REF!</definedName>
    <definedName name="reitingi" localSheetId="3">#REF!</definedName>
    <definedName name="reitingi" localSheetId="1">#REF!</definedName>
    <definedName name="reitingi" localSheetId="5">#REF!</definedName>
    <definedName name="reitingi" localSheetId="4">#REF!</definedName>
    <definedName name="reitingi" localSheetId="12">#REF!</definedName>
    <definedName name="reitingi" localSheetId="2">#REF!</definedName>
    <definedName name="reitingi" localSheetId="11">#REF!</definedName>
    <definedName name="reitingi" localSheetId="7">#REF!</definedName>
    <definedName name="reitingi" localSheetId="8">#REF!</definedName>
    <definedName name="reitingi">#REF!</definedName>
    <definedName name="ReportDate">[23]Info!$C$2</definedName>
    <definedName name="reserves">[24]resold!$A$1:$N$59</definedName>
    <definedName name="resmoney" localSheetId="3">#REF!</definedName>
    <definedName name="resmoney" localSheetId="1">#REF!</definedName>
    <definedName name="resmoney" localSheetId="5">#REF!</definedName>
    <definedName name="resmoney" localSheetId="4">#REF!</definedName>
    <definedName name="resmoney" localSheetId="12">#REF!</definedName>
    <definedName name="resmoney" localSheetId="2">#REF!</definedName>
    <definedName name="resmoney" localSheetId="11">#REF!</definedName>
    <definedName name="resmoney" localSheetId="7">#REF!</definedName>
    <definedName name="resmoney" localSheetId="8">#REF!</definedName>
    <definedName name="resmoney">#REF!</definedName>
    <definedName name="RGDPA" localSheetId="3">#REF!</definedName>
    <definedName name="RGDPA" localSheetId="1">#REF!</definedName>
    <definedName name="RGDPA" localSheetId="5">#REF!</definedName>
    <definedName name="RGDPA" localSheetId="4">#REF!</definedName>
    <definedName name="RGDPA" localSheetId="12">#REF!</definedName>
    <definedName name="RGDPA" localSheetId="2">#REF!</definedName>
    <definedName name="RGDPA" localSheetId="11">#REF!</definedName>
    <definedName name="RGDPA" localSheetId="7">#REF!</definedName>
    <definedName name="RGDPA" localSheetId="8">#REF!</definedName>
    <definedName name="RGDPA">#REF!</definedName>
    <definedName name="Rgrowth">IFERROR(OFFSET([20]SingleCompany_Level!$AN$61,0,0,1,-COUNT([20]SingleCompany_Level!$AJ$61:$AN$61)),0)</definedName>
    <definedName name="RGSPA" localSheetId="3">#REF!</definedName>
    <definedName name="RGSPA" localSheetId="1">#REF!</definedName>
    <definedName name="RGSPA" localSheetId="5">#REF!</definedName>
    <definedName name="RGSPA" localSheetId="4">#REF!</definedName>
    <definedName name="RGSPA" localSheetId="12">#REF!</definedName>
    <definedName name="RGSPA" localSheetId="2">#REF!</definedName>
    <definedName name="RGSPA" localSheetId="11">#REF!</definedName>
    <definedName name="RGSPA" localSheetId="7">#REF!</definedName>
    <definedName name="RGSPA" localSheetId="8">#REF!</definedName>
    <definedName name="RGSPA">#REF!</definedName>
    <definedName name="right" localSheetId="3">#REF!</definedName>
    <definedName name="right" localSheetId="1">#REF!</definedName>
    <definedName name="right" localSheetId="5">#REF!</definedName>
    <definedName name="right" localSheetId="4">#REF!</definedName>
    <definedName name="right" localSheetId="12">#REF!</definedName>
    <definedName name="right" localSheetId="2">#REF!</definedName>
    <definedName name="right" localSheetId="11">#REF!</definedName>
    <definedName name="right" localSheetId="7">#REF!</definedName>
    <definedName name="right" localSheetId="8">#REF!</definedName>
    <definedName name="right">#REF!</definedName>
    <definedName name="rindex" localSheetId="3">#REF!</definedName>
    <definedName name="rindex" localSheetId="1">#REF!</definedName>
    <definedName name="rindex" localSheetId="5">#REF!</definedName>
    <definedName name="rindex" localSheetId="4">#REF!</definedName>
    <definedName name="rindex" localSheetId="12">#REF!</definedName>
    <definedName name="rindex" localSheetId="2">#REF!</definedName>
    <definedName name="rindex" localSheetId="11">#REF!</definedName>
    <definedName name="rindex" localSheetId="7">#REF!</definedName>
    <definedName name="rindex" localSheetId="8">#REF!</definedName>
    <definedName name="rindex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ngBefore">[32]Main!$AB$26</definedName>
    <definedName name="rngDepartmentDrive">[32]Main!$AB$23</definedName>
    <definedName name="rngEMailAddress">[32]Main!$AB$20</definedName>
    <definedName name="rngErrorSort">[32]ErrCheck!$A$4</definedName>
    <definedName name="rngLastSave">[32]Main!$G$19</definedName>
    <definedName name="rngLastSent">[32]Main!$G$18</definedName>
    <definedName name="rngLastUpdate">[32]Links!$D$2</definedName>
    <definedName name="rngNeedsUpdate">[32]Links!$E$2</definedName>
    <definedName name="rngNews">[32]Main!$AB$27</definedName>
    <definedName name="rngQuestChecked">[32]ErrCheck!$A$3</definedName>
    <definedName name="ROA">IFERROR(OFFSET([20]SingleCompany_Level!$X$17,0,0,1,-COUNT([20]SingleCompany_Level!$T$17:$X$17)),0)</definedName>
    <definedName name="ROE">IFERROR(OFFSET([20]SingleCompany_Level!$X$18,0,0,1,-COUNT([20]SingleCompany_Level!$T$18:$X$18)),0)</definedName>
    <definedName name="rr" localSheetId="3" hidden="1">{"Riqfin97",#N/A,FALSE,"Tran";"Riqfinpro",#N/A,FALSE,"Tran"}</definedName>
    <definedName name="rr" localSheetId="1" hidden="1">{"Riqfin97",#N/A,FALSE,"Tran";"Riqfinpro",#N/A,FALSE,"Tran"}</definedName>
    <definedName name="rr" localSheetId="5" hidden="1">{"Riqfin97",#N/A,FALSE,"Tran";"Riqfinpro",#N/A,FALSE,"Tran"}</definedName>
    <definedName name="rr" localSheetId="4" hidden="1">{"Riqfin97",#N/A,FALSE,"Tran";"Riqfinpro",#N/A,FALSE,"Tran"}</definedName>
    <definedName name="rr" localSheetId="2" hidden="1">{"Riqfin97",#N/A,FALSE,"Tran";"Riqfinpro",#N/A,FALSE,"Tran"}</definedName>
    <definedName name="rr" localSheetId="11" hidden="1">{"Riqfin97",#N/A,FALSE,"Tran";"Riqfinpro",#N/A,FALSE,"Tran"}</definedName>
    <definedName name="rr" localSheetId="8" hidden="1">{"Riqfin97",#N/A,FALSE,"Tran";"Riqfinpro",#N/A,FALSE,"Tran"}</definedName>
    <definedName name="rr" hidden="1">{"Riqfin97",#N/A,FALSE,"Tran";"Riqfinpro",#N/A,FALSE,"Tran"}</definedName>
    <definedName name="rrr" localSheetId="3" hidden="1">{"Riqfin97",#N/A,FALSE,"Tran";"Riqfinpro",#N/A,FALSE,"Tran"}</definedName>
    <definedName name="rrr" localSheetId="1" hidden="1">{"Riqfin97",#N/A,FALSE,"Tran";"Riqfinpro",#N/A,FALSE,"Tran"}</definedName>
    <definedName name="rrr" localSheetId="5" hidden="1">{"Riqfin97",#N/A,FALSE,"Tran";"Riqfinpro",#N/A,FALSE,"Tran"}</definedName>
    <definedName name="rrr" localSheetId="4" hidden="1">{"Riqfin97",#N/A,FALSE,"Tran";"Riqfinpro",#N/A,FALSE,"Tran"}</definedName>
    <definedName name="rrr" localSheetId="2" hidden="1">{"Riqfin97",#N/A,FALSE,"Tran";"Riqfinpro",#N/A,FALSE,"Tran"}</definedName>
    <definedName name="rrr" localSheetId="11" hidden="1">{"Riqfin97",#N/A,FALSE,"Tran";"Riqfinpro",#N/A,FALSE,"Tran"}</definedName>
    <definedName name="rrr" localSheetId="8" hidden="1">{"Riqfin97",#N/A,FALSE,"Tran";"Riqfinpro",#N/A,FALSE,"Tran"}</definedName>
    <definedName name="rrr" hidden="1">{"Riqfin97",#N/A,FALSE,"Tran";"Riqfinpro",#N/A,FALSE,"Tran"}</definedName>
    <definedName name="rrrrrr" hidden="1">{"cash plan",#N/A,FALSE,"fccashflow"}</definedName>
    <definedName name="rs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11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8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_1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rs_1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rs_1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rs_1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rs_1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rs_1" localSheetId="11" hidden="1">{"BOP_TAB",#N/A,FALSE,"N";"MIDTERM_TAB",#N/A,FALSE,"O";"FUND_CRED",#N/A,FALSE,"P";"DEBT_TAB1",#N/A,FALSE,"Q";"DEBT_TAB2",#N/A,FALSE,"Q";"FORFIN_TAB1",#N/A,FALSE,"R";"FORFIN_TAB2",#N/A,FALSE,"R";"BOP_ANALY",#N/A,FALSE,"U"}</definedName>
    <definedName name="rs_1" localSheetId="8" hidden="1">{"BOP_TAB",#N/A,FALSE,"N";"MIDTERM_TAB",#N/A,FALSE,"O";"FUND_CRED",#N/A,FALSE,"P";"DEBT_TAB1",#N/A,FALSE,"Q";"DEBT_TAB2",#N/A,FALSE,"Q";"FORFIN_TAB1",#N/A,FALSE,"R";"FORFIN_TAB2",#N/A,FALSE,"R";"BOP_ANALY",#N/A,FALSE,"U"}</definedName>
    <definedName name="rs_1" hidden="1">{"BOP_TAB",#N/A,FALSE,"N";"MIDTERM_TAB",#N/A,FALSE,"O";"FUND_CRED",#N/A,FALSE,"P";"DEBT_TAB1",#N/A,FALSE,"Q";"DEBT_TAB2",#N/A,FALSE,"Q";"FORFIN_TAB1",#N/A,FALSE,"R";"FORFIN_TAB2",#N/A,FALSE,"R";"BOP_ANALY",#N/A,FALSE,"U"}</definedName>
    <definedName name="rs_2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rs_2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rs_2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rs_2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rs_2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rs_2" localSheetId="11" hidden="1">{"BOP_TAB",#N/A,FALSE,"N";"MIDTERM_TAB",#N/A,FALSE,"O";"FUND_CRED",#N/A,FALSE,"P";"DEBT_TAB1",#N/A,FALSE,"Q";"DEBT_TAB2",#N/A,FALSE,"Q";"FORFIN_TAB1",#N/A,FALSE,"R";"FORFIN_TAB2",#N/A,FALSE,"R";"BOP_ANALY",#N/A,FALSE,"U"}</definedName>
    <definedName name="rs_2" localSheetId="8" hidden="1">{"BOP_TAB",#N/A,FALSE,"N";"MIDTERM_TAB",#N/A,FALSE,"O";"FUND_CRED",#N/A,FALSE,"P";"DEBT_TAB1",#N/A,FALSE,"Q";"DEBT_TAB2",#N/A,FALSE,"Q";"FORFIN_TAB1",#N/A,FALSE,"R";"FORFIN_TAB2",#N/A,FALSE,"R";"BOP_ANALY",#N/A,FALSE,"U"}</definedName>
    <definedName name="rs_2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3">#REF!</definedName>
    <definedName name="SA_Tab" localSheetId="1">#REF!</definedName>
    <definedName name="SA_Tab" localSheetId="5">#REF!</definedName>
    <definedName name="SA_Tab" localSheetId="4">#REF!</definedName>
    <definedName name="SA_Tab" localSheetId="12">#REF!</definedName>
    <definedName name="SA_Tab" localSheetId="2">#REF!</definedName>
    <definedName name="SA_Tab" localSheetId="11">#REF!</definedName>
    <definedName name="SA_Tab" localSheetId="7">#REF!</definedName>
    <definedName name="SA_Tab" localSheetId="8">#REF!</definedName>
    <definedName name="SA_Tab">#REF!</definedName>
    <definedName name="sad" localSheetId="3">#REF!</definedName>
    <definedName name="sad" localSheetId="1">#REF!</definedName>
    <definedName name="sad" localSheetId="5">#REF!</definedName>
    <definedName name="sad" localSheetId="4">#REF!</definedName>
    <definedName name="sad" localSheetId="12">#REF!</definedName>
    <definedName name="sad" localSheetId="2">#REF!</definedName>
    <definedName name="sad" localSheetId="11">#REF!</definedName>
    <definedName name="sad" localSheetId="7">#REF!</definedName>
    <definedName name="sad" localSheetId="8">#REF!</definedName>
    <definedName name="sad">#REF!</definedName>
    <definedName name="Salary" hidden="1">{#N/A,#N/A,FALSE,"ОТЛАДКА"}</definedName>
    <definedName name="sampling" localSheetId="8" hidden="1">#REF!</definedName>
    <definedName name="sampling" hidden="1">#REF!</definedName>
    <definedName name="sd" localSheetId="3">#REF!</definedName>
    <definedName name="sd" localSheetId="1">#REF!</definedName>
    <definedName name="sd" localSheetId="5">#REF!</definedName>
    <definedName name="sd" localSheetId="4">#REF!</definedName>
    <definedName name="sd" localSheetId="12">#REF!</definedName>
    <definedName name="sd" localSheetId="2">#REF!</definedName>
    <definedName name="sd" localSheetId="11">#REF!</definedName>
    <definedName name="sd" localSheetId="7">#REF!</definedName>
    <definedName name="sd" localSheetId="8">#REF!</definedName>
    <definedName name="sd">#REF!</definedName>
    <definedName name="sdf" localSheetId="3">#REF!</definedName>
    <definedName name="sdf" localSheetId="1">#REF!</definedName>
    <definedName name="sdf" localSheetId="5">#REF!</definedName>
    <definedName name="sdf" localSheetId="4">#REF!</definedName>
    <definedName name="sdf" localSheetId="12">#REF!</definedName>
    <definedName name="sdf" localSheetId="2">#REF!</definedName>
    <definedName name="sdf" localSheetId="11">#REF!</definedName>
    <definedName name="sdf" localSheetId="7">#REF!</definedName>
    <definedName name="sdf" localSheetId="8">#REF!</definedName>
    <definedName name="sdf">#REF!</definedName>
    <definedName name="sdfg" hidden="1">{#N/A,#N/A,FALSE,"ОТЛАДКА"}</definedName>
    <definedName name="sdfg1" hidden="1">{#N/A,#N/A,FALSE,"ОТЛАДКА"}</definedName>
    <definedName name="sds_gdp_exp_lari" localSheetId="3">#REF!</definedName>
    <definedName name="sds_gdp_exp_lari" localSheetId="1">#REF!</definedName>
    <definedName name="sds_gdp_exp_lari" localSheetId="5">#REF!</definedName>
    <definedName name="sds_gdp_exp_lari" localSheetId="4">#REF!</definedName>
    <definedName name="sds_gdp_exp_lari" localSheetId="12">#REF!</definedName>
    <definedName name="sds_gdp_exp_lari" localSheetId="2">#REF!</definedName>
    <definedName name="sds_gdp_exp_lari" localSheetId="11">#REF!</definedName>
    <definedName name="sds_gdp_exp_lari" localSheetId="7">#REF!</definedName>
    <definedName name="sds_gdp_exp_lari" localSheetId="8">#REF!</definedName>
    <definedName name="sds_gdp_exp_lari">#REF!</definedName>
    <definedName name="sds_gdp_origin" localSheetId="3">#REF!</definedName>
    <definedName name="sds_gdp_origin" localSheetId="1">#REF!</definedName>
    <definedName name="sds_gdp_origin" localSheetId="5">#REF!</definedName>
    <definedName name="sds_gdp_origin" localSheetId="4">#REF!</definedName>
    <definedName name="sds_gdp_origin" localSheetId="12">#REF!</definedName>
    <definedName name="sds_gdp_origin" localSheetId="2">#REF!</definedName>
    <definedName name="sds_gdp_origin" localSheetId="11">#REF!</definedName>
    <definedName name="sds_gdp_origin" localSheetId="7">#REF!</definedName>
    <definedName name="sds_gdp_origin" localSheetId="8">#REF!</definedName>
    <definedName name="sds_gdp_origin">#REF!</definedName>
    <definedName name="sds_gpd_exp_gdp" localSheetId="3">#REF!</definedName>
    <definedName name="sds_gpd_exp_gdp" localSheetId="1">#REF!</definedName>
    <definedName name="sds_gpd_exp_gdp" localSheetId="5">#REF!</definedName>
    <definedName name="sds_gpd_exp_gdp" localSheetId="4">#REF!</definedName>
    <definedName name="sds_gpd_exp_gdp" localSheetId="12">#REF!</definedName>
    <definedName name="sds_gpd_exp_gdp" localSheetId="2">#REF!</definedName>
    <definedName name="sds_gpd_exp_gdp" localSheetId="11">#REF!</definedName>
    <definedName name="sds_gpd_exp_gdp" localSheetId="7">#REF!</definedName>
    <definedName name="sds_gpd_exp_gdp" localSheetId="8">#REF!</definedName>
    <definedName name="sds_gpd_exp_gdp">#REF!</definedName>
    <definedName name="sdsss" localSheetId="8" hidden="1">#REF!</definedName>
    <definedName name="sdsss" hidden="1">#REF!</definedName>
    <definedName name="SEI" localSheetId="3">#REF!</definedName>
    <definedName name="SEI" localSheetId="1">#REF!</definedName>
    <definedName name="SEI" localSheetId="5">#REF!</definedName>
    <definedName name="SEI" localSheetId="4">#REF!</definedName>
    <definedName name="SEI" localSheetId="12">#REF!</definedName>
    <definedName name="SEI" localSheetId="2">#REF!</definedName>
    <definedName name="SEI" localSheetId="11">#REF!</definedName>
    <definedName name="SEI" localSheetId="7">#REF!</definedName>
    <definedName name="SEI" localSheetId="8">#REF!</definedName>
    <definedName name="SEI">#REF!</definedName>
    <definedName name="sencount" hidden="1">2</definedName>
    <definedName name="SepSun1" localSheetId="3">DATE(funqcionaluri!CalendarYear,9,1)-WEEKDAY(DATE(funqcionaluri!CalendarYear,9,1))</definedName>
    <definedName name="SepSun1" localSheetId="1">DATE(ბალანსი!CalendarYear,9,1)-WEEKDAY(DATE(ბალანსი!CalendarYear,9,1))</definedName>
    <definedName name="SepSun1" localSheetId="5">DATE(გრანტები!CalendarYear,9,1)-WEEKDAY(DATE(გრანტები!CalendarYear,9,1))</definedName>
    <definedName name="SepSun1" localSheetId="4">DATE(კრედიტები!CalendarYear,9,1)-WEEKDAY(DATE(კრედიტები!CalendarYear,9,1))</definedName>
    <definedName name="SepSun1" localSheetId="12">DATE(მხარჯავები!CalendarYear,9,1)-WEEKDAY(DATE(მხარჯავები!CalendarYear,9,1))</definedName>
    <definedName name="SepSun1" localSheetId="2">DATE('ფინანსური და ვალდებულებები'!CalendarYear,9,1)-WEEKDAY(DATE('ფინანსური და ვალდებულებები'!CalendarYear,9,1))</definedName>
    <definedName name="SepSun1" localSheetId="11">DATE('ფულადი სხსრები'!CalendarYear,9,1)-WEEKDAY(DATE('ფულადი სხსრები'!CalendarYear,9,1))</definedName>
    <definedName name="SepSun1" localSheetId="7">DATE(ცენტრალური!CalendarYear,9,1)-WEEKDAY(DATE(ცენტრალური!CalendarYear,9,1))</definedName>
    <definedName name="SepSun1" localSheetId="8">DATE('ცენტრალური ბალანსი V2'!CalendarYear,9,1)-WEEKDAY(DATE('ცენტრალური ბალანსი V2'!CalendarYear,9,1))</definedName>
    <definedName name="SepSun1">DATE(CalendarYear,9,1)-WEEKDAY(DATE(CalendarYear,9,1))</definedName>
    <definedName name="settlementVal">[21]წმინდა_ამოღება!$D:$D</definedName>
    <definedName name="shit" hidden="1">{#N/A,#N/A,FALSE,"Aging Summary";#N/A,#N/A,FALSE,"Ratio Analysis";#N/A,#N/A,FALSE,"Test 120 Day Accts";#N/A,#N/A,FALSE,"Tickmarks"}</definedName>
    <definedName name="shit1" hidden="1">{#N/A,#N/A,FALSE,"Aging Summary";#N/A,#N/A,FALSE,"Ratio Analysis";#N/A,#N/A,FALSE,"Test 120 Day Accts";#N/A,#N/A,FALSE,"Tickmarks"}</definedName>
    <definedName name="Show.Acct.Update.Warning" localSheetId="8" hidden="1">#REF!</definedName>
    <definedName name="Show.Acct.Update.Warning" hidden="1">#REF!</definedName>
    <definedName name="Show.MDB.Update.Warning" localSheetId="8" hidden="1">#REF!</definedName>
    <definedName name="Show.MDB.Update.Warning" hidden="1">#REF!</definedName>
    <definedName name="single_liab">IFERROR(OFFSET([20]SingleCompany_Level!$X$101,0,0,1,-COUNT([20]SingleCompany_Level!$T$101:$X$101)),0)</definedName>
    <definedName name="single_rev">IFERROR(OFFSET([20]SingleCompany_Level!$X$66,0,0,1,-COUNT([20]SingleCompany_Level!$T$66:$X$66)),0)</definedName>
    <definedName name="SLEVI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icer_დამფუძნებელი_მმართველი" localSheetId="8">#REF!</definedName>
    <definedName name="Slicer_დამფუძნებელი_მმართველი">#REF!</definedName>
    <definedName name="Slicer_დამფუძნებელი_მმართველი1" localSheetId="8">#REF!</definedName>
    <definedName name="Slicer_დამფუძნებელი_მმართველი1">#REF!</definedName>
    <definedName name="Slicer_კაპიტალი" localSheetId="8">#REF!</definedName>
    <definedName name="Slicer_კაპიტალი">#REF!</definedName>
    <definedName name="Smlouvy" hidden="1">{"celkový rozpočet - detail",#N/A,FALSE,"Aktualizace č. 1"}</definedName>
    <definedName name="SRtab1" localSheetId="3">#REF!</definedName>
    <definedName name="SRtab1" localSheetId="1">#REF!</definedName>
    <definedName name="SRtab1" localSheetId="5">#REF!</definedName>
    <definedName name="SRtab1" localSheetId="4">#REF!</definedName>
    <definedName name="SRtab1" localSheetId="12">#REF!</definedName>
    <definedName name="SRtab1" localSheetId="2">#REF!</definedName>
    <definedName name="SRtab1" localSheetId="11">#REF!</definedName>
    <definedName name="SRtab1" localSheetId="7">#REF!</definedName>
    <definedName name="SRtab1" localSheetId="8">#REF!</definedName>
    <definedName name="SRtab1">#REF!</definedName>
    <definedName name="SRtab2" localSheetId="3">#REF!</definedName>
    <definedName name="SRtab2" localSheetId="1">#REF!</definedName>
    <definedName name="SRtab2" localSheetId="5">#REF!</definedName>
    <definedName name="SRtab2" localSheetId="4">#REF!</definedName>
    <definedName name="SRtab2" localSheetId="12">#REF!</definedName>
    <definedName name="SRtab2" localSheetId="2">#REF!</definedName>
    <definedName name="SRtab2" localSheetId="11">#REF!</definedName>
    <definedName name="SRtab2" localSheetId="7">#REF!</definedName>
    <definedName name="SRtab2" localSheetId="8">#REF!</definedName>
    <definedName name="SRtab2">#REF!</definedName>
    <definedName name="SRtab5" localSheetId="3">#REF!</definedName>
    <definedName name="SRtab5" localSheetId="1">#REF!</definedName>
    <definedName name="SRtab5" localSheetId="5">#REF!</definedName>
    <definedName name="SRtab5" localSheetId="4">#REF!</definedName>
    <definedName name="SRtab5" localSheetId="12">#REF!</definedName>
    <definedName name="SRtab5" localSheetId="2">#REF!</definedName>
    <definedName name="SRtab5" localSheetId="11">#REF!</definedName>
    <definedName name="SRtab5" localSheetId="7">#REF!</definedName>
    <definedName name="SRtab5" localSheetId="8">#REF!</definedName>
    <definedName name="SRtab5">#REF!</definedName>
    <definedName name="SS">[44]IMATA!$B$45:$B$108</definedName>
    <definedName name="ssss" hidden="1">{#N/A,#N/A,FALSE,"ОТЛАДКА"}</definedName>
    <definedName name="star" localSheetId="3">#REF!</definedName>
    <definedName name="star" localSheetId="1">#REF!</definedName>
    <definedName name="star" localSheetId="5">#REF!</definedName>
    <definedName name="star" localSheetId="4">#REF!</definedName>
    <definedName name="star" localSheetId="12">#REF!</definedName>
    <definedName name="star" localSheetId="2">#REF!</definedName>
    <definedName name="star" localSheetId="11">#REF!</definedName>
    <definedName name="star" localSheetId="7">#REF!</definedName>
    <definedName name="star" localSheetId="8">#REF!</definedName>
    <definedName name="star">#REF!</definedName>
    <definedName name="START" localSheetId="3">#REF!</definedName>
    <definedName name="START" localSheetId="1">#REF!</definedName>
    <definedName name="START" localSheetId="5">#REF!</definedName>
    <definedName name="START" localSheetId="4">#REF!</definedName>
    <definedName name="START" localSheetId="12">#REF!</definedName>
    <definedName name="START" localSheetId="2">#REF!</definedName>
    <definedName name="START" localSheetId="11">#REF!</definedName>
    <definedName name="START" localSheetId="7">#REF!</definedName>
    <definedName name="START" localSheetId="8">#REF!</definedName>
    <definedName name="START">#REF!</definedName>
    <definedName name="Start1" localSheetId="3">#REF!</definedName>
    <definedName name="Start1" localSheetId="1">#REF!</definedName>
    <definedName name="Start1" localSheetId="5">#REF!</definedName>
    <definedName name="Start1" localSheetId="4">#REF!</definedName>
    <definedName name="Start1" localSheetId="12">#REF!</definedName>
    <definedName name="Start1" localSheetId="2">#REF!</definedName>
    <definedName name="Start1" localSheetId="11">#REF!</definedName>
    <definedName name="Start1" localSheetId="7">#REF!</definedName>
    <definedName name="Start1" localSheetId="8">#REF!</definedName>
    <definedName name="Start1">#REF!</definedName>
    <definedName name="Start10" localSheetId="3">#REF!</definedName>
    <definedName name="Start10" localSheetId="1">#REF!</definedName>
    <definedName name="Start10" localSheetId="5">#REF!</definedName>
    <definedName name="Start10" localSheetId="4">#REF!</definedName>
    <definedName name="Start10" localSheetId="12">#REF!</definedName>
    <definedName name="Start10" localSheetId="2">#REF!</definedName>
    <definedName name="Start10" localSheetId="11">#REF!</definedName>
    <definedName name="Start10" localSheetId="7">#REF!</definedName>
    <definedName name="Start10" localSheetId="8">#REF!</definedName>
    <definedName name="Start10">#REF!</definedName>
    <definedName name="Start11" localSheetId="3">#REF!</definedName>
    <definedName name="Start11" localSheetId="1">#REF!</definedName>
    <definedName name="Start11" localSheetId="5">#REF!</definedName>
    <definedName name="Start11" localSheetId="4">#REF!</definedName>
    <definedName name="Start11" localSheetId="12">#REF!</definedName>
    <definedName name="Start11" localSheetId="2">#REF!</definedName>
    <definedName name="Start11" localSheetId="11">#REF!</definedName>
    <definedName name="Start11" localSheetId="7">#REF!</definedName>
    <definedName name="Start11" localSheetId="8">#REF!</definedName>
    <definedName name="Start11">#REF!</definedName>
    <definedName name="Start12" localSheetId="3">#REF!</definedName>
    <definedName name="Start12" localSheetId="1">#REF!</definedName>
    <definedName name="Start12" localSheetId="5">#REF!</definedName>
    <definedName name="Start12" localSheetId="4">#REF!</definedName>
    <definedName name="Start12" localSheetId="12">#REF!</definedName>
    <definedName name="Start12" localSheetId="2">#REF!</definedName>
    <definedName name="Start12" localSheetId="11">#REF!</definedName>
    <definedName name="Start12" localSheetId="7">#REF!</definedName>
    <definedName name="Start12" localSheetId="8">#REF!</definedName>
    <definedName name="Start12">#REF!</definedName>
    <definedName name="Start13" localSheetId="3">#REF!</definedName>
    <definedName name="Start13" localSheetId="1">#REF!</definedName>
    <definedName name="Start13" localSheetId="5">#REF!</definedName>
    <definedName name="Start13" localSheetId="4">#REF!</definedName>
    <definedName name="Start13" localSheetId="12">#REF!</definedName>
    <definedName name="Start13" localSheetId="2">#REF!</definedName>
    <definedName name="Start13" localSheetId="11">#REF!</definedName>
    <definedName name="Start13" localSheetId="7">#REF!</definedName>
    <definedName name="Start13" localSheetId="8">#REF!</definedName>
    <definedName name="Start13">#REF!</definedName>
    <definedName name="Start14" localSheetId="3">#REF!</definedName>
    <definedName name="Start14" localSheetId="1">#REF!</definedName>
    <definedName name="Start14" localSheetId="5">#REF!</definedName>
    <definedName name="Start14" localSheetId="4">#REF!</definedName>
    <definedName name="Start14" localSheetId="12">#REF!</definedName>
    <definedName name="Start14" localSheetId="2">#REF!</definedName>
    <definedName name="Start14" localSheetId="11">#REF!</definedName>
    <definedName name="Start14" localSheetId="7">#REF!</definedName>
    <definedName name="Start14" localSheetId="8">#REF!</definedName>
    <definedName name="Start14">#REF!</definedName>
    <definedName name="Start15" localSheetId="3">#REF!</definedName>
    <definedName name="Start15" localSheetId="1">#REF!</definedName>
    <definedName name="Start15" localSheetId="5">#REF!</definedName>
    <definedName name="Start15" localSheetId="4">#REF!</definedName>
    <definedName name="Start15" localSheetId="12">#REF!</definedName>
    <definedName name="Start15" localSheetId="2">#REF!</definedName>
    <definedName name="Start15" localSheetId="11">#REF!</definedName>
    <definedName name="Start15" localSheetId="7">#REF!</definedName>
    <definedName name="Start15" localSheetId="8">#REF!</definedName>
    <definedName name="Start15">#REF!</definedName>
    <definedName name="Start16" localSheetId="3">#REF!</definedName>
    <definedName name="Start16" localSheetId="1">#REF!</definedName>
    <definedName name="Start16" localSheetId="5">#REF!</definedName>
    <definedName name="Start16" localSheetId="4">#REF!</definedName>
    <definedName name="Start16" localSheetId="12">#REF!</definedName>
    <definedName name="Start16" localSheetId="2">#REF!</definedName>
    <definedName name="Start16" localSheetId="11">#REF!</definedName>
    <definedName name="Start16" localSheetId="7">#REF!</definedName>
    <definedName name="Start16" localSheetId="8">#REF!</definedName>
    <definedName name="Start16">#REF!</definedName>
    <definedName name="Start17" localSheetId="3">#REF!</definedName>
    <definedName name="Start17" localSheetId="1">#REF!</definedName>
    <definedName name="Start17" localSheetId="5">#REF!</definedName>
    <definedName name="Start17" localSheetId="4">#REF!</definedName>
    <definedName name="Start17" localSheetId="12">#REF!</definedName>
    <definedName name="Start17" localSheetId="2">#REF!</definedName>
    <definedName name="Start17" localSheetId="11">#REF!</definedName>
    <definedName name="Start17" localSheetId="7">#REF!</definedName>
    <definedName name="Start17" localSheetId="8">#REF!</definedName>
    <definedName name="Start17">#REF!</definedName>
    <definedName name="Start18" localSheetId="3">#REF!</definedName>
    <definedName name="Start18" localSheetId="1">#REF!</definedName>
    <definedName name="Start18" localSheetId="5">#REF!</definedName>
    <definedName name="Start18" localSheetId="4">#REF!</definedName>
    <definedName name="Start18" localSheetId="12">#REF!</definedName>
    <definedName name="Start18" localSheetId="2">#REF!</definedName>
    <definedName name="Start18" localSheetId="11">#REF!</definedName>
    <definedName name="Start18" localSheetId="7">#REF!</definedName>
    <definedName name="Start18" localSheetId="8">#REF!</definedName>
    <definedName name="Start18">#REF!</definedName>
    <definedName name="Start2" localSheetId="3">#REF!</definedName>
    <definedName name="Start2" localSheetId="1">#REF!</definedName>
    <definedName name="Start2" localSheetId="5">#REF!</definedName>
    <definedName name="Start2" localSheetId="4">#REF!</definedName>
    <definedName name="Start2" localSheetId="12">#REF!</definedName>
    <definedName name="Start2" localSheetId="2">#REF!</definedName>
    <definedName name="Start2" localSheetId="11">#REF!</definedName>
    <definedName name="Start2" localSheetId="7">#REF!</definedName>
    <definedName name="Start2" localSheetId="8">#REF!</definedName>
    <definedName name="Start2">#REF!</definedName>
    <definedName name="Start3" localSheetId="3">#REF!</definedName>
    <definedName name="Start3" localSheetId="1">#REF!</definedName>
    <definedName name="Start3" localSheetId="5">#REF!</definedName>
    <definedName name="Start3" localSheetId="4">#REF!</definedName>
    <definedName name="Start3" localSheetId="12">#REF!</definedName>
    <definedName name="Start3" localSheetId="2">#REF!</definedName>
    <definedName name="Start3" localSheetId="11">#REF!</definedName>
    <definedName name="Start3" localSheetId="7">#REF!</definedName>
    <definedName name="Start3" localSheetId="8">#REF!</definedName>
    <definedName name="Start3">#REF!</definedName>
    <definedName name="Start4" localSheetId="3">#REF!</definedName>
    <definedName name="Start4" localSheetId="1">#REF!</definedName>
    <definedName name="Start4" localSheetId="5">#REF!</definedName>
    <definedName name="Start4" localSheetId="4">#REF!</definedName>
    <definedName name="Start4" localSheetId="12">#REF!</definedName>
    <definedName name="Start4" localSheetId="2">#REF!</definedName>
    <definedName name="Start4" localSheetId="11">#REF!</definedName>
    <definedName name="Start4" localSheetId="7">#REF!</definedName>
    <definedName name="Start4" localSheetId="8">#REF!</definedName>
    <definedName name="Start4">#REF!</definedName>
    <definedName name="Start5" localSheetId="3">#REF!</definedName>
    <definedName name="Start5" localSheetId="1">#REF!</definedName>
    <definedName name="Start5" localSheetId="5">#REF!</definedName>
    <definedName name="Start5" localSheetId="4">#REF!</definedName>
    <definedName name="Start5" localSheetId="12">#REF!</definedName>
    <definedName name="Start5" localSheetId="2">#REF!</definedName>
    <definedName name="Start5" localSheetId="11">#REF!</definedName>
    <definedName name="Start5" localSheetId="7">#REF!</definedName>
    <definedName name="Start5" localSheetId="8">#REF!</definedName>
    <definedName name="Start5">#REF!</definedName>
    <definedName name="Start6" localSheetId="3">#REF!</definedName>
    <definedName name="Start6" localSheetId="1">#REF!</definedName>
    <definedName name="Start6" localSheetId="5">#REF!</definedName>
    <definedName name="Start6" localSheetId="4">#REF!</definedName>
    <definedName name="Start6" localSheetId="12">#REF!</definedName>
    <definedName name="Start6" localSheetId="2">#REF!</definedName>
    <definedName name="Start6" localSheetId="11">#REF!</definedName>
    <definedName name="Start6" localSheetId="7">#REF!</definedName>
    <definedName name="Start6" localSheetId="8">#REF!</definedName>
    <definedName name="Start6">#REF!</definedName>
    <definedName name="Start7" localSheetId="3">#REF!</definedName>
    <definedName name="Start7" localSheetId="1">#REF!</definedName>
    <definedName name="Start7" localSheetId="5">#REF!</definedName>
    <definedName name="Start7" localSheetId="4">#REF!</definedName>
    <definedName name="Start7" localSheetId="12">#REF!</definedName>
    <definedName name="Start7" localSheetId="2">#REF!</definedName>
    <definedName name="Start7" localSheetId="11">#REF!</definedName>
    <definedName name="Start7" localSheetId="7">#REF!</definedName>
    <definedName name="Start7" localSheetId="8">#REF!</definedName>
    <definedName name="Start7">#REF!</definedName>
    <definedName name="Start8" localSheetId="3">#REF!</definedName>
    <definedName name="Start8" localSheetId="1">#REF!</definedName>
    <definedName name="Start8" localSheetId="5">#REF!</definedName>
    <definedName name="Start8" localSheetId="4">#REF!</definedName>
    <definedName name="Start8" localSheetId="12">#REF!</definedName>
    <definedName name="Start8" localSheetId="2">#REF!</definedName>
    <definedName name="Start8" localSheetId="11">#REF!</definedName>
    <definedName name="Start8" localSheetId="7">#REF!</definedName>
    <definedName name="Start8" localSheetId="8">#REF!</definedName>
    <definedName name="Start8">#REF!</definedName>
    <definedName name="Start9" localSheetId="3">#REF!</definedName>
    <definedName name="Start9" localSheetId="1">#REF!</definedName>
    <definedName name="Start9" localSheetId="5">#REF!</definedName>
    <definedName name="Start9" localSheetId="4">#REF!</definedName>
    <definedName name="Start9" localSheetId="12">#REF!</definedName>
    <definedName name="Start9" localSheetId="2">#REF!</definedName>
    <definedName name="Start9" localSheetId="11">#REF!</definedName>
    <definedName name="Start9" localSheetId="7">#REF!</definedName>
    <definedName name="Start9" localSheetId="8">#REF!</definedName>
    <definedName name="Start9">#REF!</definedName>
    <definedName name="stat" localSheetId="8">#REF!</definedName>
    <definedName name="stat">#REF!</definedName>
    <definedName name="STAVKA" localSheetId="3">#REF!</definedName>
    <definedName name="STAVKA" localSheetId="1">#REF!</definedName>
    <definedName name="STAVKA" localSheetId="5">#REF!</definedName>
    <definedName name="STAVKA" localSheetId="4">#REF!</definedName>
    <definedName name="STAVKA" localSheetId="12">#REF!</definedName>
    <definedName name="STAVKA" localSheetId="2">#REF!</definedName>
    <definedName name="STAVKA" localSheetId="11">#REF!</definedName>
    <definedName name="STAVKA" localSheetId="7">#REF!</definedName>
    <definedName name="STAVKA" localSheetId="8">#REF!</definedName>
    <definedName name="STAVKA">#REF!</definedName>
    <definedName name="STFQTAB" localSheetId="3">#REF!</definedName>
    <definedName name="STFQTAB" localSheetId="1">#REF!</definedName>
    <definedName name="STFQTAB" localSheetId="5">#REF!</definedName>
    <definedName name="STFQTAB" localSheetId="4">#REF!</definedName>
    <definedName name="STFQTAB" localSheetId="12">#REF!</definedName>
    <definedName name="STFQTAB" localSheetId="2">#REF!</definedName>
    <definedName name="STFQTAB" localSheetId="11">#REF!</definedName>
    <definedName name="STFQTAB" localSheetId="7">#REF!</definedName>
    <definedName name="STFQTAB" localSheetId="8">#REF!</definedName>
    <definedName name="STFQTAB">#REF!</definedName>
    <definedName name="STOP" localSheetId="3">#REF!</definedName>
    <definedName name="STOP" localSheetId="1">#REF!</definedName>
    <definedName name="STOP" localSheetId="5">#REF!</definedName>
    <definedName name="STOP" localSheetId="4">#REF!</definedName>
    <definedName name="STOP" localSheetId="12">#REF!</definedName>
    <definedName name="STOP" localSheetId="2">#REF!</definedName>
    <definedName name="STOP" localSheetId="11">#REF!</definedName>
    <definedName name="STOP" localSheetId="7">#REF!</definedName>
    <definedName name="STOP" localSheetId="8">#REF!</definedName>
    <definedName name="STOP">#REF!</definedName>
    <definedName name="sum" localSheetId="3">#REF!</definedName>
    <definedName name="sum" localSheetId="1">#REF!</definedName>
    <definedName name="sum" localSheetId="5">#REF!</definedName>
    <definedName name="sum" localSheetId="4">#REF!</definedName>
    <definedName name="sum" localSheetId="12">#REF!</definedName>
    <definedName name="sum" localSheetId="2">#REF!</definedName>
    <definedName name="sum" localSheetId="11">#REF!</definedName>
    <definedName name="sum" localSheetId="7">#REF!</definedName>
    <definedName name="sum" localSheetId="8">#REF!</definedName>
    <definedName name="sum">#REF!</definedName>
    <definedName name="SUMMARY1" localSheetId="3">#REF!</definedName>
    <definedName name="SUMMARY1" localSheetId="1">#REF!</definedName>
    <definedName name="SUMMARY1" localSheetId="5">#REF!</definedName>
    <definedName name="SUMMARY1" localSheetId="4">#REF!</definedName>
    <definedName name="SUMMARY1" localSheetId="12">#REF!</definedName>
    <definedName name="SUMMARY1" localSheetId="2">#REF!</definedName>
    <definedName name="SUMMARY1" localSheetId="11">#REF!</definedName>
    <definedName name="SUMMARY1" localSheetId="7">#REF!</definedName>
    <definedName name="SUMMARY1" localSheetId="8">#REF!</definedName>
    <definedName name="SUMMARY1">#REF!</definedName>
    <definedName name="SUMMARY2" localSheetId="3">#REF!</definedName>
    <definedName name="SUMMARY2" localSheetId="1">#REF!</definedName>
    <definedName name="SUMMARY2" localSheetId="5">#REF!</definedName>
    <definedName name="SUMMARY2" localSheetId="4">#REF!</definedName>
    <definedName name="SUMMARY2" localSheetId="12">#REF!</definedName>
    <definedName name="SUMMARY2" localSheetId="2">#REF!</definedName>
    <definedName name="SUMMARY2" localSheetId="11">#REF!</definedName>
    <definedName name="SUMMARY2" localSheetId="7">#REF!</definedName>
    <definedName name="SUMMARY2" localSheetId="8">#REF!</definedName>
    <definedName name="SUMMARY2">#REF!</definedName>
    <definedName name="szgzgz" hidden="1">{#N/A,#N/A,FALSE,"ОТЛАДКА"}</definedName>
    <definedName name="t_bills" localSheetId="3">#REF!</definedName>
    <definedName name="t_bills" localSheetId="1">#REF!</definedName>
    <definedName name="t_bills" localSheetId="5">#REF!</definedName>
    <definedName name="t_bills" localSheetId="4">#REF!</definedName>
    <definedName name="t_bills" localSheetId="12">#REF!</definedName>
    <definedName name="t_bills" localSheetId="2">#REF!</definedName>
    <definedName name="t_bills" localSheetId="11">#REF!</definedName>
    <definedName name="t_bills" localSheetId="7">#REF!</definedName>
    <definedName name="t_bills" localSheetId="8">#REF!</definedName>
    <definedName name="t_bills">#REF!</definedName>
    <definedName name="tab" hidden="1">{#N/A,#N/A,FALSE,"Tabl. G1";#N/A,#N/A,FALSE,"Tabl. G2"}</definedName>
    <definedName name="TAB1A" localSheetId="3">#REF!</definedName>
    <definedName name="TAB1A" localSheetId="1">#REF!</definedName>
    <definedName name="TAB1A" localSheetId="5">#REF!</definedName>
    <definedName name="TAB1A" localSheetId="4">#REF!</definedName>
    <definedName name="TAB1A" localSheetId="12">#REF!</definedName>
    <definedName name="TAB1A" localSheetId="2">#REF!</definedName>
    <definedName name="TAB1A" localSheetId="11">#REF!</definedName>
    <definedName name="TAB1A" localSheetId="7">#REF!</definedName>
    <definedName name="TAB1A" localSheetId="8">#REF!</definedName>
    <definedName name="TAB1A">#REF!</definedName>
    <definedName name="TAB1CK" localSheetId="3">#REF!</definedName>
    <definedName name="TAB1CK" localSheetId="1">#REF!</definedName>
    <definedName name="TAB1CK" localSheetId="5">#REF!</definedName>
    <definedName name="TAB1CK" localSheetId="4">#REF!</definedName>
    <definedName name="TAB1CK" localSheetId="12">#REF!</definedName>
    <definedName name="TAB1CK" localSheetId="2">#REF!</definedName>
    <definedName name="TAB1CK" localSheetId="11">#REF!</definedName>
    <definedName name="TAB1CK" localSheetId="7">#REF!</definedName>
    <definedName name="TAB1CK" localSheetId="8">#REF!</definedName>
    <definedName name="TAB1CK">#REF!</definedName>
    <definedName name="Tab25a" localSheetId="3">#REF!</definedName>
    <definedName name="Tab25a" localSheetId="1">#REF!</definedName>
    <definedName name="Tab25a" localSheetId="5">#REF!</definedName>
    <definedName name="Tab25a" localSheetId="4">#REF!</definedName>
    <definedName name="Tab25a" localSheetId="12">#REF!</definedName>
    <definedName name="Tab25a" localSheetId="2">#REF!</definedName>
    <definedName name="Tab25a" localSheetId="11">#REF!</definedName>
    <definedName name="Tab25a" localSheetId="7">#REF!</definedName>
    <definedName name="Tab25a" localSheetId="8">#REF!</definedName>
    <definedName name="Tab25a">#REF!</definedName>
    <definedName name="Tab25b" localSheetId="3">#REF!</definedName>
    <definedName name="Tab25b" localSheetId="1">#REF!</definedName>
    <definedName name="Tab25b" localSheetId="5">#REF!</definedName>
    <definedName name="Tab25b" localSheetId="4">#REF!</definedName>
    <definedName name="Tab25b" localSheetId="12">#REF!</definedName>
    <definedName name="Tab25b" localSheetId="2">#REF!</definedName>
    <definedName name="Tab25b" localSheetId="11">#REF!</definedName>
    <definedName name="Tab25b" localSheetId="7">#REF!</definedName>
    <definedName name="Tab25b" localSheetId="8">#REF!</definedName>
    <definedName name="Tab25b">#REF!</definedName>
    <definedName name="TAB2A" localSheetId="3">#REF!</definedName>
    <definedName name="TAB2A" localSheetId="1">#REF!</definedName>
    <definedName name="TAB2A" localSheetId="5">#REF!</definedName>
    <definedName name="TAB2A" localSheetId="4">#REF!</definedName>
    <definedName name="TAB2A" localSheetId="12">#REF!</definedName>
    <definedName name="TAB2A" localSheetId="2">#REF!</definedName>
    <definedName name="TAB2A" localSheetId="11">#REF!</definedName>
    <definedName name="TAB2A" localSheetId="7">#REF!</definedName>
    <definedName name="TAB2A" localSheetId="8">#REF!</definedName>
    <definedName name="TAB2A">#REF!</definedName>
    <definedName name="TAB5A" localSheetId="3">#REF!</definedName>
    <definedName name="TAB5A" localSheetId="1">#REF!</definedName>
    <definedName name="TAB5A" localSheetId="5">#REF!</definedName>
    <definedName name="TAB5A" localSheetId="4">#REF!</definedName>
    <definedName name="TAB5A" localSheetId="12">#REF!</definedName>
    <definedName name="TAB5A" localSheetId="2">#REF!</definedName>
    <definedName name="TAB5A" localSheetId="11">#REF!</definedName>
    <definedName name="TAB5A" localSheetId="7">#REF!</definedName>
    <definedName name="TAB5A" localSheetId="8">#REF!</definedName>
    <definedName name="TAB5A">#REF!</definedName>
    <definedName name="TAB6A" localSheetId="3">'[5]Annual Tables'!#REF!</definedName>
    <definedName name="TAB6A" localSheetId="1">'[5]Annual Tables'!#REF!</definedName>
    <definedName name="TAB6A" localSheetId="5">'[5]Annual Tables'!#REF!</definedName>
    <definedName name="TAB6A" localSheetId="4">'[5]Annual Tables'!#REF!</definedName>
    <definedName name="TAB6A" localSheetId="12">'[5]Annual Tables'!#REF!</definedName>
    <definedName name="TAB6A" localSheetId="2">'[5]Annual Tables'!#REF!</definedName>
    <definedName name="TAB6A" localSheetId="11">'[5]Annual Tables'!#REF!</definedName>
    <definedName name="TAB6A" localSheetId="7">'[5]Annual Tables'!#REF!</definedName>
    <definedName name="TAB6A" localSheetId="8">'[5]Annual Tables'!#REF!</definedName>
    <definedName name="TAB6A">'[5]Annual Tables'!#REF!</definedName>
    <definedName name="TAB6B" localSheetId="3">'[5]Annual Tables'!#REF!</definedName>
    <definedName name="TAB6B" localSheetId="1">'[5]Annual Tables'!#REF!</definedName>
    <definedName name="TAB6B" localSheetId="5">'[5]Annual Tables'!#REF!</definedName>
    <definedName name="TAB6B" localSheetId="4">'[5]Annual Tables'!#REF!</definedName>
    <definedName name="TAB6B" localSheetId="12">'[5]Annual Tables'!#REF!</definedName>
    <definedName name="TAB6B" localSheetId="2">'[5]Annual Tables'!#REF!</definedName>
    <definedName name="TAB6B" localSheetId="11">'[5]Annual Tables'!#REF!</definedName>
    <definedName name="TAB6B" localSheetId="7">'[5]Annual Tables'!#REF!</definedName>
    <definedName name="TAB6B" localSheetId="8">'[5]Annual Tables'!#REF!</definedName>
    <definedName name="TAB6B">'[5]Annual Tables'!#REF!</definedName>
    <definedName name="TAB6C" localSheetId="3">#REF!</definedName>
    <definedName name="TAB6C" localSheetId="1">#REF!</definedName>
    <definedName name="TAB6C" localSheetId="5">#REF!</definedName>
    <definedName name="TAB6C" localSheetId="4">#REF!</definedName>
    <definedName name="TAB6C" localSheetId="12">#REF!</definedName>
    <definedName name="TAB6C" localSheetId="2">#REF!</definedName>
    <definedName name="TAB6C" localSheetId="11">#REF!</definedName>
    <definedName name="TAB6C" localSheetId="7">#REF!</definedName>
    <definedName name="TAB6C" localSheetId="8">#REF!</definedName>
    <definedName name="TAB6C">#REF!</definedName>
    <definedName name="TAB7A" localSheetId="3">#REF!</definedName>
    <definedName name="TAB7A" localSheetId="1">#REF!</definedName>
    <definedName name="TAB7A" localSheetId="5">#REF!</definedName>
    <definedName name="TAB7A" localSheetId="4">#REF!</definedName>
    <definedName name="TAB7A" localSheetId="12">#REF!</definedName>
    <definedName name="TAB7A" localSheetId="2">#REF!</definedName>
    <definedName name="TAB7A" localSheetId="11">#REF!</definedName>
    <definedName name="TAB7A" localSheetId="7">#REF!</definedName>
    <definedName name="TAB7A" localSheetId="8">#REF!</definedName>
    <definedName name="TAB7A">#REF!</definedName>
    <definedName name="TABL00" hidden="1">{#N/A,#N/A,FALSE,"Tabl. D1";#N/A,#N/A,FALSE,"Tabl. D1 b";#N/A,#N/A,FALSE,"Tabl. D2";#N/A,#N/A,FALSE,"Tabl. D2 b";#N/A,#N/A,FALSE,"Tabl. D3";#N/A,#N/A,FALSE,"Tabl. D4";#N/A,#N/A,FALSE,"Tabl. D5"}</definedName>
    <definedName name="Table__47">[45]RED47!$A$1:$I$53</definedName>
    <definedName name="table_1530" localSheetId="8">#REF!</definedName>
    <definedName name="table_1530">#REF!</definedName>
    <definedName name="Table_2._Country_X___Public_Sector_Financing_1" localSheetId="3">#REF!</definedName>
    <definedName name="Table_2._Country_X___Public_Sector_Financing_1" localSheetId="1">#REF!</definedName>
    <definedName name="Table_2._Country_X___Public_Sector_Financing_1" localSheetId="5">#REF!</definedName>
    <definedName name="Table_2._Country_X___Public_Sector_Financing_1" localSheetId="4">#REF!</definedName>
    <definedName name="Table_2._Country_X___Public_Sector_Financing_1" localSheetId="12">#REF!</definedName>
    <definedName name="Table_2._Country_X___Public_Sector_Financing_1" localSheetId="2">#REF!</definedName>
    <definedName name="Table_2._Country_X___Public_Sector_Financing_1" localSheetId="11">#REF!</definedName>
    <definedName name="Table_2._Country_X___Public_Sector_Financing_1" localSheetId="7">#REF!</definedName>
    <definedName name="Table_2._Country_X___Public_Sector_Financing_1" localSheetId="8">#REF!</definedName>
    <definedName name="Table_2._Country_X___Public_Sector_Financing_1">#REF!</definedName>
    <definedName name="Table_2____Moldova___General_Government_Budget_1995_98__Mdl_millions__1" localSheetId="3">#REF!</definedName>
    <definedName name="Table_2____Moldova___General_Government_Budget_1995_98__Mdl_millions__1" localSheetId="1">#REF!</definedName>
    <definedName name="Table_2____Moldova___General_Government_Budget_1995_98__Mdl_millions__1" localSheetId="5">#REF!</definedName>
    <definedName name="Table_2____Moldova___General_Government_Budget_1995_98__Mdl_millions__1" localSheetId="4">#REF!</definedName>
    <definedName name="Table_2____Moldova___General_Government_Budget_1995_98__Mdl_millions__1" localSheetId="12">#REF!</definedName>
    <definedName name="Table_2____Moldova___General_Government_Budget_1995_98__Mdl_millions__1" localSheetId="2">#REF!</definedName>
    <definedName name="Table_2____Moldova___General_Government_Budget_1995_98__Mdl_millions__1" localSheetId="11">#REF!</definedName>
    <definedName name="Table_2____Moldova___General_Government_Budget_1995_98__Mdl_millions__1" localSheetId="7">#REF!</definedName>
    <definedName name="Table_2____Moldova___General_Government_Budget_1995_98__Mdl_millions__1" localSheetId="8">#REF!</definedName>
    <definedName name="Table_2____Moldova___General_Government_Budget_1995_98__Mdl_millions__1">#REF!</definedName>
    <definedName name="table_240" localSheetId="8">#REF!</definedName>
    <definedName name="table_240">#REF!</definedName>
    <definedName name="table_2760" localSheetId="8">#REF!</definedName>
    <definedName name="table_2760">#REF!</definedName>
    <definedName name="Table_3._Moldova__Balance_of_Payments__1994_98" localSheetId="3">#REF!</definedName>
    <definedName name="Table_3._Moldova__Balance_of_Payments__1994_98" localSheetId="1">#REF!</definedName>
    <definedName name="Table_3._Moldova__Balance_of_Payments__1994_98" localSheetId="5">#REF!</definedName>
    <definedName name="Table_3._Moldova__Balance_of_Payments__1994_98" localSheetId="4">#REF!</definedName>
    <definedName name="Table_3._Moldova__Balance_of_Payments__1994_98" localSheetId="12">#REF!</definedName>
    <definedName name="Table_3._Moldova__Balance_of_Payments__1994_98" localSheetId="2">#REF!</definedName>
    <definedName name="Table_3._Moldova__Balance_of_Payments__1994_98" localSheetId="11">#REF!</definedName>
    <definedName name="Table_3._Moldova__Balance_of_Payments__1994_98" localSheetId="7">#REF!</definedName>
    <definedName name="Table_3._Moldova__Balance_of_Payments__1994_98" localSheetId="8">#REF!</definedName>
    <definedName name="Table_3._Moldova__Balance_of_Payments__1994_98">#REF!</definedName>
    <definedName name="table_340" localSheetId="8">#REF!</definedName>
    <definedName name="table_340">#REF!</definedName>
    <definedName name="Table_4.__Moldova____Monetary_Survey_and_Projections__1994_98_1" localSheetId="3">#REF!</definedName>
    <definedName name="Table_4.__Moldova____Monetary_Survey_and_Projections__1994_98_1" localSheetId="1">#REF!</definedName>
    <definedName name="Table_4.__Moldova____Monetary_Survey_and_Projections__1994_98_1" localSheetId="5">#REF!</definedName>
    <definedName name="Table_4.__Moldova____Monetary_Survey_and_Projections__1994_98_1" localSheetId="4">#REF!</definedName>
    <definedName name="Table_4.__Moldova____Monetary_Survey_and_Projections__1994_98_1" localSheetId="12">#REF!</definedName>
    <definedName name="Table_4.__Moldova____Monetary_Survey_and_Projections__1994_98_1" localSheetId="2">#REF!</definedName>
    <definedName name="Table_4.__Moldova____Monetary_Survey_and_Projections__1994_98_1" localSheetId="11">#REF!</definedName>
    <definedName name="Table_4.__Moldova____Monetary_Survey_and_Projections__1994_98_1" localSheetId="7">#REF!</definedName>
    <definedName name="Table_4.__Moldova____Monetary_Survey_and_Projections__1994_98_1" localSheetId="8">#REF!</definedName>
    <definedName name="Table_4.__Moldova____Monetary_Survey_and_Projections__1994_98_1">#REF!</definedName>
    <definedName name="table_40" localSheetId="8">#REF!</definedName>
    <definedName name="table_40">#REF!</definedName>
    <definedName name="Table_4SR" localSheetId="3">#REF!</definedName>
    <definedName name="Table_4SR" localSheetId="1">#REF!</definedName>
    <definedName name="Table_4SR" localSheetId="5">#REF!</definedName>
    <definedName name="Table_4SR" localSheetId="4">#REF!</definedName>
    <definedName name="Table_4SR" localSheetId="12">#REF!</definedName>
    <definedName name="Table_4SR" localSheetId="2">#REF!</definedName>
    <definedName name="Table_4SR" localSheetId="11">#REF!</definedName>
    <definedName name="Table_4SR" localSheetId="7">#REF!</definedName>
    <definedName name="Table_4SR" localSheetId="8">#REF!</definedName>
    <definedName name="Table_4SR">#REF!</definedName>
    <definedName name="Table_6.__Moldova__Balance_of_Payments__1994_98" localSheetId="3">#REF!</definedName>
    <definedName name="Table_6.__Moldova__Balance_of_Payments__1994_98" localSheetId="1">#REF!</definedName>
    <definedName name="Table_6.__Moldova__Balance_of_Payments__1994_98" localSheetId="5">#REF!</definedName>
    <definedName name="Table_6.__Moldova__Balance_of_Payments__1994_98" localSheetId="4">#REF!</definedName>
    <definedName name="Table_6.__Moldova__Balance_of_Payments__1994_98" localSheetId="12">#REF!</definedName>
    <definedName name="Table_6.__Moldova__Balance_of_Payments__1994_98" localSheetId="2">#REF!</definedName>
    <definedName name="Table_6.__Moldova__Balance_of_Payments__1994_98" localSheetId="11">#REF!</definedName>
    <definedName name="Table_6.__Moldova__Balance_of_Payments__1994_98" localSheetId="7">#REF!</definedName>
    <definedName name="Table_6.__Moldova__Balance_of_Payments__1994_98" localSheetId="8">#REF!</definedName>
    <definedName name="Table_6.__Moldova__Balance_of_Payments__1994_98">#REF!</definedName>
    <definedName name="table_690" localSheetId="8">#REF!</definedName>
    <definedName name="table_690">#REF!</definedName>
    <definedName name="table_825" localSheetId="8">#REF!</definedName>
    <definedName name="table_825">#REF!</definedName>
    <definedName name="table_8320" localSheetId="8">#REF!</definedName>
    <definedName name="table_8320">#REF!</definedName>
    <definedName name="table_850" localSheetId="8">#REF!</definedName>
    <definedName name="table_850">#REF!</definedName>
    <definedName name="Table_stress" localSheetId="3">#REF!</definedName>
    <definedName name="Table_stress" localSheetId="1">#REF!</definedName>
    <definedName name="Table_stress" localSheetId="5">#REF!</definedName>
    <definedName name="Table_stress" localSheetId="4">#REF!</definedName>
    <definedName name="Table_stress" localSheetId="12">#REF!</definedName>
    <definedName name="Table_stress" localSheetId="2">#REF!</definedName>
    <definedName name="Table_stress" localSheetId="11">#REF!</definedName>
    <definedName name="Table_stress" localSheetId="7">#REF!</definedName>
    <definedName name="Table_stress" localSheetId="8">#REF!</definedName>
    <definedName name="Table_stress">#REF!</definedName>
    <definedName name="Table1" localSheetId="3">#REF!</definedName>
    <definedName name="Table1" localSheetId="1">#REF!</definedName>
    <definedName name="Table1" localSheetId="5">#REF!</definedName>
    <definedName name="Table1" localSheetId="4">#REF!</definedName>
    <definedName name="Table1" localSheetId="12">#REF!</definedName>
    <definedName name="Table1" localSheetId="2">#REF!</definedName>
    <definedName name="Table1" localSheetId="11">#REF!</definedName>
    <definedName name="Table1" localSheetId="7">#REF!</definedName>
    <definedName name="Table1" localSheetId="8">#REF!</definedName>
    <definedName name="Table1">#REF!</definedName>
    <definedName name="Table2" localSheetId="3">#REF!</definedName>
    <definedName name="Table2" localSheetId="1">#REF!</definedName>
    <definedName name="Table2" localSheetId="5">#REF!</definedName>
    <definedName name="Table2" localSheetId="4">#REF!</definedName>
    <definedName name="Table2" localSheetId="12">#REF!</definedName>
    <definedName name="Table2" localSheetId="2">#REF!</definedName>
    <definedName name="Table2" localSheetId="11">#REF!</definedName>
    <definedName name="Table2" localSheetId="7">#REF!</definedName>
    <definedName name="Table2" localSheetId="8">#REF!</definedName>
    <definedName name="Table2">#REF!</definedName>
    <definedName name="TableA" localSheetId="3">#REF!</definedName>
    <definedName name="TableA" localSheetId="1">#REF!</definedName>
    <definedName name="TableA" localSheetId="5">#REF!</definedName>
    <definedName name="TableA" localSheetId="4">#REF!</definedName>
    <definedName name="TableA" localSheetId="12">#REF!</definedName>
    <definedName name="TableA" localSheetId="2">#REF!</definedName>
    <definedName name="TableA" localSheetId="11">#REF!</definedName>
    <definedName name="TableA" localSheetId="7">#REF!</definedName>
    <definedName name="TableA" localSheetId="8">#REF!</definedName>
    <definedName name="TableA">#REF!</definedName>
    <definedName name="TableB1" localSheetId="3">#REF!</definedName>
    <definedName name="TableB1" localSheetId="1">#REF!</definedName>
    <definedName name="TableB1" localSheetId="5">#REF!</definedName>
    <definedName name="TableB1" localSheetId="4">#REF!</definedName>
    <definedName name="TableB1" localSheetId="12">#REF!</definedName>
    <definedName name="TableB1" localSheetId="2">#REF!</definedName>
    <definedName name="TableB1" localSheetId="11">#REF!</definedName>
    <definedName name="TableB1" localSheetId="7">#REF!</definedName>
    <definedName name="TableB1" localSheetId="8">#REF!</definedName>
    <definedName name="TableB1">#REF!</definedName>
    <definedName name="TableB2" localSheetId="3">#REF!</definedName>
    <definedName name="TableB2" localSheetId="1">#REF!</definedName>
    <definedName name="TableB2" localSheetId="5">#REF!</definedName>
    <definedName name="TableB2" localSheetId="4">#REF!</definedName>
    <definedName name="TableB2" localSheetId="12">#REF!</definedName>
    <definedName name="TableB2" localSheetId="2">#REF!</definedName>
    <definedName name="TableB2" localSheetId="11">#REF!</definedName>
    <definedName name="TableB2" localSheetId="7">#REF!</definedName>
    <definedName name="TableB2" localSheetId="8">#REF!</definedName>
    <definedName name="TableB2">#REF!</definedName>
    <definedName name="TableB3" localSheetId="3">#REF!</definedName>
    <definedName name="TableB3" localSheetId="1">#REF!</definedName>
    <definedName name="TableB3" localSheetId="5">#REF!</definedName>
    <definedName name="TableB3" localSheetId="4">#REF!</definedName>
    <definedName name="TableB3" localSheetId="12">#REF!</definedName>
    <definedName name="TableB3" localSheetId="2">#REF!</definedName>
    <definedName name="TableB3" localSheetId="11">#REF!</definedName>
    <definedName name="TableB3" localSheetId="7">#REF!</definedName>
    <definedName name="TableB3" localSheetId="8">#REF!</definedName>
    <definedName name="TableB3">#REF!</definedName>
    <definedName name="TableC1" localSheetId="3">#REF!</definedName>
    <definedName name="TableC1" localSheetId="1">#REF!</definedName>
    <definedName name="TableC1" localSheetId="5">#REF!</definedName>
    <definedName name="TableC1" localSheetId="4">#REF!</definedName>
    <definedName name="TableC1" localSheetId="12">#REF!</definedName>
    <definedName name="TableC1" localSheetId="2">#REF!</definedName>
    <definedName name="TableC1" localSheetId="11">#REF!</definedName>
    <definedName name="TableC1" localSheetId="7">#REF!</definedName>
    <definedName name="TableC1" localSheetId="8">#REF!</definedName>
    <definedName name="TableC1">#REF!</definedName>
    <definedName name="TableC2" localSheetId="3">#REF!</definedName>
    <definedName name="TableC2" localSheetId="1">#REF!</definedName>
    <definedName name="TableC2" localSheetId="5">#REF!</definedName>
    <definedName name="TableC2" localSheetId="4">#REF!</definedName>
    <definedName name="TableC2" localSheetId="12">#REF!</definedName>
    <definedName name="TableC2" localSheetId="2">#REF!</definedName>
    <definedName name="TableC2" localSheetId="11">#REF!</definedName>
    <definedName name="TableC2" localSheetId="7">#REF!</definedName>
    <definedName name="TableC2" localSheetId="8">#REF!</definedName>
    <definedName name="TableC2">#REF!</definedName>
    <definedName name="TableC3" localSheetId="3">#REF!</definedName>
    <definedName name="TableC3" localSheetId="1">#REF!</definedName>
    <definedName name="TableC3" localSheetId="5">#REF!</definedName>
    <definedName name="TableC3" localSheetId="4">#REF!</definedName>
    <definedName name="TableC3" localSheetId="12">#REF!</definedName>
    <definedName name="TableC3" localSheetId="2">#REF!</definedName>
    <definedName name="TableC3" localSheetId="11">#REF!</definedName>
    <definedName name="TableC3" localSheetId="7">#REF!</definedName>
    <definedName name="TableC3" localSheetId="8">#REF!</definedName>
    <definedName name="TableC3">#REF!</definedName>
    <definedName name="tableé" hidden="1">{#N/A,#N/A,FALSE,"Tabl. G1";#N/A,#N/A,FALSE,"Tabl. G2"}</definedName>
    <definedName name="TAME" localSheetId="3">#REF!</definedName>
    <definedName name="TAME" localSheetId="1">#REF!</definedName>
    <definedName name="TAME" localSheetId="5">#REF!</definedName>
    <definedName name="TAME" localSheetId="4">#REF!</definedName>
    <definedName name="TAME" localSheetId="12">#REF!</definedName>
    <definedName name="TAME" localSheetId="2">#REF!</definedName>
    <definedName name="TAME" localSheetId="11">#REF!</definedName>
    <definedName name="TAME" localSheetId="7">#REF!</definedName>
    <definedName name="TAME" localSheetId="8">#REF!</definedName>
    <definedName name="TAME">#REF!</definedName>
    <definedName name="TB" hidden="1">{#N/A,#N/A,FALSE,"ОТЛАДКА"}</definedName>
    <definedName name="tblChecks">[32]ErrCheck!$A$3:$E$5</definedName>
    <definedName name="tblLinks">[32]Links!$A$4:$F$33</definedName>
    <definedName name="template" hidden="1">{#N/A,#N/A,FALSE,"ОТЛАДКА"}</definedName>
    <definedName name="teset" localSheetId="3" hidden="1">{#N/A,#N/A,FALSE,"SimInp1";#N/A,#N/A,FALSE,"SimInp2";#N/A,#N/A,FALSE,"SimOut1";#N/A,#N/A,FALSE,"SimOut2";#N/A,#N/A,FALSE,"SimOut3";#N/A,#N/A,FALSE,"SimOut4";#N/A,#N/A,FALSE,"SimOut5"}</definedName>
    <definedName name="teset" localSheetId="1" hidden="1">{#N/A,#N/A,FALSE,"SimInp1";#N/A,#N/A,FALSE,"SimInp2";#N/A,#N/A,FALSE,"SimOut1";#N/A,#N/A,FALSE,"SimOut2";#N/A,#N/A,FALSE,"SimOut3";#N/A,#N/A,FALSE,"SimOut4";#N/A,#N/A,FALSE,"SimOut5"}</definedName>
    <definedName name="teset" localSheetId="5" hidden="1">{#N/A,#N/A,FALSE,"SimInp1";#N/A,#N/A,FALSE,"SimInp2";#N/A,#N/A,FALSE,"SimOut1";#N/A,#N/A,FALSE,"SimOut2";#N/A,#N/A,FALSE,"SimOut3";#N/A,#N/A,FALSE,"SimOut4";#N/A,#N/A,FALSE,"SimOut5"}</definedName>
    <definedName name="teset" localSheetId="4" hidden="1">{#N/A,#N/A,FALSE,"SimInp1";#N/A,#N/A,FALSE,"SimInp2";#N/A,#N/A,FALSE,"SimOut1";#N/A,#N/A,FALSE,"SimOut2";#N/A,#N/A,FALSE,"SimOut3";#N/A,#N/A,FALSE,"SimOut4";#N/A,#N/A,FALSE,"SimOut5"}</definedName>
    <definedName name="teset" localSheetId="2" hidden="1">{#N/A,#N/A,FALSE,"SimInp1";#N/A,#N/A,FALSE,"SimInp2";#N/A,#N/A,FALSE,"SimOut1";#N/A,#N/A,FALSE,"SimOut2";#N/A,#N/A,FALSE,"SimOut3";#N/A,#N/A,FALSE,"SimOut4";#N/A,#N/A,FALSE,"SimOut5"}</definedName>
    <definedName name="teset" localSheetId="11" hidden="1">{#N/A,#N/A,FALSE,"SimInp1";#N/A,#N/A,FALSE,"SimInp2";#N/A,#N/A,FALSE,"SimOut1";#N/A,#N/A,FALSE,"SimOut2";#N/A,#N/A,FALSE,"SimOut3";#N/A,#N/A,FALSE,"SimOut4";#N/A,#N/A,FALSE,"SimOut5"}</definedName>
    <definedName name="teset" localSheetId="8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et_1" localSheetId="3" hidden="1">{#N/A,#N/A,FALSE,"SimInp1";#N/A,#N/A,FALSE,"SimInp2";#N/A,#N/A,FALSE,"SimOut1";#N/A,#N/A,FALSE,"SimOut2";#N/A,#N/A,FALSE,"SimOut3";#N/A,#N/A,FALSE,"SimOut4";#N/A,#N/A,FALSE,"SimOut5"}</definedName>
    <definedName name="teset_1" localSheetId="1" hidden="1">{#N/A,#N/A,FALSE,"SimInp1";#N/A,#N/A,FALSE,"SimInp2";#N/A,#N/A,FALSE,"SimOut1";#N/A,#N/A,FALSE,"SimOut2";#N/A,#N/A,FALSE,"SimOut3";#N/A,#N/A,FALSE,"SimOut4";#N/A,#N/A,FALSE,"SimOut5"}</definedName>
    <definedName name="teset_1" localSheetId="5" hidden="1">{#N/A,#N/A,FALSE,"SimInp1";#N/A,#N/A,FALSE,"SimInp2";#N/A,#N/A,FALSE,"SimOut1";#N/A,#N/A,FALSE,"SimOut2";#N/A,#N/A,FALSE,"SimOut3";#N/A,#N/A,FALSE,"SimOut4";#N/A,#N/A,FALSE,"SimOut5"}</definedName>
    <definedName name="teset_1" localSheetId="4" hidden="1">{#N/A,#N/A,FALSE,"SimInp1";#N/A,#N/A,FALSE,"SimInp2";#N/A,#N/A,FALSE,"SimOut1";#N/A,#N/A,FALSE,"SimOut2";#N/A,#N/A,FALSE,"SimOut3";#N/A,#N/A,FALSE,"SimOut4";#N/A,#N/A,FALSE,"SimOut5"}</definedName>
    <definedName name="teset_1" localSheetId="2" hidden="1">{#N/A,#N/A,FALSE,"SimInp1";#N/A,#N/A,FALSE,"SimInp2";#N/A,#N/A,FALSE,"SimOut1";#N/A,#N/A,FALSE,"SimOut2";#N/A,#N/A,FALSE,"SimOut3";#N/A,#N/A,FALSE,"SimOut4";#N/A,#N/A,FALSE,"SimOut5"}</definedName>
    <definedName name="teset_1" localSheetId="11" hidden="1">{#N/A,#N/A,FALSE,"SimInp1";#N/A,#N/A,FALSE,"SimInp2";#N/A,#N/A,FALSE,"SimOut1";#N/A,#N/A,FALSE,"SimOut2";#N/A,#N/A,FALSE,"SimOut3";#N/A,#N/A,FALSE,"SimOut4";#N/A,#N/A,FALSE,"SimOut5"}</definedName>
    <definedName name="teset_1" localSheetId="8" hidden="1">{#N/A,#N/A,FALSE,"SimInp1";#N/A,#N/A,FALSE,"SimInp2";#N/A,#N/A,FALSE,"SimOut1";#N/A,#N/A,FALSE,"SimOut2";#N/A,#N/A,FALSE,"SimOut3";#N/A,#N/A,FALSE,"SimOut4";#N/A,#N/A,FALSE,"SimOut5"}</definedName>
    <definedName name="teset_1" hidden="1">{#N/A,#N/A,FALSE,"SimInp1";#N/A,#N/A,FALSE,"SimInp2";#N/A,#N/A,FALSE,"SimOut1";#N/A,#N/A,FALSE,"SimOut2";#N/A,#N/A,FALSE,"SimOut3";#N/A,#N/A,FALSE,"SimOut4";#N/A,#N/A,FALSE,"SimOut5"}</definedName>
    <definedName name="teset_2" localSheetId="3" hidden="1">{#N/A,#N/A,FALSE,"SimInp1";#N/A,#N/A,FALSE,"SimInp2";#N/A,#N/A,FALSE,"SimOut1";#N/A,#N/A,FALSE,"SimOut2";#N/A,#N/A,FALSE,"SimOut3";#N/A,#N/A,FALSE,"SimOut4";#N/A,#N/A,FALSE,"SimOut5"}</definedName>
    <definedName name="teset_2" localSheetId="1" hidden="1">{#N/A,#N/A,FALSE,"SimInp1";#N/A,#N/A,FALSE,"SimInp2";#N/A,#N/A,FALSE,"SimOut1";#N/A,#N/A,FALSE,"SimOut2";#N/A,#N/A,FALSE,"SimOut3";#N/A,#N/A,FALSE,"SimOut4";#N/A,#N/A,FALSE,"SimOut5"}</definedName>
    <definedName name="teset_2" localSheetId="5" hidden="1">{#N/A,#N/A,FALSE,"SimInp1";#N/A,#N/A,FALSE,"SimInp2";#N/A,#N/A,FALSE,"SimOut1";#N/A,#N/A,FALSE,"SimOut2";#N/A,#N/A,FALSE,"SimOut3";#N/A,#N/A,FALSE,"SimOut4";#N/A,#N/A,FALSE,"SimOut5"}</definedName>
    <definedName name="teset_2" localSheetId="4" hidden="1">{#N/A,#N/A,FALSE,"SimInp1";#N/A,#N/A,FALSE,"SimInp2";#N/A,#N/A,FALSE,"SimOut1";#N/A,#N/A,FALSE,"SimOut2";#N/A,#N/A,FALSE,"SimOut3";#N/A,#N/A,FALSE,"SimOut4";#N/A,#N/A,FALSE,"SimOut5"}</definedName>
    <definedName name="teset_2" localSheetId="2" hidden="1">{#N/A,#N/A,FALSE,"SimInp1";#N/A,#N/A,FALSE,"SimInp2";#N/A,#N/A,FALSE,"SimOut1";#N/A,#N/A,FALSE,"SimOut2";#N/A,#N/A,FALSE,"SimOut3";#N/A,#N/A,FALSE,"SimOut4";#N/A,#N/A,FALSE,"SimOut5"}</definedName>
    <definedName name="teset_2" localSheetId="11" hidden="1">{#N/A,#N/A,FALSE,"SimInp1";#N/A,#N/A,FALSE,"SimInp2";#N/A,#N/A,FALSE,"SimOut1";#N/A,#N/A,FALSE,"SimOut2";#N/A,#N/A,FALSE,"SimOut3";#N/A,#N/A,FALSE,"SimOut4";#N/A,#N/A,FALSE,"SimOut5"}</definedName>
    <definedName name="teset_2" localSheetId="8" hidden="1">{#N/A,#N/A,FALSE,"SimInp1";#N/A,#N/A,FALSE,"SimInp2";#N/A,#N/A,FALSE,"SimOut1";#N/A,#N/A,FALSE,"SimOut2";#N/A,#N/A,FALSE,"SimOut3";#N/A,#N/A,FALSE,"SimOut4";#N/A,#N/A,FALSE,"SimOut5"}</definedName>
    <definedName name="teset_2" hidden="1">{#N/A,#N/A,FALSE,"SimInp1";#N/A,#N/A,FALSE,"SimInp2";#N/A,#N/A,FALSE,"SimOut1";#N/A,#N/A,FALSE,"SimOut2";#N/A,#N/A,FALSE,"SimOut3";#N/A,#N/A,FALSE,"SimOut4";#N/A,#N/A,FALSE,"SimOut5"}</definedName>
    <definedName name="test" hidden="1">{#N/A,#N/A,FALSE,"Aging Summary";#N/A,#N/A,FALSE,"Ratio Analysis";#N/A,#N/A,FALSE,"Test 120 Day Accts";#N/A,#N/A,FALSE,"Tickmarks"}</definedName>
    <definedName name="TextRefCopyRangeCount" hidden="1">1</definedName>
    <definedName name="ticex_int" localSheetId="3">#REF!</definedName>
    <definedName name="ticex_int" localSheetId="1">#REF!</definedName>
    <definedName name="ticex_int" localSheetId="5">#REF!</definedName>
    <definedName name="ticex_int" localSheetId="4">#REF!</definedName>
    <definedName name="ticex_int" localSheetId="12">#REF!</definedName>
    <definedName name="ticex_int" localSheetId="2">#REF!</definedName>
    <definedName name="ticex_int" localSheetId="11">#REF!</definedName>
    <definedName name="ticex_int" localSheetId="7">#REF!</definedName>
    <definedName name="ticex_int" localSheetId="8">#REF!</definedName>
    <definedName name="ticex_int">#REF!</definedName>
    <definedName name="TITLES" localSheetId="3">#REF!</definedName>
    <definedName name="TITLES" localSheetId="1">#REF!</definedName>
    <definedName name="TITLES" localSheetId="5">#REF!</definedName>
    <definedName name="TITLES" localSheetId="4">#REF!</definedName>
    <definedName name="TITLES" localSheetId="12">#REF!</definedName>
    <definedName name="TITLES" localSheetId="2">#REF!</definedName>
    <definedName name="TITLES" localSheetId="11">#REF!</definedName>
    <definedName name="TITLES" localSheetId="7">#REF!</definedName>
    <definedName name="TITLES" localSheetId="8">#REF!</definedName>
    <definedName name="TITLES">#REF!</definedName>
    <definedName name="TM" localSheetId="3">#REF!</definedName>
    <definedName name="TM" localSheetId="1">#REF!</definedName>
    <definedName name="TM" localSheetId="5">#REF!</definedName>
    <definedName name="TM" localSheetId="4">#REF!</definedName>
    <definedName name="TM" localSheetId="12">#REF!</definedName>
    <definedName name="TM" localSheetId="2">#REF!</definedName>
    <definedName name="TM" localSheetId="11">#REF!</definedName>
    <definedName name="TM" localSheetId="7">#REF!</definedName>
    <definedName name="TM" localSheetId="8">#REF!</definedName>
    <definedName name="TM">#REF!</definedName>
    <definedName name="TM_D" localSheetId="3">#REF!</definedName>
    <definedName name="TM_D" localSheetId="1">#REF!</definedName>
    <definedName name="TM_D" localSheetId="5">#REF!</definedName>
    <definedName name="TM_D" localSheetId="4">#REF!</definedName>
    <definedName name="TM_D" localSheetId="12">#REF!</definedName>
    <definedName name="TM_D" localSheetId="2">#REF!</definedName>
    <definedName name="TM_D" localSheetId="11">#REF!</definedName>
    <definedName name="TM_D" localSheetId="7">#REF!</definedName>
    <definedName name="TM_D" localSheetId="8">#REF!</definedName>
    <definedName name="TM_D">#REF!</definedName>
    <definedName name="TM_Dpch" localSheetId="3">#REF!</definedName>
    <definedName name="TM_Dpch" localSheetId="1">#REF!</definedName>
    <definedName name="TM_Dpch" localSheetId="5">#REF!</definedName>
    <definedName name="TM_Dpch" localSheetId="4">#REF!</definedName>
    <definedName name="TM_Dpch" localSheetId="12">#REF!</definedName>
    <definedName name="TM_Dpch" localSheetId="2">#REF!</definedName>
    <definedName name="TM_Dpch" localSheetId="11">#REF!</definedName>
    <definedName name="TM_Dpch" localSheetId="7">#REF!</definedName>
    <definedName name="TM_Dpch" localSheetId="8">#REF!</definedName>
    <definedName name="TM_Dpch">#REF!</definedName>
    <definedName name="TM_R" localSheetId="3">#REF!</definedName>
    <definedName name="TM_R" localSheetId="1">#REF!</definedName>
    <definedName name="TM_R" localSheetId="5">#REF!</definedName>
    <definedName name="TM_R" localSheetId="4">#REF!</definedName>
    <definedName name="TM_R" localSheetId="12">#REF!</definedName>
    <definedName name="TM_R" localSheetId="2">#REF!</definedName>
    <definedName name="TM_R" localSheetId="11">#REF!</definedName>
    <definedName name="TM_R" localSheetId="7">#REF!</definedName>
    <definedName name="TM_R" localSheetId="8">#REF!</definedName>
    <definedName name="TM_R">#REF!</definedName>
    <definedName name="TM_Rpch" localSheetId="3">#REF!</definedName>
    <definedName name="TM_Rpch" localSheetId="1">#REF!</definedName>
    <definedName name="TM_Rpch" localSheetId="5">#REF!</definedName>
    <definedName name="TM_Rpch" localSheetId="4">#REF!</definedName>
    <definedName name="TM_Rpch" localSheetId="12">#REF!</definedName>
    <definedName name="TM_Rpch" localSheetId="2">#REF!</definedName>
    <definedName name="TM_Rpch" localSheetId="11">#REF!</definedName>
    <definedName name="TM_Rpch" localSheetId="7">#REF!</definedName>
    <definedName name="TM_Rpch" localSheetId="8">#REF!</definedName>
    <definedName name="TM_Rpch">#REF!</definedName>
    <definedName name="TMG" localSheetId="3">#REF!</definedName>
    <definedName name="TMG" localSheetId="1">#REF!</definedName>
    <definedName name="TMG" localSheetId="5">#REF!</definedName>
    <definedName name="TMG" localSheetId="4">#REF!</definedName>
    <definedName name="TMG" localSheetId="12">#REF!</definedName>
    <definedName name="TMG" localSheetId="2">#REF!</definedName>
    <definedName name="TMG" localSheetId="11">#REF!</definedName>
    <definedName name="TMG" localSheetId="7">#REF!</definedName>
    <definedName name="TMG" localSheetId="8">#REF!</definedName>
    <definedName name="TMG">#REF!</definedName>
    <definedName name="TMG_D" localSheetId="3">#REF!</definedName>
    <definedName name="TMG_D" localSheetId="1">#REF!</definedName>
    <definedName name="TMG_D" localSheetId="5">#REF!</definedName>
    <definedName name="TMG_D" localSheetId="4">#REF!</definedName>
    <definedName name="TMG_D" localSheetId="12">#REF!</definedName>
    <definedName name="TMG_D" localSheetId="2">#REF!</definedName>
    <definedName name="TMG_D" localSheetId="11">#REF!</definedName>
    <definedName name="TMG_D" localSheetId="7">#REF!</definedName>
    <definedName name="TMG_D" localSheetId="8">#REF!</definedName>
    <definedName name="TMG_D">#REF!</definedName>
    <definedName name="TMG_Dpch" localSheetId="3">#REF!</definedName>
    <definedName name="TMG_Dpch" localSheetId="1">#REF!</definedName>
    <definedName name="TMG_Dpch" localSheetId="5">#REF!</definedName>
    <definedName name="TMG_Dpch" localSheetId="4">#REF!</definedName>
    <definedName name="TMG_Dpch" localSheetId="12">#REF!</definedName>
    <definedName name="TMG_Dpch" localSheetId="2">#REF!</definedName>
    <definedName name="TMG_Dpch" localSheetId="11">#REF!</definedName>
    <definedName name="TMG_Dpch" localSheetId="7">#REF!</definedName>
    <definedName name="TMG_Dpch" localSheetId="8">#REF!</definedName>
    <definedName name="TMG_Dpch">#REF!</definedName>
    <definedName name="TMG_R" localSheetId="3">#REF!</definedName>
    <definedName name="TMG_R" localSheetId="1">#REF!</definedName>
    <definedName name="TMG_R" localSheetId="5">#REF!</definedName>
    <definedName name="TMG_R" localSheetId="4">#REF!</definedName>
    <definedName name="TMG_R" localSheetId="12">#REF!</definedName>
    <definedName name="TMG_R" localSheetId="2">#REF!</definedName>
    <definedName name="TMG_R" localSheetId="11">#REF!</definedName>
    <definedName name="TMG_R" localSheetId="7">#REF!</definedName>
    <definedName name="TMG_R" localSheetId="8">#REF!</definedName>
    <definedName name="TMG_R">#REF!</definedName>
    <definedName name="TMG_Rpch" localSheetId="3">#REF!</definedName>
    <definedName name="TMG_Rpch" localSheetId="1">#REF!</definedName>
    <definedName name="TMG_Rpch" localSheetId="5">#REF!</definedName>
    <definedName name="TMG_Rpch" localSheetId="4">#REF!</definedName>
    <definedName name="TMG_Rpch" localSheetId="12">#REF!</definedName>
    <definedName name="TMG_Rpch" localSheetId="2">#REF!</definedName>
    <definedName name="TMG_Rpch" localSheetId="11">#REF!</definedName>
    <definedName name="TMG_Rpch" localSheetId="7">#REF!</definedName>
    <definedName name="TMG_Rpch" localSheetId="8">#REF!</definedName>
    <definedName name="TMG_Rpch">#REF!</definedName>
    <definedName name="TMGO" localSheetId="3">#REF!</definedName>
    <definedName name="TMGO" localSheetId="1">#REF!</definedName>
    <definedName name="TMGO" localSheetId="5">#REF!</definedName>
    <definedName name="TMGO" localSheetId="4">#REF!</definedName>
    <definedName name="TMGO" localSheetId="12">#REF!</definedName>
    <definedName name="TMGO" localSheetId="2">#REF!</definedName>
    <definedName name="TMGO" localSheetId="11">#REF!</definedName>
    <definedName name="TMGO" localSheetId="7">#REF!</definedName>
    <definedName name="TMGO" localSheetId="8">#REF!</definedName>
    <definedName name="TMGO">#REF!</definedName>
    <definedName name="TMGO_1">#N/A</definedName>
    <definedName name="TMGO_D" localSheetId="3">#REF!</definedName>
    <definedName name="TMGO_D" localSheetId="1">#REF!</definedName>
    <definedName name="TMGO_D" localSheetId="5">#REF!</definedName>
    <definedName name="TMGO_D" localSheetId="4">#REF!</definedName>
    <definedName name="TMGO_D" localSheetId="12">#REF!</definedName>
    <definedName name="TMGO_D" localSheetId="2">#REF!</definedName>
    <definedName name="TMGO_D" localSheetId="11">#REF!</definedName>
    <definedName name="TMGO_D" localSheetId="7">#REF!</definedName>
    <definedName name="TMGO_D" localSheetId="8">#REF!</definedName>
    <definedName name="TMGO_D">#REF!</definedName>
    <definedName name="TMGO_Dpch" localSheetId="3">#REF!</definedName>
    <definedName name="TMGO_Dpch" localSheetId="1">#REF!</definedName>
    <definedName name="TMGO_Dpch" localSheetId="5">#REF!</definedName>
    <definedName name="TMGO_Dpch" localSheetId="4">#REF!</definedName>
    <definedName name="TMGO_Dpch" localSheetId="12">#REF!</definedName>
    <definedName name="TMGO_Dpch" localSheetId="2">#REF!</definedName>
    <definedName name="TMGO_Dpch" localSheetId="11">#REF!</definedName>
    <definedName name="TMGO_Dpch" localSheetId="7">#REF!</definedName>
    <definedName name="TMGO_Dpch" localSheetId="8">#REF!</definedName>
    <definedName name="TMGO_Dpch">#REF!</definedName>
    <definedName name="TMGO_R" localSheetId="3">#REF!</definedName>
    <definedName name="TMGO_R" localSheetId="1">#REF!</definedName>
    <definedName name="TMGO_R" localSheetId="5">#REF!</definedName>
    <definedName name="TMGO_R" localSheetId="4">#REF!</definedName>
    <definedName name="TMGO_R" localSheetId="12">#REF!</definedName>
    <definedName name="TMGO_R" localSheetId="2">#REF!</definedName>
    <definedName name="TMGO_R" localSheetId="11">#REF!</definedName>
    <definedName name="TMGO_R" localSheetId="7">#REF!</definedName>
    <definedName name="TMGO_R" localSheetId="8">#REF!</definedName>
    <definedName name="TMGO_R">#REF!</definedName>
    <definedName name="TMGO_Rpch" localSheetId="3">#REF!</definedName>
    <definedName name="TMGO_Rpch" localSheetId="1">#REF!</definedName>
    <definedName name="TMGO_Rpch" localSheetId="5">#REF!</definedName>
    <definedName name="TMGO_Rpch" localSheetId="4">#REF!</definedName>
    <definedName name="TMGO_Rpch" localSheetId="12">#REF!</definedName>
    <definedName name="TMGO_Rpch" localSheetId="2">#REF!</definedName>
    <definedName name="TMGO_Rpch" localSheetId="11">#REF!</definedName>
    <definedName name="TMGO_Rpch" localSheetId="7">#REF!</definedName>
    <definedName name="TMGO_Rpch" localSheetId="8">#REF!</definedName>
    <definedName name="TMGO_Rpch">#REF!</definedName>
    <definedName name="TMGXO" localSheetId="3">#REF!</definedName>
    <definedName name="TMGXO" localSheetId="1">#REF!</definedName>
    <definedName name="TMGXO" localSheetId="5">#REF!</definedName>
    <definedName name="TMGXO" localSheetId="4">#REF!</definedName>
    <definedName name="TMGXO" localSheetId="12">#REF!</definedName>
    <definedName name="TMGXO" localSheetId="2">#REF!</definedName>
    <definedName name="TMGXO" localSheetId="11">#REF!</definedName>
    <definedName name="TMGXO" localSheetId="7">#REF!</definedName>
    <definedName name="TMGXO" localSheetId="8">#REF!</definedName>
    <definedName name="TMGXO">#REF!</definedName>
    <definedName name="TMGXO_D" localSheetId="3">#REF!</definedName>
    <definedName name="TMGXO_D" localSheetId="1">#REF!</definedName>
    <definedName name="TMGXO_D" localSheetId="5">#REF!</definedName>
    <definedName name="TMGXO_D" localSheetId="4">#REF!</definedName>
    <definedName name="TMGXO_D" localSheetId="12">#REF!</definedName>
    <definedName name="TMGXO_D" localSheetId="2">#REF!</definedName>
    <definedName name="TMGXO_D" localSheetId="11">#REF!</definedName>
    <definedName name="TMGXO_D" localSheetId="7">#REF!</definedName>
    <definedName name="TMGXO_D" localSheetId="8">#REF!</definedName>
    <definedName name="TMGXO_D">#REF!</definedName>
    <definedName name="TMGXO_Dpch" localSheetId="3">#REF!</definedName>
    <definedName name="TMGXO_Dpch" localSheetId="1">#REF!</definedName>
    <definedName name="TMGXO_Dpch" localSheetId="5">#REF!</definedName>
    <definedName name="TMGXO_Dpch" localSheetId="4">#REF!</definedName>
    <definedName name="TMGXO_Dpch" localSheetId="12">#REF!</definedName>
    <definedName name="TMGXO_Dpch" localSheetId="2">#REF!</definedName>
    <definedName name="TMGXO_Dpch" localSheetId="11">#REF!</definedName>
    <definedName name="TMGXO_Dpch" localSheetId="7">#REF!</definedName>
    <definedName name="TMGXO_Dpch" localSheetId="8">#REF!</definedName>
    <definedName name="TMGXO_Dpch">#REF!</definedName>
    <definedName name="TMGXO_R" localSheetId="3">#REF!</definedName>
    <definedName name="TMGXO_R" localSheetId="1">#REF!</definedName>
    <definedName name="TMGXO_R" localSheetId="5">#REF!</definedName>
    <definedName name="TMGXO_R" localSheetId="4">#REF!</definedName>
    <definedName name="TMGXO_R" localSheetId="12">#REF!</definedName>
    <definedName name="TMGXO_R" localSheetId="2">#REF!</definedName>
    <definedName name="TMGXO_R" localSheetId="11">#REF!</definedName>
    <definedName name="TMGXO_R" localSheetId="7">#REF!</definedName>
    <definedName name="TMGXO_R" localSheetId="8">#REF!</definedName>
    <definedName name="TMGXO_R">#REF!</definedName>
    <definedName name="TMGXO_Rpch" localSheetId="3">#REF!</definedName>
    <definedName name="TMGXO_Rpch" localSheetId="1">#REF!</definedName>
    <definedName name="TMGXO_Rpch" localSheetId="5">#REF!</definedName>
    <definedName name="TMGXO_Rpch" localSheetId="4">#REF!</definedName>
    <definedName name="TMGXO_Rpch" localSheetId="12">#REF!</definedName>
    <definedName name="TMGXO_Rpch" localSheetId="2">#REF!</definedName>
    <definedName name="TMGXO_Rpch" localSheetId="11">#REF!</definedName>
    <definedName name="TMGXO_Rpch" localSheetId="7">#REF!</definedName>
    <definedName name="TMGXO_Rpch" localSheetId="8">#REF!</definedName>
    <definedName name="TMGXO_Rpch">#REF!</definedName>
    <definedName name="TMS" localSheetId="3">#REF!</definedName>
    <definedName name="TMS" localSheetId="1">#REF!</definedName>
    <definedName name="TMS" localSheetId="5">#REF!</definedName>
    <definedName name="TMS" localSheetId="4">#REF!</definedName>
    <definedName name="TMS" localSheetId="12">#REF!</definedName>
    <definedName name="TMS" localSheetId="2">#REF!</definedName>
    <definedName name="TMS" localSheetId="11">#REF!</definedName>
    <definedName name="TMS" localSheetId="7">#REF!</definedName>
    <definedName name="TMS" localSheetId="8">#REF!</definedName>
    <definedName name="TMS">#REF!</definedName>
    <definedName name="TOC" localSheetId="3">#REF!</definedName>
    <definedName name="TOC" localSheetId="1">#REF!</definedName>
    <definedName name="TOC" localSheetId="5">#REF!</definedName>
    <definedName name="TOC" localSheetId="4">#REF!</definedName>
    <definedName name="TOC" localSheetId="12">#REF!</definedName>
    <definedName name="TOC" localSheetId="2">#REF!</definedName>
    <definedName name="TOC" localSheetId="11">#REF!</definedName>
    <definedName name="TOC" localSheetId="7">#REF!</definedName>
    <definedName name="TOC" localSheetId="8">#REF!</definedName>
    <definedName name="TOC">#REF!</definedName>
    <definedName name="Tot_Equity">IFERROR(OFFSET([20]Aggregate_Level!$F$53,0,0,1,-COUNT([20]Aggregate_Level!$B$53:$F$53)),0)</definedName>
    <definedName name="TOWEO" localSheetId="3">#REF!</definedName>
    <definedName name="TOWEO" localSheetId="1">#REF!</definedName>
    <definedName name="TOWEO" localSheetId="5">#REF!</definedName>
    <definedName name="TOWEO" localSheetId="4">#REF!</definedName>
    <definedName name="TOWEO" localSheetId="12">#REF!</definedName>
    <definedName name="TOWEO" localSheetId="2">#REF!</definedName>
    <definedName name="TOWEO" localSheetId="11">#REF!</definedName>
    <definedName name="TOWEO" localSheetId="7">#REF!</definedName>
    <definedName name="TOWEO" localSheetId="8">#REF!</definedName>
    <definedName name="TOWEO">#REF!</definedName>
    <definedName name="tpdany_rate" localSheetId="8">#REF!</definedName>
    <definedName name="tpdany_rate">#REF!</definedName>
    <definedName name="tpdown_rate" localSheetId="8">#REF!</definedName>
    <definedName name="tpdown_rate">#REF!</definedName>
    <definedName name="Trade" localSheetId="3">#REF!</definedName>
    <definedName name="Trade" localSheetId="1">#REF!</definedName>
    <definedName name="Trade" localSheetId="5">#REF!</definedName>
    <definedName name="Trade" localSheetId="4">#REF!</definedName>
    <definedName name="Trade" localSheetId="12">#REF!</definedName>
    <definedName name="Trade" localSheetId="2">#REF!</definedName>
    <definedName name="Trade" localSheetId="11">#REF!</definedName>
    <definedName name="Trade" localSheetId="7">#REF!</definedName>
    <definedName name="Trade" localSheetId="8">#REF!</definedName>
    <definedName name="Trade">#REF!</definedName>
    <definedName name="Trade_balance" localSheetId="3">#REF!</definedName>
    <definedName name="Trade_balance" localSheetId="1">#REF!</definedName>
    <definedName name="Trade_balance" localSheetId="5">#REF!</definedName>
    <definedName name="Trade_balance" localSheetId="4">#REF!</definedName>
    <definedName name="Trade_balance" localSheetId="12">#REF!</definedName>
    <definedName name="Trade_balance" localSheetId="2">#REF!</definedName>
    <definedName name="Trade_balance" localSheetId="11">#REF!</definedName>
    <definedName name="Trade_balance" localSheetId="7">#REF!</definedName>
    <definedName name="Trade_balance" localSheetId="8">#REF!</definedName>
    <definedName name="Trade_balance">#REF!</definedName>
    <definedName name="TRADE3" localSheetId="3">[12]Trade!#REF!</definedName>
    <definedName name="TRADE3" localSheetId="1">[12]Trade!#REF!</definedName>
    <definedName name="TRADE3" localSheetId="5">[12]Trade!#REF!</definedName>
    <definedName name="TRADE3" localSheetId="4">[12]Trade!#REF!</definedName>
    <definedName name="TRADE3" localSheetId="12">[12]Trade!#REF!</definedName>
    <definedName name="TRADE3" localSheetId="2">[12]Trade!#REF!</definedName>
    <definedName name="TRADE3" localSheetId="11">[12]Trade!#REF!</definedName>
    <definedName name="TRADE3" localSheetId="7">[12]Trade!#REF!</definedName>
    <definedName name="TRADE3" localSheetId="8">[12]Trade!#REF!</definedName>
    <definedName name="TRADE3">[12]Trade!#REF!</definedName>
    <definedName name="trans" localSheetId="3">#REF!</definedName>
    <definedName name="trans" localSheetId="1">#REF!</definedName>
    <definedName name="trans" localSheetId="5">#REF!</definedName>
    <definedName name="trans" localSheetId="4">#REF!</definedName>
    <definedName name="trans" localSheetId="12">#REF!</definedName>
    <definedName name="trans" localSheetId="2">#REF!</definedName>
    <definedName name="trans" localSheetId="11">#REF!</definedName>
    <definedName name="trans" localSheetId="7">#REF!</definedName>
    <definedName name="trans" localSheetId="8">#REF!</definedName>
    <definedName name="trans">#REF!</definedName>
    <definedName name="Transfer_check" localSheetId="3">#REF!</definedName>
    <definedName name="Transfer_check" localSheetId="1">#REF!</definedName>
    <definedName name="Transfer_check" localSheetId="5">#REF!</definedName>
    <definedName name="Transfer_check" localSheetId="4">#REF!</definedName>
    <definedName name="Transfer_check" localSheetId="12">#REF!</definedName>
    <definedName name="Transfer_check" localSheetId="2">#REF!</definedName>
    <definedName name="Transfer_check" localSheetId="11">#REF!</definedName>
    <definedName name="Transfer_check" localSheetId="7">#REF!</definedName>
    <definedName name="Transfer_check" localSheetId="8">#REF!</definedName>
    <definedName name="Transfer_check">#REF!</definedName>
    <definedName name="TRANSNAVE" localSheetId="3">#REF!</definedName>
    <definedName name="TRANSNAVE" localSheetId="1">#REF!</definedName>
    <definedName name="TRANSNAVE" localSheetId="5">#REF!</definedName>
    <definedName name="TRANSNAVE" localSheetId="4">#REF!</definedName>
    <definedName name="TRANSNAVE" localSheetId="12">#REF!</definedName>
    <definedName name="TRANSNAVE" localSheetId="2">#REF!</definedName>
    <definedName name="TRANSNAVE" localSheetId="11">#REF!</definedName>
    <definedName name="TRANSNAVE" localSheetId="7">#REF!</definedName>
    <definedName name="TRANSNAVE" localSheetId="8">#REF!</definedName>
    <definedName name="TRANSNAVE">#REF!</definedName>
    <definedName name="TransportEquity">IFERROR(OFFSET([20]Aggregate_Level!$F$49,0,0,1,-COUNT([20]Aggregate_Level!$B$49:$F$49)),0)</definedName>
    <definedName name="tt" localSheetId="3" hidden="1">{"Tab1",#N/A,FALSE,"P";"Tab2",#N/A,FALSE,"P"}</definedName>
    <definedName name="tt" localSheetId="1" hidden="1">{"Tab1",#N/A,FALSE,"P";"Tab2",#N/A,FALSE,"P"}</definedName>
    <definedName name="tt" localSheetId="5" hidden="1">{"Tab1",#N/A,FALSE,"P";"Tab2",#N/A,FALSE,"P"}</definedName>
    <definedName name="tt" localSheetId="4" hidden="1">{"Tab1",#N/A,FALSE,"P";"Tab2",#N/A,FALSE,"P"}</definedName>
    <definedName name="tt" localSheetId="2" hidden="1">{"Tab1",#N/A,FALSE,"P";"Tab2",#N/A,FALSE,"P"}</definedName>
    <definedName name="tt" localSheetId="11" hidden="1">{"Tab1",#N/A,FALSE,"P";"Tab2",#N/A,FALSE,"P"}</definedName>
    <definedName name="tt" localSheetId="8" hidden="1">{"Tab1",#N/A,FALSE,"P";"Tab2",#N/A,FALSE,"P"}</definedName>
    <definedName name="tt" hidden="1">{"Tab1",#N/A,FALSE,"P";"Tab2",#N/A,FALSE,"P"}</definedName>
    <definedName name="ttt" localSheetId="3" hidden="1">{"Tab1",#N/A,FALSE,"P";"Tab2",#N/A,FALSE,"P"}</definedName>
    <definedName name="ttt" localSheetId="1" hidden="1">{"Tab1",#N/A,FALSE,"P";"Tab2",#N/A,FALSE,"P"}</definedName>
    <definedName name="ttt" localSheetId="5" hidden="1">{"Tab1",#N/A,FALSE,"P";"Tab2",#N/A,FALSE,"P"}</definedName>
    <definedName name="ttt" localSheetId="4" hidden="1">{"Tab1",#N/A,FALSE,"P";"Tab2",#N/A,FALSE,"P"}</definedName>
    <definedName name="ttt" localSheetId="2" hidden="1">{"Tab1",#N/A,FALSE,"P";"Tab2",#N/A,FALSE,"P"}</definedName>
    <definedName name="ttt" localSheetId="11" hidden="1">{"Tab1",#N/A,FALSE,"P";"Tab2",#N/A,FALSE,"P"}</definedName>
    <definedName name="ttt" localSheetId="8" hidden="1">{"Tab1",#N/A,FALSE,"P";"Tab2",#N/A,FALSE,"P"}</definedName>
    <definedName name="ttt" hidden="1">{"Tab1",#N/A,FALSE,"P";"Tab2",#N/A,FALSE,"P"}</definedName>
    <definedName name="ttttt" localSheetId="3" hidden="1">[39]M!#REF!</definedName>
    <definedName name="ttttt" localSheetId="1" hidden="1">[39]M!#REF!</definedName>
    <definedName name="ttttt" localSheetId="5" hidden="1">[39]M!#REF!</definedName>
    <definedName name="ttttt" localSheetId="4" hidden="1">[39]M!#REF!</definedName>
    <definedName name="ttttt" localSheetId="12" hidden="1">[39]M!#REF!</definedName>
    <definedName name="ttttt" localSheetId="2" hidden="1">[39]M!#REF!</definedName>
    <definedName name="ttttt" localSheetId="11" hidden="1">[39]M!#REF!</definedName>
    <definedName name="ttttt" localSheetId="7" hidden="1">[39]M!#REF!</definedName>
    <definedName name="ttttt" localSheetId="8" hidden="1">[39]M!#REF!</definedName>
    <definedName name="ttttt" hidden="1">[39]M!#REF!</definedName>
    <definedName name="TX" localSheetId="3">#REF!</definedName>
    <definedName name="TX" localSheetId="1">#REF!</definedName>
    <definedName name="TX" localSheetId="5">#REF!</definedName>
    <definedName name="TX" localSheetId="4">#REF!</definedName>
    <definedName name="TX" localSheetId="12">#REF!</definedName>
    <definedName name="TX" localSheetId="2">#REF!</definedName>
    <definedName name="TX" localSheetId="11">#REF!</definedName>
    <definedName name="TX" localSheetId="7">#REF!</definedName>
    <definedName name="TX" localSheetId="8">#REF!</definedName>
    <definedName name="TX">#REF!</definedName>
    <definedName name="TX_D" localSheetId="3">#REF!</definedName>
    <definedName name="TX_D" localSheetId="1">#REF!</definedName>
    <definedName name="TX_D" localSheetId="5">#REF!</definedName>
    <definedName name="TX_D" localSheetId="4">#REF!</definedName>
    <definedName name="TX_D" localSheetId="12">#REF!</definedName>
    <definedName name="TX_D" localSheetId="2">#REF!</definedName>
    <definedName name="TX_D" localSheetId="11">#REF!</definedName>
    <definedName name="TX_D" localSheetId="7">#REF!</definedName>
    <definedName name="TX_D" localSheetId="8">#REF!</definedName>
    <definedName name="TX_D">#REF!</definedName>
    <definedName name="TX_Dpch" localSheetId="3">#REF!</definedName>
    <definedName name="TX_Dpch" localSheetId="1">#REF!</definedName>
    <definedName name="TX_Dpch" localSheetId="5">#REF!</definedName>
    <definedName name="TX_Dpch" localSheetId="4">#REF!</definedName>
    <definedName name="TX_Dpch" localSheetId="12">#REF!</definedName>
    <definedName name="TX_Dpch" localSheetId="2">#REF!</definedName>
    <definedName name="TX_Dpch" localSheetId="11">#REF!</definedName>
    <definedName name="TX_Dpch" localSheetId="7">#REF!</definedName>
    <definedName name="TX_Dpch" localSheetId="8">#REF!</definedName>
    <definedName name="TX_Dpch">#REF!</definedName>
    <definedName name="TX_R" localSheetId="3">#REF!</definedName>
    <definedName name="TX_R" localSheetId="1">#REF!</definedName>
    <definedName name="TX_R" localSheetId="5">#REF!</definedName>
    <definedName name="TX_R" localSheetId="4">#REF!</definedName>
    <definedName name="TX_R" localSheetId="12">#REF!</definedName>
    <definedName name="TX_R" localSheetId="2">#REF!</definedName>
    <definedName name="TX_R" localSheetId="11">#REF!</definedName>
    <definedName name="TX_R" localSheetId="7">#REF!</definedName>
    <definedName name="TX_R" localSheetId="8">#REF!</definedName>
    <definedName name="TX_R">#REF!</definedName>
    <definedName name="TX_Rpch" localSheetId="3">#REF!</definedName>
    <definedName name="TX_Rpch" localSheetId="1">#REF!</definedName>
    <definedName name="TX_Rpch" localSheetId="5">#REF!</definedName>
    <definedName name="TX_Rpch" localSheetId="4">#REF!</definedName>
    <definedName name="TX_Rpch" localSheetId="12">#REF!</definedName>
    <definedName name="TX_Rpch" localSheetId="2">#REF!</definedName>
    <definedName name="TX_Rpch" localSheetId="11">#REF!</definedName>
    <definedName name="TX_Rpch" localSheetId="7">#REF!</definedName>
    <definedName name="TX_Rpch" localSheetId="8">#REF!</definedName>
    <definedName name="TX_Rpch">#REF!</definedName>
    <definedName name="TXG" localSheetId="3">#REF!</definedName>
    <definedName name="TXG" localSheetId="1">#REF!</definedName>
    <definedName name="TXG" localSheetId="5">#REF!</definedName>
    <definedName name="TXG" localSheetId="4">#REF!</definedName>
    <definedName name="TXG" localSheetId="12">#REF!</definedName>
    <definedName name="TXG" localSheetId="2">#REF!</definedName>
    <definedName name="TXG" localSheetId="11">#REF!</definedName>
    <definedName name="TXG" localSheetId="7">#REF!</definedName>
    <definedName name="TXG" localSheetId="8">#REF!</definedName>
    <definedName name="TXG">#REF!</definedName>
    <definedName name="TXG_D" localSheetId="3">#REF!</definedName>
    <definedName name="TXG_D" localSheetId="1">#REF!</definedName>
    <definedName name="TXG_D" localSheetId="5">#REF!</definedName>
    <definedName name="TXG_D" localSheetId="4">#REF!</definedName>
    <definedName name="TXG_D" localSheetId="12">#REF!</definedName>
    <definedName name="TXG_D" localSheetId="2">#REF!</definedName>
    <definedName name="TXG_D" localSheetId="11">#REF!</definedName>
    <definedName name="TXG_D" localSheetId="7">#REF!</definedName>
    <definedName name="TXG_D" localSheetId="8">#REF!</definedName>
    <definedName name="TXG_D">#REF!</definedName>
    <definedName name="TXG_D_1">#N/A</definedName>
    <definedName name="TXG_Dpch" localSheetId="3">#REF!</definedName>
    <definedName name="TXG_Dpch" localSheetId="1">#REF!</definedName>
    <definedName name="TXG_Dpch" localSheetId="5">#REF!</definedName>
    <definedName name="TXG_Dpch" localSheetId="4">#REF!</definedName>
    <definedName name="TXG_Dpch" localSheetId="12">#REF!</definedName>
    <definedName name="TXG_Dpch" localSheetId="2">#REF!</definedName>
    <definedName name="TXG_Dpch" localSheetId="11">#REF!</definedName>
    <definedName name="TXG_Dpch" localSheetId="7">#REF!</definedName>
    <definedName name="TXG_Dpch" localSheetId="8">#REF!</definedName>
    <definedName name="TXG_Dpch">#REF!</definedName>
    <definedName name="TXG_R" localSheetId="3">#REF!</definedName>
    <definedName name="TXG_R" localSheetId="1">#REF!</definedName>
    <definedName name="TXG_R" localSheetId="5">#REF!</definedName>
    <definedName name="TXG_R" localSheetId="4">#REF!</definedName>
    <definedName name="TXG_R" localSheetId="12">#REF!</definedName>
    <definedName name="TXG_R" localSheetId="2">#REF!</definedName>
    <definedName name="TXG_R" localSheetId="11">#REF!</definedName>
    <definedName name="TXG_R" localSheetId="7">#REF!</definedName>
    <definedName name="TXG_R" localSheetId="8">#REF!</definedName>
    <definedName name="TXG_R">#REF!</definedName>
    <definedName name="TXG_Rpch" localSheetId="3">#REF!</definedName>
    <definedName name="TXG_Rpch" localSheetId="1">#REF!</definedName>
    <definedName name="TXG_Rpch" localSheetId="5">#REF!</definedName>
    <definedName name="TXG_Rpch" localSheetId="4">#REF!</definedName>
    <definedName name="TXG_Rpch" localSheetId="12">#REF!</definedName>
    <definedName name="TXG_Rpch" localSheetId="2">#REF!</definedName>
    <definedName name="TXG_Rpch" localSheetId="11">#REF!</definedName>
    <definedName name="TXG_Rpch" localSheetId="7">#REF!</definedName>
    <definedName name="TXG_Rpch" localSheetId="8">#REF!</definedName>
    <definedName name="TXG_Rpch">#REF!</definedName>
    <definedName name="TXGO" localSheetId="3">#REF!</definedName>
    <definedName name="TXGO" localSheetId="1">#REF!</definedName>
    <definedName name="TXGO" localSheetId="5">#REF!</definedName>
    <definedName name="TXGO" localSheetId="4">#REF!</definedName>
    <definedName name="TXGO" localSheetId="12">#REF!</definedName>
    <definedName name="TXGO" localSheetId="2">#REF!</definedName>
    <definedName name="TXGO" localSheetId="11">#REF!</definedName>
    <definedName name="TXGO" localSheetId="7">#REF!</definedName>
    <definedName name="TXGO" localSheetId="8">#REF!</definedName>
    <definedName name="TXGO">#REF!</definedName>
    <definedName name="TXGO_1">#N/A</definedName>
    <definedName name="TXGO_D" localSheetId="3">#REF!</definedName>
    <definedName name="TXGO_D" localSheetId="1">#REF!</definedName>
    <definedName name="TXGO_D" localSheetId="5">#REF!</definedName>
    <definedName name="TXGO_D" localSheetId="4">#REF!</definedName>
    <definedName name="TXGO_D" localSheetId="12">#REF!</definedName>
    <definedName name="TXGO_D" localSheetId="2">#REF!</definedName>
    <definedName name="TXGO_D" localSheetId="11">#REF!</definedName>
    <definedName name="TXGO_D" localSheetId="7">#REF!</definedName>
    <definedName name="TXGO_D" localSheetId="8">#REF!</definedName>
    <definedName name="TXGO_D">#REF!</definedName>
    <definedName name="TXGO_Dpch" localSheetId="3">#REF!</definedName>
    <definedName name="TXGO_Dpch" localSheetId="1">#REF!</definedName>
    <definedName name="TXGO_Dpch" localSheetId="5">#REF!</definedName>
    <definedName name="TXGO_Dpch" localSheetId="4">#REF!</definedName>
    <definedName name="TXGO_Dpch" localSheetId="12">#REF!</definedName>
    <definedName name="TXGO_Dpch" localSheetId="2">#REF!</definedName>
    <definedName name="TXGO_Dpch" localSheetId="11">#REF!</definedName>
    <definedName name="TXGO_Dpch" localSheetId="7">#REF!</definedName>
    <definedName name="TXGO_Dpch" localSheetId="8">#REF!</definedName>
    <definedName name="TXGO_Dpch">#REF!</definedName>
    <definedName name="TXGO_R" localSheetId="3">#REF!</definedName>
    <definedName name="TXGO_R" localSheetId="1">#REF!</definedName>
    <definedName name="TXGO_R" localSheetId="5">#REF!</definedName>
    <definedName name="TXGO_R" localSheetId="4">#REF!</definedName>
    <definedName name="TXGO_R" localSheetId="12">#REF!</definedName>
    <definedName name="TXGO_R" localSheetId="2">#REF!</definedName>
    <definedName name="TXGO_R" localSheetId="11">#REF!</definedName>
    <definedName name="TXGO_R" localSheetId="7">#REF!</definedName>
    <definedName name="TXGO_R" localSheetId="8">#REF!</definedName>
    <definedName name="TXGO_R">#REF!</definedName>
    <definedName name="TXGO_Rpch" localSheetId="3">#REF!</definedName>
    <definedName name="TXGO_Rpch" localSheetId="1">#REF!</definedName>
    <definedName name="TXGO_Rpch" localSheetId="5">#REF!</definedName>
    <definedName name="TXGO_Rpch" localSheetId="4">#REF!</definedName>
    <definedName name="TXGO_Rpch" localSheetId="12">#REF!</definedName>
    <definedName name="TXGO_Rpch" localSheetId="2">#REF!</definedName>
    <definedName name="TXGO_Rpch" localSheetId="11">#REF!</definedName>
    <definedName name="TXGO_Rpch" localSheetId="7">#REF!</definedName>
    <definedName name="TXGO_Rpch" localSheetId="8">#REF!</definedName>
    <definedName name="TXGO_Rpch">#REF!</definedName>
    <definedName name="TXGXO" localSheetId="3">#REF!</definedName>
    <definedName name="TXGXO" localSheetId="1">#REF!</definedName>
    <definedName name="TXGXO" localSheetId="5">#REF!</definedName>
    <definedName name="TXGXO" localSheetId="4">#REF!</definedName>
    <definedName name="TXGXO" localSheetId="12">#REF!</definedName>
    <definedName name="TXGXO" localSheetId="2">#REF!</definedName>
    <definedName name="TXGXO" localSheetId="11">#REF!</definedName>
    <definedName name="TXGXO" localSheetId="7">#REF!</definedName>
    <definedName name="TXGXO" localSheetId="8">#REF!</definedName>
    <definedName name="TXGXO">#REF!</definedName>
    <definedName name="TXGXO_D" localSheetId="3">#REF!</definedName>
    <definedName name="TXGXO_D" localSheetId="1">#REF!</definedName>
    <definedName name="TXGXO_D" localSheetId="5">#REF!</definedName>
    <definedName name="TXGXO_D" localSheetId="4">#REF!</definedName>
    <definedName name="TXGXO_D" localSheetId="12">#REF!</definedName>
    <definedName name="TXGXO_D" localSheetId="2">#REF!</definedName>
    <definedName name="TXGXO_D" localSheetId="11">#REF!</definedName>
    <definedName name="TXGXO_D" localSheetId="7">#REF!</definedName>
    <definedName name="TXGXO_D" localSheetId="8">#REF!</definedName>
    <definedName name="TXGXO_D">#REF!</definedName>
    <definedName name="TXGXO_Dpch" localSheetId="3">#REF!</definedName>
    <definedName name="TXGXO_Dpch" localSheetId="1">#REF!</definedName>
    <definedName name="TXGXO_Dpch" localSheetId="5">#REF!</definedName>
    <definedName name="TXGXO_Dpch" localSheetId="4">#REF!</definedName>
    <definedName name="TXGXO_Dpch" localSheetId="12">#REF!</definedName>
    <definedName name="TXGXO_Dpch" localSheetId="2">#REF!</definedName>
    <definedName name="TXGXO_Dpch" localSheetId="11">#REF!</definedName>
    <definedName name="TXGXO_Dpch" localSheetId="7">#REF!</definedName>
    <definedName name="TXGXO_Dpch" localSheetId="8">#REF!</definedName>
    <definedName name="TXGXO_Dpch">#REF!</definedName>
    <definedName name="TXGXO_R" localSheetId="3">#REF!</definedName>
    <definedName name="TXGXO_R" localSheetId="1">#REF!</definedName>
    <definedName name="TXGXO_R" localSheetId="5">#REF!</definedName>
    <definedName name="TXGXO_R" localSheetId="4">#REF!</definedName>
    <definedName name="TXGXO_R" localSheetId="12">#REF!</definedName>
    <definedName name="TXGXO_R" localSheetId="2">#REF!</definedName>
    <definedName name="TXGXO_R" localSheetId="11">#REF!</definedName>
    <definedName name="TXGXO_R" localSheetId="7">#REF!</definedName>
    <definedName name="TXGXO_R" localSheetId="8">#REF!</definedName>
    <definedName name="TXGXO_R">#REF!</definedName>
    <definedName name="TXGXO_Rpch" localSheetId="3">#REF!</definedName>
    <definedName name="TXGXO_Rpch" localSheetId="1">#REF!</definedName>
    <definedName name="TXGXO_Rpch" localSheetId="5">#REF!</definedName>
    <definedName name="TXGXO_Rpch" localSheetId="4">#REF!</definedName>
    <definedName name="TXGXO_Rpch" localSheetId="12">#REF!</definedName>
    <definedName name="TXGXO_Rpch" localSheetId="2">#REF!</definedName>
    <definedName name="TXGXO_Rpch" localSheetId="11">#REF!</definedName>
    <definedName name="TXGXO_Rpch" localSheetId="7">#REF!</definedName>
    <definedName name="TXGXO_Rpch" localSheetId="8">#REF!</definedName>
    <definedName name="TXGXO_Rpch">#REF!</definedName>
    <definedName name="TXS" localSheetId="3">#REF!</definedName>
    <definedName name="TXS" localSheetId="1">#REF!</definedName>
    <definedName name="TXS" localSheetId="5">#REF!</definedName>
    <definedName name="TXS" localSheetId="4">#REF!</definedName>
    <definedName name="TXS" localSheetId="12">#REF!</definedName>
    <definedName name="TXS" localSheetId="2">#REF!</definedName>
    <definedName name="TXS" localSheetId="11">#REF!</definedName>
    <definedName name="TXS" localSheetId="7">#REF!</definedName>
    <definedName name="TXS" localSheetId="8">#REF!</definedName>
    <definedName name="TXS">#REF!</definedName>
    <definedName name="tyui" localSheetId="8" hidden="1">[46]Lead!#REF!</definedName>
    <definedName name="tyui" hidden="1">[46]Lead!#REF!</definedName>
    <definedName name="uito" localSheetId="8" hidden="1">[47]Test!#REF!</definedName>
    <definedName name="uito" hidden="1">[47]Test!#REF!</definedName>
    <definedName name="uitr" hidden="1">"AS2DocumentBrowse"</definedName>
    <definedName name="ujkhjk" hidden="1">{#N/A,#N/A,FALSE,"ОТЛАДКА"}</definedName>
    <definedName name="unemp_96Q3" localSheetId="3">#REF!</definedName>
    <definedName name="unemp_96Q3" localSheetId="1">#REF!</definedName>
    <definedName name="unemp_96Q3" localSheetId="5">#REF!</definedName>
    <definedName name="unemp_96Q3" localSheetId="4">#REF!</definedName>
    <definedName name="unemp_96Q3" localSheetId="12">#REF!</definedName>
    <definedName name="unemp_96Q3" localSheetId="2">#REF!</definedName>
    <definedName name="unemp_96Q3" localSheetId="11">#REF!</definedName>
    <definedName name="unemp_96Q3" localSheetId="7">#REF!</definedName>
    <definedName name="unemp_96Q3" localSheetId="8">#REF!</definedName>
    <definedName name="unemp_96Q3">#REF!</definedName>
    <definedName name="unemp_96Q4" localSheetId="3">#REF!</definedName>
    <definedName name="unemp_96Q4" localSheetId="1">#REF!</definedName>
    <definedName name="unemp_96Q4" localSheetId="5">#REF!</definedName>
    <definedName name="unemp_96Q4" localSheetId="4">#REF!</definedName>
    <definedName name="unemp_96Q4" localSheetId="12">#REF!</definedName>
    <definedName name="unemp_96Q4" localSheetId="2">#REF!</definedName>
    <definedName name="unemp_96Q4" localSheetId="11">#REF!</definedName>
    <definedName name="unemp_96Q4" localSheetId="7">#REF!</definedName>
    <definedName name="unemp_96Q4" localSheetId="8">#REF!</definedName>
    <definedName name="unemp_96Q4">#REF!</definedName>
    <definedName name="unemp_97Q1" localSheetId="3">#REF!</definedName>
    <definedName name="unemp_97Q1" localSheetId="1">#REF!</definedName>
    <definedName name="unemp_97Q1" localSheetId="5">#REF!</definedName>
    <definedName name="unemp_97Q1" localSheetId="4">#REF!</definedName>
    <definedName name="unemp_97Q1" localSheetId="12">#REF!</definedName>
    <definedName name="unemp_97Q1" localSheetId="2">#REF!</definedName>
    <definedName name="unemp_97Q1" localSheetId="11">#REF!</definedName>
    <definedName name="unemp_97Q1" localSheetId="7">#REF!</definedName>
    <definedName name="unemp_97Q1" localSheetId="8">#REF!</definedName>
    <definedName name="unemp_97Q1">#REF!</definedName>
    <definedName name="unemp_97Q2" localSheetId="3">#REF!</definedName>
    <definedName name="unemp_97Q2" localSheetId="1">#REF!</definedName>
    <definedName name="unemp_97Q2" localSheetId="5">#REF!</definedName>
    <definedName name="unemp_97Q2" localSheetId="4">#REF!</definedName>
    <definedName name="unemp_97Q2" localSheetId="12">#REF!</definedName>
    <definedName name="unemp_97Q2" localSheetId="2">#REF!</definedName>
    <definedName name="unemp_97Q2" localSheetId="11">#REF!</definedName>
    <definedName name="unemp_97Q2" localSheetId="7">#REF!</definedName>
    <definedName name="unemp_97Q2" localSheetId="8">#REF!</definedName>
    <definedName name="unemp_97Q2">#REF!</definedName>
    <definedName name="unemp_nat" localSheetId="3">#REF!</definedName>
    <definedName name="unemp_nat" localSheetId="1">#REF!</definedName>
    <definedName name="unemp_nat" localSheetId="5">#REF!</definedName>
    <definedName name="unemp_nat" localSheetId="4">#REF!</definedName>
    <definedName name="unemp_nat" localSheetId="12">#REF!</definedName>
    <definedName name="unemp_nat" localSheetId="2">#REF!</definedName>
    <definedName name="unemp_nat" localSheetId="11">#REF!</definedName>
    <definedName name="unemp_nat" localSheetId="7">#REF!</definedName>
    <definedName name="unemp_nat" localSheetId="8">#REF!</definedName>
    <definedName name="unemp_nat">#REF!</definedName>
    <definedName name="unemp_urbrural" localSheetId="3">#REF!</definedName>
    <definedName name="unemp_urbrural" localSheetId="1">#REF!</definedName>
    <definedName name="unemp_urbrural" localSheetId="5">#REF!</definedName>
    <definedName name="unemp_urbrural" localSheetId="4">#REF!</definedName>
    <definedName name="unemp_urbrural" localSheetId="12">#REF!</definedName>
    <definedName name="unemp_urbrural" localSheetId="2">#REF!</definedName>
    <definedName name="unemp_urbrural" localSheetId="11">#REF!</definedName>
    <definedName name="unemp_urbrural" localSheetId="7">#REF!</definedName>
    <definedName name="unemp_urbrural" localSheetId="8">#REF!</definedName>
    <definedName name="unemp_urbrural">#REF!</definedName>
    <definedName name="Universities" localSheetId="3">#REF!</definedName>
    <definedName name="Universities" localSheetId="1">#REF!</definedName>
    <definedName name="Universities" localSheetId="5">#REF!</definedName>
    <definedName name="Universities" localSheetId="4">#REF!</definedName>
    <definedName name="Universities" localSheetId="12">#REF!</definedName>
    <definedName name="Universities" localSheetId="2">#REF!</definedName>
    <definedName name="Universities" localSheetId="11">#REF!</definedName>
    <definedName name="Universities" localSheetId="7">#REF!</definedName>
    <definedName name="Universities" localSheetId="8">#REF!</definedName>
    <definedName name="Universities">#REF!</definedName>
    <definedName name="Uruguay" localSheetId="3">#REF!</definedName>
    <definedName name="Uruguay" localSheetId="1">#REF!</definedName>
    <definedName name="Uruguay" localSheetId="5">#REF!</definedName>
    <definedName name="Uruguay" localSheetId="4">#REF!</definedName>
    <definedName name="Uruguay" localSheetId="12">#REF!</definedName>
    <definedName name="Uruguay" localSheetId="2">#REF!</definedName>
    <definedName name="Uruguay" localSheetId="11">#REF!</definedName>
    <definedName name="Uruguay" localSheetId="7">#REF!</definedName>
    <definedName name="Uruguay" localSheetId="8">#REF!</definedName>
    <definedName name="Uruguay">#REF!</definedName>
    <definedName name="USDSR" localSheetId="3">#REF!</definedName>
    <definedName name="USDSR" localSheetId="1">#REF!</definedName>
    <definedName name="USDSR" localSheetId="5">#REF!</definedName>
    <definedName name="USDSR" localSheetId="4">#REF!</definedName>
    <definedName name="USDSR" localSheetId="12">#REF!</definedName>
    <definedName name="USDSR" localSheetId="2">#REF!</definedName>
    <definedName name="USDSR" localSheetId="11">#REF!</definedName>
    <definedName name="USDSR" localSheetId="7">#REF!</definedName>
    <definedName name="USDSR" localSheetId="8">#REF!</definedName>
    <definedName name="USDSR">#REF!</definedName>
    <definedName name="uu" localSheetId="3" hidden="1">{"Riqfin97",#N/A,FALSE,"Tran";"Riqfinpro",#N/A,FALSE,"Tran"}</definedName>
    <definedName name="uu" localSheetId="1" hidden="1">{"Riqfin97",#N/A,FALSE,"Tran";"Riqfinpro",#N/A,FALSE,"Tran"}</definedName>
    <definedName name="uu" localSheetId="5" hidden="1">{"Riqfin97",#N/A,FALSE,"Tran";"Riqfinpro",#N/A,FALSE,"Tran"}</definedName>
    <definedName name="uu" localSheetId="4" hidden="1">{"Riqfin97",#N/A,FALSE,"Tran";"Riqfinpro",#N/A,FALSE,"Tran"}</definedName>
    <definedName name="uu" localSheetId="2" hidden="1">{"Riqfin97",#N/A,FALSE,"Tran";"Riqfinpro",#N/A,FALSE,"Tran"}</definedName>
    <definedName name="uu" localSheetId="11" hidden="1">{"Riqfin97",#N/A,FALSE,"Tran";"Riqfinpro",#N/A,FALSE,"Tran"}</definedName>
    <definedName name="uu" localSheetId="8" hidden="1">{"Riqfin97",#N/A,FALSE,"Tran";"Riqfinpro",#N/A,FALSE,"Tran"}</definedName>
    <definedName name="uu" hidden="1">{"Riqfin97",#N/A,FALSE,"Tran";"Riqfinpro",#N/A,FALSE,"Tran"}</definedName>
    <definedName name="uuu" localSheetId="3" hidden="1">{"Riqfin97",#N/A,FALSE,"Tran";"Riqfinpro",#N/A,FALSE,"Tran"}</definedName>
    <definedName name="uuu" localSheetId="1" hidden="1">{"Riqfin97",#N/A,FALSE,"Tran";"Riqfinpro",#N/A,FALSE,"Tran"}</definedName>
    <definedName name="uuu" localSheetId="5" hidden="1">{"Riqfin97",#N/A,FALSE,"Tran";"Riqfinpro",#N/A,FALSE,"Tran"}</definedName>
    <definedName name="uuu" localSheetId="4" hidden="1">{"Riqfin97",#N/A,FALSE,"Tran";"Riqfinpro",#N/A,FALSE,"Tran"}</definedName>
    <definedName name="uuu" localSheetId="2" hidden="1">{"Riqfin97",#N/A,FALSE,"Tran";"Riqfinpro",#N/A,FALSE,"Tran"}</definedName>
    <definedName name="uuu" localSheetId="11" hidden="1">{"Riqfin97",#N/A,FALSE,"Tran";"Riqfinpro",#N/A,FALSE,"Tran"}</definedName>
    <definedName name="uuu" localSheetId="8" hidden="1">{"Riqfin97",#N/A,FALSE,"Tran";"Riqfinpro",#N/A,FALSE,"Tran"}</definedName>
    <definedName name="uuu" hidden="1">{"Riqfin97",#N/A,FALSE,"Tran";"Riqfinpro",#N/A,FALSE,"Tran"}</definedName>
    <definedName name="VANES" hidden="1">{#N/A,#N/A,FALSE,"Tabl. A1";#N/A,#N/A,FALSE,"Tabl. A1 b";#N/A,#N/A,FALSE,"Tabl. A2";#N/A,#N/A,FALSE,"Tabl. A2-1";#N/A,#N/A,FALSE,"Tabl. A2-2"}</definedName>
    <definedName name="vannes" hidden="1">{#N/A,#N/A,FALSE,"Tabl. G1";#N/A,#N/A,FALSE,"Tabl. G2"}</definedName>
    <definedName name="vc" hidden="1">{#N/A,#N/A,FALSE,"ОТЛАДКА"}</definedName>
    <definedName name="vcxzcsdv" hidden="1">{#N/A,#N/A,FALSE,"ОТЛАДКА"}</definedName>
    <definedName name="vel_mult" localSheetId="3">#REF!</definedName>
    <definedName name="vel_mult" localSheetId="1">#REF!</definedName>
    <definedName name="vel_mult" localSheetId="5">#REF!</definedName>
    <definedName name="vel_mult" localSheetId="4">#REF!</definedName>
    <definedName name="vel_mult" localSheetId="12">#REF!</definedName>
    <definedName name="vel_mult" localSheetId="2">#REF!</definedName>
    <definedName name="vel_mult" localSheetId="11">#REF!</definedName>
    <definedName name="vel_mult" localSheetId="7">#REF!</definedName>
    <definedName name="vel_mult" localSheetId="8">#REF!</definedName>
    <definedName name="vel_mult">#REF!</definedName>
    <definedName name="Venezuela" localSheetId="3">#REF!</definedName>
    <definedName name="Venezuela" localSheetId="1">#REF!</definedName>
    <definedName name="Venezuela" localSheetId="5">#REF!</definedName>
    <definedName name="Venezuela" localSheetId="4">#REF!</definedName>
    <definedName name="Venezuela" localSheetId="12">#REF!</definedName>
    <definedName name="Venezuela" localSheetId="2">#REF!</definedName>
    <definedName name="Venezuela" localSheetId="11">#REF!</definedName>
    <definedName name="Venezuela" localSheetId="7">#REF!</definedName>
    <definedName name="Venezuela" localSheetId="8">#REF!</definedName>
    <definedName name="Venezuela">#REF!</definedName>
    <definedName name="VTITLES" localSheetId="3">#REF!</definedName>
    <definedName name="VTITLES" localSheetId="1">#REF!</definedName>
    <definedName name="VTITLES" localSheetId="5">#REF!</definedName>
    <definedName name="VTITLES" localSheetId="4">#REF!</definedName>
    <definedName name="VTITLES" localSheetId="12">#REF!</definedName>
    <definedName name="VTITLES" localSheetId="2">#REF!</definedName>
    <definedName name="VTITLES" localSheetId="11">#REF!</definedName>
    <definedName name="VTITLES" localSheetId="7">#REF!</definedName>
    <definedName name="VTITLES" localSheetId="8">#REF!</definedName>
    <definedName name="VTITLES">#REF!</definedName>
    <definedName name="vv" localSheetId="3" hidden="1">{"Tab1",#N/A,FALSE,"P";"Tab2",#N/A,FALSE,"P"}</definedName>
    <definedName name="vv" localSheetId="1" hidden="1">{"Tab1",#N/A,FALSE,"P";"Tab2",#N/A,FALSE,"P"}</definedName>
    <definedName name="vv" localSheetId="5" hidden="1">{"Tab1",#N/A,FALSE,"P";"Tab2",#N/A,FALSE,"P"}</definedName>
    <definedName name="vv" localSheetId="4" hidden="1">{"Tab1",#N/A,FALSE,"P";"Tab2",#N/A,FALSE,"P"}</definedName>
    <definedName name="vv" localSheetId="2" hidden="1">{"Tab1",#N/A,FALSE,"P";"Tab2",#N/A,FALSE,"P"}</definedName>
    <definedName name="vv" localSheetId="11" hidden="1">{"Tab1",#N/A,FALSE,"P";"Tab2",#N/A,FALSE,"P"}</definedName>
    <definedName name="vv" localSheetId="8" hidden="1">{"Tab1",#N/A,FALSE,"P";"Tab2",#N/A,FALSE,"P"}</definedName>
    <definedName name="vv" hidden="1">{"Tab1",#N/A,FALSE,"P";"Tab2",#N/A,FALSE,"P"}</definedName>
    <definedName name="vvv" localSheetId="3" hidden="1">{"Tab1",#N/A,FALSE,"P";"Tab2",#N/A,FALSE,"P"}</definedName>
    <definedName name="vvv" localSheetId="1" hidden="1">{"Tab1",#N/A,FALSE,"P";"Tab2",#N/A,FALSE,"P"}</definedName>
    <definedName name="vvv" localSheetId="5" hidden="1">{"Tab1",#N/A,FALSE,"P";"Tab2",#N/A,FALSE,"P"}</definedName>
    <definedName name="vvv" localSheetId="4" hidden="1">{"Tab1",#N/A,FALSE,"P";"Tab2",#N/A,FALSE,"P"}</definedName>
    <definedName name="vvv" localSheetId="2" hidden="1">{"Tab1",#N/A,FALSE,"P";"Tab2",#N/A,FALSE,"P"}</definedName>
    <definedName name="vvv" localSheetId="11" hidden="1">{"Tab1",#N/A,FALSE,"P";"Tab2",#N/A,FALSE,"P"}</definedName>
    <definedName name="vvv" localSheetId="8" hidden="1">{"Tab1",#N/A,FALSE,"P";"Tab2",#N/A,FALSE,"P"}</definedName>
    <definedName name="vvv" hidden="1">{"Tab1",#N/A,FALSE,"P";"Tab2",#N/A,FALSE,"P"}</definedName>
    <definedName name="W" hidden="1">{#N/A,#N/A,FALSE,"ОТЛАДКА"}</definedName>
    <definedName name="W_06_N" localSheetId="3">[48]wonebi!#REF!</definedName>
    <definedName name="W_06_N" localSheetId="1">[48]wonebi!#REF!</definedName>
    <definedName name="W_06_N" localSheetId="5">[48]wonebi!#REF!</definedName>
    <definedName name="W_06_N" localSheetId="4">[48]wonebi!#REF!</definedName>
    <definedName name="W_06_N" localSheetId="12">[48]wonebi!#REF!</definedName>
    <definedName name="W_06_N" localSheetId="2">[48]wonebi!#REF!</definedName>
    <definedName name="W_06_N" localSheetId="11">[48]wonebi!#REF!</definedName>
    <definedName name="W_06_N" localSheetId="7">[48]wonebi!#REF!</definedName>
    <definedName name="W_06_N" localSheetId="8">[48]wonebi!#REF!</definedName>
    <definedName name="W_06_N">[48]wonebi!#REF!</definedName>
    <definedName name="wage_govt_sector" localSheetId="3">#REF!</definedName>
    <definedName name="wage_govt_sector" localSheetId="1">#REF!</definedName>
    <definedName name="wage_govt_sector" localSheetId="5">#REF!</definedName>
    <definedName name="wage_govt_sector" localSheetId="4">#REF!</definedName>
    <definedName name="wage_govt_sector" localSheetId="12">#REF!</definedName>
    <definedName name="wage_govt_sector" localSheetId="2">#REF!</definedName>
    <definedName name="wage_govt_sector" localSheetId="11">#REF!</definedName>
    <definedName name="wage_govt_sector" localSheetId="7">#REF!</definedName>
    <definedName name="wage_govt_sector" localSheetId="8">#REF!</definedName>
    <definedName name="wage_govt_sector">#REF!</definedName>
    <definedName name="WaterEquity">IFERROR(OFFSET([20]Aggregate_Level!$F$50,0,0,1,-COUNT([20]Aggregate_Level!$B$50:$F$50)),0)</definedName>
    <definedName name="we" hidden="1">{#N/A,#N/A,FALSE,"ОТЛАДКА"}</definedName>
    <definedName name="Weights">[49]Cities!$C$2:$C$6</definedName>
    <definedName name="WEO" localSheetId="3">#REF!</definedName>
    <definedName name="WEO" localSheetId="1">#REF!</definedName>
    <definedName name="WEO" localSheetId="5">#REF!</definedName>
    <definedName name="WEO" localSheetId="4">#REF!</definedName>
    <definedName name="WEO" localSheetId="12">#REF!</definedName>
    <definedName name="WEO" localSheetId="2">#REF!</definedName>
    <definedName name="WEO" localSheetId="11">#REF!</definedName>
    <definedName name="WEO" localSheetId="7">#REF!</definedName>
    <definedName name="WEO" localSheetId="8">#REF!</definedName>
    <definedName name="WEO">#REF!</definedName>
    <definedName name="WPCP33_D" localSheetId="3">#REF!</definedName>
    <definedName name="WPCP33_D" localSheetId="1">#REF!</definedName>
    <definedName name="WPCP33_D" localSheetId="5">#REF!</definedName>
    <definedName name="WPCP33_D" localSheetId="4">#REF!</definedName>
    <definedName name="WPCP33_D" localSheetId="12">#REF!</definedName>
    <definedName name="WPCP33_D" localSheetId="2">#REF!</definedName>
    <definedName name="WPCP33_D" localSheetId="11">#REF!</definedName>
    <definedName name="WPCP33_D" localSheetId="7">#REF!</definedName>
    <definedName name="WPCP33_D" localSheetId="8">#REF!</definedName>
    <definedName name="WPCP33_D">#REF!</definedName>
    <definedName name="WPCP33pch" localSheetId="3">#REF!</definedName>
    <definedName name="WPCP33pch" localSheetId="1">#REF!</definedName>
    <definedName name="WPCP33pch" localSheetId="5">#REF!</definedName>
    <definedName name="WPCP33pch" localSheetId="4">#REF!</definedName>
    <definedName name="WPCP33pch" localSheetId="12">#REF!</definedName>
    <definedName name="WPCP33pch" localSheetId="2">#REF!</definedName>
    <definedName name="WPCP33pch" localSheetId="11">#REF!</definedName>
    <definedName name="WPCP33pch" localSheetId="7">#REF!</definedName>
    <definedName name="WPCP33pch" localSheetId="8">#REF!</definedName>
    <definedName name="WPCP33pch">#REF!</definedName>
    <definedName name="wrn.10yp._.balance._.sheet." hidden="1">{"10yp balance sheet",#N/A,FALSE,"Celtel alternative 6"}</definedName>
    <definedName name="wrn.10yp._.capex." hidden="1">{"10yp capex",#N/A,FALSE,"Celtel alternative 6"}</definedName>
    <definedName name="wrn.10yp._.customers." hidden="1">{"10yp customers",#N/A,FALSE,"Celtel alternative 6"}</definedName>
    <definedName name="wrn.10yp._.graphs." hidden="1">{"10yp graphs",#N/A,FALSE,"Market Data"}</definedName>
    <definedName name="wrn.10yp._.key._.data." hidden="1">{"10yp key data",#N/A,FALSE,"Market Data"}</definedName>
    <definedName name="wrn.10yp._.profit._.and._.loss." hidden="1">{"10yp profit and loss",#N/A,FALSE,"Celtel alternative 6"}</definedName>
    <definedName name="wrn.10yp._.tariffs." hidden="1">{"10yp tariffs",#N/A,FALSE,"Celtel alternative 6"}</definedName>
    <definedName name="wrn.22." hidden="1">{#N/A,#N/A,FALSE,"ОТЛАДКА"}</definedName>
    <definedName name="wrn.23." hidden="1">{#N/A,#N/A,FALSE,"ОТЛАДКА"}</definedName>
    <definedName name="wrn.3cases." hidden="1">{#N/A,"Base",FALSE,"Dividend";#N/A,"Conservative",FALSE,"Dividend";#N/A,"Downside",FALSE,"Dividend"}</definedName>
    <definedName name="wrn.Acquisition_matrix." hidden="1">{"Acq_matrix",#N/A,FALSE,"Acquisition Matrix"}</definedName>
    <definedName name="wrn.adj95." hidden="1">{"adj95mult",#N/A,FALSE,"COMPCO";"adj95est",#N/A,FALSE,"COMPCO"}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1" hidden="1">{#N/A,#N/A,FALSE,"Aging Summary";#N/A,#N/A,FALSE,"Ratio Analysis";#N/A,#N/A,FALSE,"Test 120 Day Accts";#N/A,#N/A,FALSE,"Tickmarks"}</definedName>
    <definedName name="wrn.America._.Online.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wrn.AQUIROR._.DCF." hidden="1">{"AQUIRORDCF",#N/A,FALSE,"Merger consequences";"Acquirorassns",#N/A,FALSE,"Merger consequences"}</definedName>
    <definedName name="wrn.BANKS." localSheetId="3" hidden="1">{#N/A,#N/A,FALSE,"BANKS"}</definedName>
    <definedName name="wrn.BANKS." localSheetId="1" hidden="1">{#N/A,#N/A,FALSE,"BANKS"}</definedName>
    <definedName name="wrn.BANKS." localSheetId="5" hidden="1">{#N/A,#N/A,FALSE,"BANKS"}</definedName>
    <definedName name="wrn.BANKS." localSheetId="4" hidden="1">{#N/A,#N/A,FALSE,"BANKS"}</definedName>
    <definedName name="wrn.BANKS." localSheetId="2" hidden="1">{#N/A,#N/A,FALSE,"BANKS"}</definedName>
    <definedName name="wrn.BANKS." localSheetId="11" hidden="1">{#N/A,#N/A,FALSE,"BANKS"}</definedName>
    <definedName name="wrn.BANKS." localSheetId="8" hidden="1">{#N/A,#N/A,FALSE,"BANKS"}</definedName>
    <definedName name="wrn.BANKS." hidden="1">{#N/A,#N/A,FALSE,"BANKS"}</definedName>
    <definedName name="wrn.BANKS._1" localSheetId="3" hidden="1">{#N/A,#N/A,FALSE,"BANKS"}</definedName>
    <definedName name="wrn.BANKS._1" localSheetId="1" hidden="1">{#N/A,#N/A,FALSE,"BANKS"}</definedName>
    <definedName name="wrn.BANKS._1" localSheetId="5" hidden="1">{#N/A,#N/A,FALSE,"BANKS"}</definedName>
    <definedName name="wrn.BANKS._1" localSheetId="4" hidden="1">{#N/A,#N/A,FALSE,"BANKS"}</definedName>
    <definedName name="wrn.BANKS._1" localSheetId="2" hidden="1">{#N/A,#N/A,FALSE,"BANKS"}</definedName>
    <definedName name="wrn.BANKS._1" localSheetId="11" hidden="1">{#N/A,#N/A,FALSE,"BANKS"}</definedName>
    <definedName name="wrn.BANKS._1" localSheetId="8" hidden="1">{#N/A,#N/A,FALSE,"BANKS"}</definedName>
    <definedName name="wrn.BANKS._1" hidden="1">{#N/A,#N/A,FALSE,"BANKS"}</definedName>
    <definedName name="wrn.BANKS._2" localSheetId="3" hidden="1">{#N/A,#N/A,FALSE,"BANKS"}</definedName>
    <definedName name="wrn.BANKS._2" localSheetId="1" hidden="1">{#N/A,#N/A,FALSE,"BANKS"}</definedName>
    <definedName name="wrn.BANKS._2" localSheetId="5" hidden="1">{#N/A,#N/A,FALSE,"BANKS"}</definedName>
    <definedName name="wrn.BANKS._2" localSheetId="4" hidden="1">{#N/A,#N/A,FALSE,"BANKS"}</definedName>
    <definedName name="wrn.BANKS._2" localSheetId="2" hidden="1">{#N/A,#N/A,FALSE,"BANKS"}</definedName>
    <definedName name="wrn.BANKS._2" localSheetId="11" hidden="1">{#N/A,#N/A,FALSE,"BANKS"}</definedName>
    <definedName name="wrn.BANKS._2" localSheetId="8" hidden="1">{#N/A,#N/A,FALSE,"BANKS"}</definedName>
    <definedName name="wrn.BANKS._2" hidden="1">{#N/A,#N/A,FALSE,"BANKS"}</definedName>
    <definedName name="wrn.BOOK1.XLS." hidden="1">{#N/A,#N/A,FALSE,"Sheet1"}</definedName>
    <definedName name="wrn.BOP." localSheetId="3" hidden="1">{#N/A,#N/A,FALSE,"BOP"}</definedName>
    <definedName name="wrn.BOP." localSheetId="1" hidden="1">{#N/A,#N/A,FALSE,"BOP"}</definedName>
    <definedName name="wrn.BOP." localSheetId="5" hidden="1">{#N/A,#N/A,FALSE,"BOP"}</definedName>
    <definedName name="wrn.BOP." localSheetId="4" hidden="1">{#N/A,#N/A,FALSE,"BOP"}</definedName>
    <definedName name="wrn.BOP." localSheetId="2" hidden="1">{#N/A,#N/A,FALSE,"BOP"}</definedName>
    <definedName name="wrn.BOP." localSheetId="11" hidden="1">{#N/A,#N/A,FALSE,"BOP"}</definedName>
    <definedName name="wrn.BOP." localSheetId="8" hidden="1">{#N/A,#N/A,FALSE,"BOP"}</definedName>
    <definedName name="wrn.BOP." hidden="1">{#N/A,#N/A,FALSE,"BOP"}</definedName>
    <definedName name="wrn.BOP._1" localSheetId="3" hidden="1">{#N/A,#N/A,FALSE,"BOP"}</definedName>
    <definedName name="wrn.BOP._1" localSheetId="1" hidden="1">{#N/A,#N/A,FALSE,"BOP"}</definedName>
    <definedName name="wrn.BOP._1" localSheetId="5" hidden="1">{#N/A,#N/A,FALSE,"BOP"}</definedName>
    <definedName name="wrn.BOP._1" localSheetId="4" hidden="1">{#N/A,#N/A,FALSE,"BOP"}</definedName>
    <definedName name="wrn.BOP._1" localSheetId="2" hidden="1">{#N/A,#N/A,FALSE,"BOP"}</definedName>
    <definedName name="wrn.BOP._1" localSheetId="11" hidden="1">{#N/A,#N/A,FALSE,"BOP"}</definedName>
    <definedName name="wrn.BOP._1" localSheetId="8" hidden="1">{#N/A,#N/A,FALSE,"BOP"}</definedName>
    <definedName name="wrn.BOP._1" hidden="1">{#N/A,#N/A,FALSE,"BOP"}</definedName>
    <definedName name="wrn.BOP._2" localSheetId="3" hidden="1">{#N/A,#N/A,FALSE,"BOP"}</definedName>
    <definedName name="wrn.BOP._2" localSheetId="1" hidden="1">{#N/A,#N/A,FALSE,"BOP"}</definedName>
    <definedName name="wrn.BOP._2" localSheetId="5" hidden="1">{#N/A,#N/A,FALSE,"BOP"}</definedName>
    <definedName name="wrn.BOP._2" localSheetId="4" hidden="1">{#N/A,#N/A,FALSE,"BOP"}</definedName>
    <definedName name="wrn.BOP._2" localSheetId="2" hidden="1">{#N/A,#N/A,FALSE,"BOP"}</definedName>
    <definedName name="wrn.BOP._2" localSheetId="11" hidden="1">{#N/A,#N/A,FALSE,"BOP"}</definedName>
    <definedName name="wrn.BOP._2" localSheetId="8" hidden="1">{#N/A,#N/A,FALSE,"BOP"}</definedName>
    <definedName name="wrn.BOP._2" hidden="1">{#N/A,#N/A,FALSE,"BOP"}</definedName>
    <definedName name="wrn.BOP_MIDTERM." localSheetId="3" hidden="1">{"BOP_TAB",#N/A,FALSE,"N";"MIDTERM_TAB",#N/A,FALSE,"O"}</definedName>
    <definedName name="wrn.BOP_MIDTERM." localSheetId="1" hidden="1">{"BOP_TAB",#N/A,FALSE,"N";"MIDTERM_TAB",#N/A,FALSE,"O"}</definedName>
    <definedName name="wrn.BOP_MIDTERM." localSheetId="5" hidden="1">{"BOP_TAB",#N/A,FALSE,"N";"MIDTERM_TAB",#N/A,FALSE,"O"}</definedName>
    <definedName name="wrn.BOP_MIDTERM." localSheetId="4" hidden="1">{"BOP_TAB",#N/A,FALSE,"N";"MIDTERM_TAB",#N/A,FALSE,"O"}</definedName>
    <definedName name="wrn.BOP_MIDTERM." localSheetId="2" hidden="1">{"BOP_TAB",#N/A,FALSE,"N";"MIDTERM_TAB",#N/A,FALSE,"O"}</definedName>
    <definedName name="wrn.BOP_MIDTERM." localSheetId="11" hidden="1">{"BOP_TAB",#N/A,FALSE,"N";"MIDTERM_TAB",#N/A,FALSE,"O"}</definedName>
    <definedName name="wrn.BOP_MIDTERM." localSheetId="8" hidden="1">{"BOP_TAB",#N/A,FALSE,"N";"MIDTERM_TAB",#N/A,FALSE,"O"}</definedName>
    <definedName name="wrn.BOP_MIDTERM." hidden="1">{"BOP_TAB",#N/A,FALSE,"N";"MIDTERM_TAB",#N/A,FALSE,"O"}</definedName>
    <definedName name="wrn.BOP_MIDTERM._1" localSheetId="3" hidden="1">{"BOP_TAB",#N/A,FALSE,"N";"MIDTERM_TAB",#N/A,FALSE,"O"}</definedName>
    <definedName name="wrn.BOP_MIDTERM._1" localSheetId="1" hidden="1">{"BOP_TAB",#N/A,FALSE,"N";"MIDTERM_TAB",#N/A,FALSE,"O"}</definedName>
    <definedName name="wrn.BOP_MIDTERM._1" localSheetId="5" hidden="1">{"BOP_TAB",#N/A,FALSE,"N";"MIDTERM_TAB",#N/A,FALSE,"O"}</definedName>
    <definedName name="wrn.BOP_MIDTERM._1" localSheetId="4" hidden="1">{"BOP_TAB",#N/A,FALSE,"N";"MIDTERM_TAB",#N/A,FALSE,"O"}</definedName>
    <definedName name="wrn.BOP_MIDTERM._1" localSheetId="2" hidden="1">{"BOP_TAB",#N/A,FALSE,"N";"MIDTERM_TAB",#N/A,FALSE,"O"}</definedName>
    <definedName name="wrn.BOP_MIDTERM._1" localSheetId="11" hidden="1">{"BOP_TAB",#N/A,FALSE,"N";"MIDTERM_TAB",#N/A,FALSE,"O"}</definedName>
    <definedName name="wrn.BOP_MIDTERM._1" localSheetId="8" hidden="1">{"BOP_TAB",#N/A,FALSE,"N";"MIDTERM_TAB",#N/A,FALSE,"O"}</definedName>
    <definedName name="wrn.BOP_MIDTERM._1" hidden="1">{"BOP_TAB",#N/A,FALSE,"N";"MIDTERM_TAB",#N/A,FALSE,"O"}</definedName>
    <definedName name="wrn.BOP_MIDTERM._2" localSheetId="3" hidden="1">{"BOP_TAB",#N/A,FALSE,"N";"MIDTERM_TAB",#N/A,FALSE,"O"}</definedName>
    <definedName name="wrn.BOP_MIDTERM._2" localSheetId="1" hidden="1">{"BOP_TAB",#N/A,FALSE,"N";"MIDTERM_TAB",#N/A,FALSE,"O"}</definedName>
    <definedName name="wrn.BOP_MIDTERM._2" localSheetId="5" hidden="1">{"BOP_TAB",#N/A,FALSE,"N";"MIDTERM_TAB",#N/A,FALSE,"O"}</definedName>
    <definedName name="wrn.BOP_MIDTERM._2" localSheetId="4" hidden="1">{"BOP_TAB",#N/A,FALSE,"N";"MIDTERM_TAB",#N/A,FALSE,"O"}</definedName>
    <definedName name="wrn.BOP_MIDTERM._2" localSheetId="2" hidden="1">{"BOP_TAB",#N/A,FALSE,"N";"MIDTERM_TAB",#N/A,FALSE,"O"}</definedName>
    <definedName name="wrn.BOP_MIDTERM._2" localSheetId="11" hidden="1">{"BOP_TAB",#N/A,FALSE,"N";"MIDTERM_TAB",#N/A,FALSE,"O"}</definedName>
    <definedName name="wrn.BOP_MIDTERM._2" localSheetId="8" hidden="1">{"BOP_TAB",#N/A,FALSE,"N";"MIDTERM_TAB",#N/A,FALSE,"O"}</definedName>
    <definedName name="wrn.BOP_MIDTERM._2" hidden="1">{"BOP_TAB",#N/A,FALSE,"N";"MIDTERM_TAB",#N/A,FALSE,"O"}</definedName>
    <definedName name="wrn.budget._.balance._.sheet." hidden="1">{"bugdet992000 balance sheet",#N/A,FALSE,"Celtel alternative 6"}</definedName>
    <definedName name="wrn.budget._.capex." hidden="1">{"budget992000 capex",#N/A,FALSE,"Celtel alternative 6"}</definedName>
    <definedName name="wrn.budget._.customers." hidden="1">{"budget992000_customers",#N/A,FALSE,"Celtel alternative 6"}</definedName>
    <definedName name="wrn.budget._.profit._.and._.loss." hidden="1">{"budget992000 profit and loss",#N/A,FALSE,"Celtel alternative 6"}</definedName>
    <definedName name="wrn.budget._.tariffs._.and._.usage." hidden="1">{"budget992000 tariff and usage",#N/A,FALSE,"Celtel alternative 6"}</definedName>
    <definedName name="wrn.Cash._.Plan." hidden="1">{"cash plan",#N/A,FALSE,"fccashflow"}</definedName>
    <definedName name="wrn.celkový._.tisk._.detail." hidden="1">{"celkový rozpočet - detail",#N/A,FALSE,"Aktualizace č. 1"}</definedName>
    <definedName name="wrn.compco." hidden="1">{"mult96",#N/A,FALSE,"PETCOMP";"est96",#N/A,FALSE,"PETCOMP";"mult95",#N/A,FALSE,"PETCOMP";"est95",#N/A,FALSE,"PETCOMP";"multltm",#N/A,FALSE,"PETCOMP";"resultltm",#N/A,FALSE,"PETCOMP"}</definedName>
    <definedName name="wrn.complet." hidden="1">{"Ventes",#N/A,TRUE,"Ventes";"Synthèse Rex",#N/A,TRUE,"Exploitation";"Ecarts Rex",#N/A,TRUE,"Exploitation";"Graphe Rex",#N/A,TRUE,"Graphe PEB";"RCE Synthèse",#N/A,TRUE,"Capitaux";"Graph Capitaux",#N/A,TRUE,"Capitaux";"RCE Renta",#N/A,TRUE,"Capitaux";"Graph RCE",#N/A,TRUE,"Capitaux";"Effectifs",#N/A,TRUE,"Opérations";"Invest",#N/A,TRUE,"Opérations";"Resbil",#N/A,TRUE,"Finance"}</definedName>
    <definedName name="wrn.CREDIT." localSheetId="3" hidden="1">{#N/A,#N/A,FALSE,"CREDIT"}</definedName>
    <definedName name="wrn.CREDIT." localSheetId="1" hidden="1">{#N/A,#N/A,FALSE,"CREDIT"}</definedName>
    <definedName name="wrn.CREDIT." localSheetId="5" hidden="1">{#N/A,#N/A,FALSE,"CREDIT"}</definedName>
    <definedName name="wrn.CREDIT." localSheetId="4" hidden="1">{#N/A,#N/A,FALSE,"CREDIT"}</definedName>
    <definedName name="wrn.CREDIT." localSheetId="2" hidden="1">{#N/A,#N/A,FALSE,"CREDIT"}</definedName>
    <definedName name="wrn.CREDIT." localSheetId="11" hidden="1">{#N/A,#N/A,FALSE,"CREDIT"}</definedName>
    <definedName name="wrn.CREDIT." localSheetId="8" hidden="1">{#N/A,#N/A,FALSE,"CREDIT"}</definedName>
    <definedName name="wrn.CREDIT." hidden="1">{#N/A,#N/A,FALSE,"CREDIT"}</definedName>
    <definedName name="wrn.CREDIT._1" localSheetId="3" hidden="1">{#N/A,#N/A,FALSE,"CREDIT"}</definedName>
    <definedName name="wrn.CREDIT._1" localSheetId="1" hidden="1">{#N/A,#N/A,FALSE,"CREDIT"}</definedName>
    <definedName name="wrn.CREDIT._1" localSheetId="5" hidden="1">{#N/A,#N/A,FALSE,"CREDIT"}</definedName>
    <definedName name="wrn.CREDIT._1" localSheetId="4" hidden="1">{#N/A,#N/A,FALSE,"CREDIT"}</definedName>
    <definedName name="wrn.CREDIT._1" localSheetId="2" hidden="1">{#N/A,#N/A,FALSE,"CREDIT"}</definedName>
    <definedName name="wrn.CREDIT._1" localSheetId="11" hidden="1">{#N/A,#N/A,FALSE,"CREDIT"}</definedName>
    <definedName name="wrn.CREDIT._1" localSheetId="8" hidden="1">{#N/A,#N/A,FALSE,"CREDIT"}</definedName>
    <definedName name="wrn.CREDIT._1" hidden="1">{#N/A,#N/A,FALSE,"CREDIT"}</definedName>
    <definedName name="wrn.CREDIT._2" localSheetId="3" hidden="1">{#N/A,#N/A,FALSE,"CREDIT"}</definedName>
    <definedName name="wrn.CREDIT._2" localSheetId="1" hidden="1">{#N/A,#N/A,FALSE,"CREDIT"}</definedName>
    <definedName name="wrn.CREDIT._2" localSheetId="5" hidden="1">{#N/A,#N/A,FALSE,"CREDIT"}</definedName>
    <definedName name="wrn.CREDIT._2" localSheetId="4" hidden="1">{#N/A,#N/A,FALSE,"CREDIT"}</definedName>
    <definedName name="wrn.CREDIT._2" localSheetId="2" hidden="1">{#N/A,#N/A,FALSE,"CREDIT"}</definedName>
    <definedName name="wrn.CREDIT._2" localSheetId="11" hidden="1">{#N/A,#N/A,FALSE,"CREDIT"}</definedName>
    <definedName name="wrn.CREDIT._2" localSheetId="8" hidden="1">{#N/A,#N/A,FALSE,"CREDIT"}</definedName>
    <definedName name="wrn.CREDIT._2" hidden="1">{#N/A,#N/A,FALSE,"CREDIT"}</definedName>
    <definedName name="wrn.DCF." hidden="1">{"DCF1",#N/A,FALSE,"SIERRA DCF";"MATRIX1",#N/A,FALSE,"SIERRA DCF"}</definedName>
    <definedName name="wrn.DCF_Terminal_Value_qchm." hidden="1">{"qchm_dcf",#N/A,FALSE,"QCHMDCF2";"qchm_terminal",#N/A,FALSE,"QCHMDCF2"}</definedName>
    <definedName name="wrn.DEBTSVC." localSheetId="3" hidden="1">{#N/A,#N/A,FALSE,"DEBTSVC"}</definedName>
    <definedName name="wrn.DEBTSVC." localSheetId="1" hidden="1">{#N/A,#N/A,FALSE,"DEBTSVC"}</definedName>
    <definedName name="wrn.DEBTSVC." localSheetId="5" hidden="1">{#N/A,#N/A,FALSE,"DEBTSVC"}</definedName>
    <definedName name="wrn.DEBTSVC." localSheetId="4" hidden="1">{#N/A,#N/A,FALSE,"DEBTSVC"}</definedName>
    <definedName name="wrn.DEBTSVC." localSheetId="2" hidden="1">{#N/A,#N/A,FALSE,"DEBTSVC"}</definedName>
    <definedName name="wrn.DEBTSVC." localSheetId="11" hidden="1">{#N/A,#N/A,FALSE,"DEBTSVC"}</definedName>
    <definedName name="wrn.DEBTSVC." localSheetId="8" hidden="1">{#N/A,#N/A,FALSE,"DEBTSVC"}</definedName>
    <definedName name="wrn.DEBTSVC." hidden="1">{#N/A,#N/A,FALSE,"DEBTSVC"}</definedName>
    <definedName name="wrn.DEBTSVC._1" localSheetId="3" hidden="1">{#N/A,#N/A,FALSE,"DEBTSVC"}</definedName>
    <definedName name="wrn.DEBTSVC._1" localSheetId="1" hidden="1">{#N/A,#N/A,FALSE,"DEBTSVC"}</definedName>
    <definedName name="wrn.DEBTSVC._1" localSheetId="5" hidden="1">{#N/A,#N/A,FALSE,"DEBTSVC"}</definedName>
    <definedName name="wrn.DEBTSVC._1" localSheetId="4" hidden="1">{#N/A,#N/A,FALSE,"DEBTSVC"}</definedName>
    <definedName name="wrn.DEBTSVC._1" localSheetId="2" hidden="1">{#N/A,#N/A,FALSE,"DEBTSVC"}</definedName>
    <definedName name="wrn.DEBTSVC._1" localSheetId="11" hidden="1">{#N/A,#N/A,FALSE,"DEBTSVC"}</definedName>
    <definedName name="wrn.DEBTSVC._1" localSheetId="8" hidden="1">{#N/A,#N/A,FALSE,"DEBTSVC"}</definedName>
    <definedName name="wrn.DEBTSVC._1" hidden="1">{#N/A,#N/A,FALSE,"DEBTSVC"}</definedName>
    <definedName name="wrn.DEBTSVC._2" localSheetId="3" hidden="1">{#N/A,#N/A,FALSE,"DEBTSVC"}</definedName>
    <definedName name="wrn.DEBTSVC._2" localSheetId="1" hidden="1">{#N/A,#N/A,FALSE,"DEBTSVC"}</definedName>
    <definedName name="wrn.DEBTSVC._2" localSheetId="5" hidden="1">{#N/A,#N/A,FALSE,"DEBTSVC"}</definedName>
    <definedName name="wrn.DEBTSVC._2" localSheetId="4" hidden="1">{#N/A,#N/A,FALSE,"DEBTSVC"}</definedName>
    <definedName name="wrn.DEBTSVC._2" localSheetId="2" hidden="1">{#N/A,#N/A,FALSE,"DEBTSVC"}</definedName>
    <definedName name="wrn.DEBTSVC._2" localSheetId="11" hidden="1">{#N/A,#N/A,FALSE,"DEBTSVC"}</definedName>
    <definedName name="wrn.DEBTSVC._2" localSheetId="8" hidden="1">{#N/A,#N/A,FALSE,"DEBTSVC"}</definedName>
    <definedName name="wrn.DEBTSVC._2" hidden="1">{#N/A,#N/A,FALSE,"DEBTSVC"}</definedName>
    <definedName name="wrn.DEPO." localSheetId="3" hidden="1">{#N/A,#N/A,FALSE,"DEPO"}</definedName>
    <definedName name="wrn.DEPO." localSheetId="1" hidden="1">{#N/A,#N/A,FALSE,"DEPO"}</definedName>
    <definedName name="wrn.DEPO." localSheetId="5" hidden="1">{#N/A,#N/A,FALSE,"DEPO"}</definedName>
    <definedName name="wrn.DEPO." localSheetId="4" hidden="1">{#N/A,#N/A,FALSE,"DEPO"}</definedName>
    <definedName name="wrn.DEPO." localSheetId="2" hidden="1">{#N/A,#N/A,FALSE,"DEPO"}</definedName>
    <definedName name="wrn.DEPO." localSheetId="11" hidden="1">{#N/A,#N/A,FALSE,"DEPO"}</definedName>
    <definedName name="wrn.DEPO." localSheetId="8" hidden="1">{#N/A,#N/A,FALSE,"DEPO"}</definedName>
    <definedName name="wrn.DEPO." hidden="1">{#N/A,#N/A,FALSE,"DEPO"}</definedName>
    <definedName name="wrn.DEPO._1" localSheetId="3" hidden="1">{#N/A,#N/A,FALSE,"DEPO"}</definedName>
    <definedName name="wrn.DEPO._1" localSheetId="1" hidden="1">{#N/A,#N/A,FALSE,"DEPO"}</definedName>
    <definedName name="wrn.DEPO._1" localSheetId="5" hidden="1">{#N/A,#N/A,FALSE,"DEPO"}</definedName>
    <definedName name="wrn.DEPO._1" localSheetId="4" hidden="1">{#N/A,#N/A,FALSE,"DEPO"}</definedName>
    <definedName name="wrn.DEPO._1" localSheetId="2" hidden="1">{#N/A,#N/A,FALSE,"DEPO"}</definedName>
    <definedName name="wrn.DEPO._1" localSheetId="11" hidden="1">{#N/A,#N/A,FALSE,"DEPO"}</definedName>
    <definedName name="wrn.DEPO._1" localSheetId="8" hidden="1">{#N/A,#N/A,FALSE,"DEPO"}</definedName>
    <definedName name="wrn.DEPO._1" hidden="1">{#N/A,#N/A,FALSE,"DEPO"}</definedName>
    <definedName name="wrn.DEPO._2" localSheetId="3" hidden="1">{#N/A,#N/A,FALSE,"DEPO"}</definedName>
    <definedName name="wrn.DEPO._2" localSheetId="1" hidden="1">{#N/A,#N/A,FALSE,"DEPO"}</definedName>
    <definedName name="wrn.DEPO._2" localSheetId="5" hidden="1">{#N/A,#N/A,FALSE,"DEPO"}</definedName>
    <definedName name="wrn.DEPO._2" localSheetId="4" hidden="1">{#N/A,#N/A,FALSE,"DEPO"}</definedName>
    <definedName name="wrn.DEPO._2" localSheetId="2" hidden="1">{#N/A,#N/A,FALSE,"DEPO"}</definedName>
    <definedName name="wrn.DEPO._2" localSheetId="11" hidden="1">{#N/A,#N/A,FALSE,"DEPO"}</definedName>
    <definedName name="wrn.DEPO._2" localSheetId="8" hidden="1">{#N/A,#N/A,FALSE,"DEPO"}</definedName>
    <definedName name="wrn.DEPO._2" hidden="1">{#N/A,#N/A,FALSE,"DEPO"}</definedName>
    <definedName name="wrn.Economic._.Value._.Added._.Analysis." hidden="1">{"EVA",#N/A,FALSE,"EVA";"WACC",#N/A,FALSE,"WACC"}</definedName>
    <definedName name="wrn.EXCISE." localSheetId="3" hidden="1">{#N/A,#N/A,FALSE,"EXCISE"}</definedName>
    <definedName name="wrn.EXCISE." localSheetId="1" hidden="1">{#N/A,#N/A,FALSE,"EXCISE"}</definedName>
    <definedName name="wrn.EXCISE." localSheetId="5" hidden="1">{#N/A,#N/A,FALSE,"EXCISE"}</definedName>
    <definedName name="wrn.EXCISE." localSheetId="4" hidden="1">{#N/A,#N/A,FALSE,"EXCISE"}</definedName>
    <definedName name="wrn.EXCISE." localSheetId="2" hidden="1">{#N/A,#N/A,FALSE,"EXCISE"}</definedName>
    <definedName name="wrn.EXCISE." localSheetId="11" hidden="1">{#N/A,#N/A,FALSE,"EXCISE"}</definedName>
    <definedName name="wrn.EXCISE." localSheetId="8" hidden="1">{#N/A,#N/A,FALSE,"EXCISE"}</definedName>
    <definedName name="wrn.EXCISE." hidden="1">{#N/A,#N/A,FALSE,"EXCISE"}</definedName>
    <definedName name="wrn.EXCISE._1" localSheetId="3" hidden="1">{#N/A,#N/A,FALSE,"EXCISE"}</definedName>
    <definedName name="wrn.EXCISE._1" localSheetId="1" hidden="1">{#N/A,#N/A,FALSE,"EXCISE"}</definedName>
    <definedName name="wrn.EXCISE._1" localSheetId="5" hidden="1">{#N/A,#N/A,FALSE,"EXCISE"}</definedName>
    <definedName name="wrn.EXCISE._1" localSheetId="4" hidden="1">{#N/A,#N/A,FALSE,"EXCISE"}</definedName>
    <definedName name="wrn.EXCISE._1" localSheetId="2" hidden="1">{#N/A,#N/A,FALSE,"EXCISE"}</definedName>
    <definedName name="wrn.EXCISE._1" localSheetId="11" hidden="1">{#N/A,#N/A,FALSE,"EXCISE"}</definedName>
    <definedName name="wrn.EXCISE._1" localSheetId="8" hidden="1">{#N/A,#N/A,FALSE,"EXCISE"}</definedName>
    <definedName name="wrn.EXCISE._1" hidden="1">{#N/A,#N/A,FALSE,"EXCISE"}</definedName>
    <definedName name="wrn.EXCISE._2" localSheetId="3" hidden="1">{#N/A,#N/A,FALSE,"EXCISE"}</definedName>
    <definedName name="wrn.EXCISE._2" localSheetId="1" hidden="1">{#N/A,#N/A,FALSE,"EXCISE"}</definedName>
    <definedName name="wrn.EXCISE._2" localSheetId="5" hidden="1">{#N/A,#N/A,FALSE,"EXCISE"}</definedName>
    <definedName name="wrn.EXCISE._2" localSheetId="4" hidden="1">{#N/A,#N/A,FALSE,"EXCISE"}</definedName>
    <definedName name="wrn.EXCISE._2" localSheetId="2" hidden="1">{#N/A,#N/A,FALSE,"EXCISE"}</definedName>
    <definedName name="wrn.EXCISE._2" localSheetId="11" hidden="1">{#N/A,#N/A,FALSE,"EXCISE"}</definedName>
    <definedName name="wrn.EXCISE._2" localSheetId="8" hidden="1">{#N/A,#N/A,FALSE,"EXCISE"}</definedName>
    <definedName name="wrn.EXCISE._2" hidden="1">{#N/A,#N/A,FALSE,"EXCISE"}</definedName>
    <definedName name="wrn.EXRATE." localSheetId="3" hidden="1">{#N/A,#N/A,FALSE,"EXRATE"}</definedName>
    <definedName name="wrn.EXRATE." localSheetId="1" hidden="1">{#N/A,#N/A,FALSE,"EXRATE"}</definedName>
    <definedName name="wrn.EXRATE." localSheetId="5" hidden="1">{#N/A,#N/A,FALSE,"EXRATE"}</definedName>
    <definedName name="wrn.EXRATE." localSheetId="4" hidden="1">{#N/A,#N/A,FALSE,"EXRATE"}</definedName>
    <definedName name="wrn.EXRATE." localSheetId="2" hidden="1">{#N/A,#N/A,FALSE,"EXRATE"}</definedName>
    <definedName name="wrn.EXRATE." localSheetId="11" hidden="1">{#N/A,#N/A,FALSE,"EXRATE"}</definedName>
    <definedName name="wrn.EXRATE." localSheetId="8" hidden="1">{#N/A,#N/A,FALSE,"EXRATE"}</definedName>
    <definedName name="wrn.EXRATE." hidden="1">{#N/A,#N/A,FALSE,"EXRATE"}</definedName>
    <definedName name="wrn.EXRATE._1" localSheetId="3" hidden="1">{#N/A,#N/A,FALSE,"EXRATE"}</definedName>
    <definedName name="wrn.EXRATE._1" localSheetId="1" hidden="1">{#N/A,#N/A,FALSE,"EXRATE"}</definedName>
    <definedName name="wrn.EXRATE._1" localSheetId="5" hidden="1">{#N/A,#N/A,FALSE,"EXRATE"}</definedName>
    <definedName name="wrn.EXRATE._1" localSheetId="4" hidden="1">{#N/A,#N/A,FALSE,"EXRATE"}</definedName>
    <definedName name="wrn.EXRATE._1" localSheetId="2" hidden="1">{#N/A,#N/A,FALSE,"EXRATE"}</definedName>
    <definedName name="wrn.EXRATE._1" localSheetId="11" hidden="1">{#N/A,#N/A,FALSE,"EXRATE"}</definedName>
    <definedName name="wrn.EXRATE._1" localSheetId="8" hidden="1">{#N/A,#N/A,FALSE,"EXRATE"}</definedName>
    <definedName name="wrn.EXRATE._1" hidden="1">{#N/A,#N/A,FALSE,"EXRATE"}</definedName>
    <definedName name="wrn.EXRATE._2" localSheetId="3" hidden="1">{#N/A,#N/A,FALSE,"EXRATE"}</definedName>
    <definedName name="wrn.EXRATE._2" localSheetId="1" hidden="1">{#N/A,#N/A,FALSE,"EXRATE"}</definedName>
    <definedName name="wrn.EXRATE._2" localSheetId="5" hidden="1">{#N/A,#N/A,FALSE,"EXRATE"}</definedName>
    <definedName name="wrn.EXRATE._2" localSheetId="4" hidden="1">{#N/A,#N/A,FALSE,"EXRATE"}</definedName>
    <definedName name="wrn.EXRATE._2" localSheetId="2" hidden="1">{#N/A,#N/A,FALSE,"EXRATE"}</definedName>
    <definedName name="wrn.EXRATE._2" localSheetId="11" hidden="1">{#N/A,#N/A,FALSE,"EXRATE"}</definedName>
    <definedName name="wrn.EXRATE._2" localSheetId="8" hidden="1">{#N/A,#N/A,FALSE,"EXRATE"}</definedName>
    <definedName name="wrn.EXRATE._2" hidden="1">{#N/A,#N/A,FALSE,"EXRATE"}</definedName>
    <definedName name="wrn.EXTDEBT." localSheetId="3" hidden="1">{#N/A,#N/A,FALSE,"EXTDEBT"}</definedName>
    <definedName name="wrn.EXTDEBT." localSheetId="1" hidden="1">{#N/A,#N/A,FALSE,"EXTDEBT"}</definedName>
    <definedName name="wrn.EXTDEBT." localSheetId="5" hidden="1">{#N/A,#N/A,FALSE,"EXTDEBT"}</definedName>
    <definedName name="wrn.EXTDEBT." localSheetId="4" hidden="1">{#N/A,#N/A,FALSE,"EXTDEBT"}</definedName>
    <definedName name="wrn.EXTDEBT." localSheetId="2" hidden="1">{#N/A,#N/A,FALSE,"EXTDEBT"}</definedName>
    <definedName name="wrn.EXTDEBT." localSheetId="11" hidden="1">{#N/A,#N/A,FALSE,"EXTDEBT"}</definedName>
    <definedName name="wrn.EXTDEBT." localSheetId="8" hidden="1">{#N/A,#N/A,FALSE,"EXTDEBT"}</definedName>
    <definedName name="wrn.EXTDEBT." hidden="1">{#N/A,#N/A,FALSE,"EXTDEBT"}</definedName>
    <definedName name="wrn.EXTDEBT._1" localSheetId="3" hidden="1">{#N/A,#N/A,FALSE,"EXTDEBT"}</definedName>
    <definedName name="wrn.EXTDEBT._1" localSheetId="1" hidden="1">{#N/A,#N/A,FALSE,"EXTDEBT"}</definedName>
    <definedName name="wrn.EXTDEBT._1" localSheetId="5" hidden="1">{#N/A,#N/A,FALSE,"EXTDEBT"}</definedName>
    <definedName name="wrn.EXTDEBT._1" localSheetId="4" hidden="1">{#N/A,#N/A,FALSE,"EXTDEBT"}</definedName>
    <definedName name="wrn.EXTDEBT._1" localSheetId="2" hidden="1">{#N/A,#N/A,FALSE,"EXTDEBT"}</definedName>
    <definedName name="wrn.EXTDEBT._1" localSheetId="11" hidden="1">{#N/A,#N/A,FALSE,"EXTDEBT"}</definedName>
    <definedName name="wrn.EXTDEBT._1" localSheetId="8" hidden="1">{#N/A,#N/A,FALSE,"EXTDEBT"}</definedName>
    <definedName name="wrn.EXTDEBT._1" hidden="1">{#N/A,#N/A,FALSE,"EXTDEBT"}</definedName>
    <definedName name="wrn.EXTDEBT._2" localSheetId="3" hidden="1">{#N/A,#N/A,FALSE,"EXTDEBT"}</definedName>
    <definedName name="wrn.EXTDEBT._2" localSheetId="1" hidden="1">{#N/A,#N/A,FALSE,"EXTDEBT"}</definedName>
    <definedName name="wrn.EXTDEBT._2" localSheetId="5" hidden="1">{#N/A,#N/A,FALSE,"EXTDEBT"}</definedName>
    <definedName name="wrn.EXTDEBT._2" localSheetId="4" hidden="1">{#N/A,#N/A,FALSE,"EXTDEBT"}</definedName>
    <definedName name="wrn.EXTDEBT._2" localSheetId="2" hidden="1">{#N/A,#N/A,FALSE,"EXTDEBT"}</definedName>
    <definedName name="wrn.EXTDEBT._2" localSheetId="11" hidden="1">{#N/A,#N/A,FALSE,"EXTDEBT"}</definedName>
    <definedName name="wrn.EXTDEBT._2" localSheetId="8" hidden="1">{#N/A,#N/A,FALSE,"EXTDEBT"}</definedName>
    <definedName name="wrn.EXTDEBT._2" hidden="1">{#N/A,#N/A,FALSE,"EXTDEBT"}</definedName>
    <definedName name="wrn.EXTRABUDGT." localSheetId="3" hidden="1">{#N/A,#N/A,FALSE,"EXTRABUDGT"}</definedName>
    <definedName name="wrn.EXTRABUDGT." localSheetId="1" hidden="1">{#N/A,#N/A,FALSE,"EXTRABUDGT"}</definedName>
    <definedName name="wrn.EXTRABUDGT." localSheetId="5" hidden="1">{#N/A,#N/A,FALSE,"EXTRABUDGT"}</definedName>
    <definedName name="wrn.EXTRABUDGT." localSheetId="4" hidden="1">{#N/A,#N/A,FALSE,"EXTRABUDGT"}</definedName>
    <definedName name="wrn.EXTRABUDGT." localSheetId="2" hidden="1">{#N/A,#N/A,FALSE,"EXTRABUDGT"}</definedName>
    <definedName name="wrn.EXTRABUDGT." localSheetId="11" hidden="1">{#N/A,#N/A,FALSE,"EXTRABUDGT"}</definedName>
    <definedName name="wrn.EXTRABUDGT." localSheetId="8" hidden="1">{#N/A,#N/A,FALSE,"EXTRABUDGT"}</definedName>
    <definedName name="wrn.EXTRABUDGT." hidden="1">{#N/A,#N/A,FALSE,"EXTRABUDGT"}</definedName>
    <definedName name="wrn.EXTRABUDGT._1" localSheetId="3" hidden="1">{#N/A,#N/A,FALSE,"EXTRABUDGT"}</definedName>
    <definedName name="wrn.EXTRABUDGT._1" localSheetId="1" hidden="1">{#N/A,#N/A,FALSE,"EXTRABUDGT"}</definedName>
    <definedName name="wrn.EXTRABUDGT._1" localSheetId="5" hidden="1">{#N/A,#N/A,FALSE,"EXTRABUDGT"}</definedName>
    <definedName name="wrn.EXTRABUDGT._1" localSheetId="4" hidden="1">{#N/A,#N/A,FALSE,"EXTRABUDGT"}</definedName>
    <definedName name="wrn.EXTRABUDGT._1" localSheetId="2" hidden="1">{#N/A,#N/A,FALSE,"EXTRABUDGT"}</definedName>
    <definedName name="wrn.EXTRABUDGT._1" localSheetId="11" hidden="1">{#N/A,#N/A,FALSE,"EXTRABUDGT"}</definedName>
    <definedName name="wrn.EXTRABUDGT._1" localSheetId="8" hidden="1">{#N/A,#N/A,FALSE,"EXTRABUDGT"}</definedName>
    <definedName name="wrn.EXTRABUDGT._1" hidden="1">{#N/A,#N/A,FALSE,"EXTRABUDGT"}</definedName>
    <definedName name="wrn.EXTRABUDGT._2" localSheetId="3" hidden="1">{#N/A,#N/A,FALSE,"EXTRABUDGT"}</definedName>
    <definedName name="wrn.EXTRABUDGT._2" localSheetId="1" hidden="1">{#N/A,#N/A,FALSE,"EXTRABUDGT"}</definedName>
    <definedName name="wrn.EXTRABUDGT._2" localSheetId="5" hidden="1">{#N/A,#N/A,FALSE,"EXTRABUDGT"}</definedName>
    <definedName name="wrn.EXTRABUDGT._2" localSheetId="4" hidden="1">{#N/A,#N/A,FALSE,"EXTRABUDGT"}</definedName>
    <definedName name="wrn.EXTRABUDGT._2" localSheetId="2" hidden="1">{#N/A,#N/A,FALSE,"EXTRABUDGT"}</definedName>
    <definedName name="wrn.EXTRABUDGT._2" localSheetId="11" hidden="1">{#N/A,#N/A,FALSE,"EXTRABUDGT"}</definedName>
    <definedName name="wrn.EXTRABUDGT._2" localSheetId="8" hidden="1">{#N/A,#N/A,FALSE,"EXTRABUDGT"}</definedName>
    <definedName name="wrn.EXTRABUDGT._2" hidden="1">{#N/A,#N/A,FALSE,"EXTRABUDGT"}</definedName>
    <definedName name="wrn.EXTRABUDGT2." localSheetId="3" hidden="1">{#N/A,#N/A,FALSE,"EXTRABUDGT2"}</definedName>
    <definedName name="wrn.EXTRABUDGT2." localSheetId="1" hidden="1">{#N/A,#N/A,FALSE,"EXTRABUDGT2"}</definedName>
    <definedName name="wrn.EXTRABUDGT2." localSheetId="5" hidden="1">{#N/A,#N/A,FALSE,"EXTRABUDGT2"}</definedName>
    <definedName name="wrn.EXTRABUDGT2." localSheetId="4" hidden="1">{#N/A,#N/A,FALSE,"EXTRABUDGT2"}</definedName>
    <definedName name="wrn.EXTRABUDGT2." localSheetId="2" hidden="1">{#N/A,#N/A,FALSE,"EXTRABUDGT2"}</definedName>
    <definedName name="wrn.EXTRABUDGT2." localSheetId="11" hidden="1">{#N/A,#N/A,FALSE,"EXTRABUDGT2"}</definedName>
    <definedName name="wrn.EXTRABUDGT2." localSheetId="8" hidden="1">{#N/A,#N/A,FALSE,"EXTRABUDGT2"}</definedName>
    <definedName name="wrn.EXTRABUDGT2." hidden="1">{#N/A,#N/A,FALSE,"EXTRABUDGT2"}</definedName>
    <definedName name="wrn.EXTRABUDGT2._1" localSheetId="3" hidden="1">{#N/A,#N/A,FALSE,"EXTRABUDGT2"}</definedName>
    <definedName name="wrn.EXTRABUDGT2._1" localSheetId="1" hidden="1">{#N/A,#N/A,FALSE,"EXTRABUDGT2"}</definedName>
    <definedName name="wrn.EXTRABUDGT2._1" localSheetId="5" hidden="1">{#N/A,#N/A,FALSE,"EXTRABUDGT2"}</definedName>
    <definedName name="wrn.EXTRABUDGT2._1" localSheetId="4" hidden="1">{#N/A,#N/A,FALSE,"EXTRABUDGT2"}</definedName>
    <definedName name="wrn.EXTRABUDGT2._1" localSheetId="2" hidden="1">{#N/A,#N/A,FALSE,"EXTRABUDGT2"}</definedName>
    <definedName name="wrn.EXTRABUDGT2._1" localSheetId="11" hidden="1">{#N/A,#N/A,FALSE,"EXTRABUDGT2"}</definedName>
    <definedName name="wrn.EXTRABUDGT2._1" localSheetId="8" hidden="1">{#N/A,#N/A,FALSE,"EXTRABUDGT2"}</definedName>
    <definedName name="wrn.EXTRABUDGT2._1" hidden="1">{#N/A,#N/A,FALSE,"EXTRABUDGT2"}</definedName>
    <definedName name="wrn.EXTRABUDGT2._2" localSheetId="3" hidden="1">{#N/A,#N/A,FALSE,"EXTRABUDGT2"}</definedName>
    <definedName name="wrn.EXTRABUDGT2._2" localSheetId="1" hidden="1">{#N/A,#N/A,FALSE,"EXTRABUDGT2"}</definedName>
    <definedName name="wrn.EXTRABUDGT2._2" localSheetId="5" hidden="1">{#N/A,#N/A,FALSE,"EXTRABUDGT2"}</definedName>
    <definedName name="wrn.EXTRABUDGT2._2" localSheetId="4" hidden="1">{#N/A,#N/A,FALSE,"EXTRABUDGT2"}</definedName>
    <definedName name="wrn.EXTRABUDGT2._2" localSheetId="2" hidden="1">{#N/A,#N/A,FALSE,"EXTRABUDGT2"}</definedName>
    <definedName name="wrn.EXTRABUDGT2._2" localSheetId="11" hidden="1">{#N/A,#N/A,FALSE,"EXTRABUDGT2"}</definedName>
    <definedName name="wrn.EXTRABUDGT2._2" localSheetId="8" hidden="1">{#N/A,#N/A,FALSE,"EXTRABUDGT2"}</definedName>
    <definedName name="wrn.EXTRABUDGT2._2" hidden="1">{#N/A,#N/A,FALSE,"EXTRABUDGT2"}</definedName>
    <definedName name="wrn.FCB." hidden="1">{"FCB_ALL",#N/A,FALSE,"FCB"}</definedName>
    <definedName name="wrn.fcb2" hidden="1">{"FCB_ALL",#N/A,FALSE,"FCB"}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Rpt." hidden="1">{"Rpt1",#N/A,FALSE,"Recap";"Rpt1",#N/A,FALSE,"Charts"}</definedName>
    <definedName name="wrn.fullrpta" hidden="1">{"Rpt1",#N/A,FALSE,"Recap";"Rpt1",#N/A,FALSE,"Charts"}</definedName>
    <definedName name="wrn.GDP." localSheetId="3" hidden="1">{#N/A,#N/A,FALSE,"GDP_ORIGIN";#N/A,#N/A,FALSE,"EMP_POP"}</definedName>
    <definedName name="wrn.GDP." localSheetId="1" hidden="1">{#N/A,#N/A,FALSE,"GDP_ORIGIN";#N/A,#N/A,FALSE,"EMP_POP"}</definedName>
    <definedName name="wrn.GDP." localSheetId="5" hidden="1">{#N/A,#N/A,FALSE,"GDP_ORIGIN";#N/A,#N/A,FALSE,"EMP_POP"}</definedName>
    <definedName name="wrn.GDP." localSheetId="4" hidden="1">{#N/A,#N/A,FALSE,"GDP_ORIGIN";#N/A,#N/A,FALSE,"EMP_POP"}</definedName>
    <definedName name="wrn.GDP." localSheetId="2" hidden="1">{#N/A,#N/A,FALSE,"GDP_ORIGIN";#N/A,#N/A,FALSE,"EMP_POP"}</definedName>
    <definedName name="wrn.GDP." localSheetId="11" hidden="1">{#N/A,#N/A,FALSE,"GDP_ORIGIN";#N/A,#N/A,FALSE,"EMP_POP"}</definedName>
    <definedName name="wrn.GDP." localSheetId="8" hidden="1">{#N/A,#N/A,FALSE,"GDP_ORIGIN";#N/A,#N/A,FALSE,"EMP_POP"}</definedName>
    <definedName name="wrn.GDP." hidden="1">{#N/A,#N/A,FALSE,"GDP_ORIGIN";#N/A,#N/A,FALSE,"EMP_POP"}</definedName>
    <definedName name="wrn.GDP._1" localSheetId="3" hidden="1">{#N/A,#N/A,FALSE,"GDP_ORIGIN";#N/A,#N/A,FALSE,"EMP_POP"}</definedName>
    <definedName name="wrn.GDP._1" localSheetId="1" hidden="1">{#N/A,#N/A,FALSE,"GDP_ORIGIN";#N/A,#N/A,FALSE,"EMP_POP"}</definedName>
    <definedName name="wrn.GDP._1" localSheetId="5" hidden="1">{#N/A,#N/A,FALSE,"GDP_ORIGIN";#N/A,#N/A,FALSE,"EMP_POP"}</definedName>
    <definedName name="wrn.GDP._1" localSheetId="4" hidden="1">{#N/A,#N/A,FALSE,"GDP_ORIGIN";#N/A,#N/A,FALSE,"EMP_POP"}</definedName>
    <definedName name="wrn.GDP._1" localSheetId="2" hidden="1">{#N/A,#N/A,FALSE,"GDP_ORIGIN";#N/A,#N/A,FALSE,"EMP_POP"}</definedName>
    <definedName name="wrn.GDP._1" localSheetId="11" hidden="1">{#N/A,#N/A,FALSE,"GDP_ORIGIN";#N/A,#N/A,FALSE,"EMP_POP"}</definedName>
    <definedName name="wrn.GDP._1" localSheetId="8" hidden="1">{#N/A,#N/A,FALSE,"GDP_ORIGIN";#N/A,#N/A,FALSE,"EMP_POP"}</definedName>
    <definedName name="wrn.GDP._1" hidden="1">{#N/A,#N/A,FALSE,"GDP_ORIGIN";#N/A,#N/A,FALSE,"EMP_POP"}</definedName>
    <definedName name="wrn.GDP._2" localSheetId="3" hidden="1">{#N/A,#N/A,FALSE,"GDP_ORIGIN";#N/A,#N/A,FALSE,"EMP_POP"}</definedName>
    <definedName name="wrn.GDP._2" localSheetId="1" hidden="1">{#N/A,#N/A,FALSE,"GDP_ORIGIN";#N/A,#N/A,FALSE,"EMP_POP"}</definedName>
    <definedName name="wrn.GDP._2" localSheetId="5" hidden="1">{#N/A,#N/A,FALSE,"GDP_ORIGIN";#N/A,#N/A,FALSE,"EMP_POP"}</definedName>
    <definedName name="wrn.GDP._2" localSheetId="4" hidden="1">{#N/A,#N/A,FALSE,"GDP_ORIGIN";#N/A,#N/A,FALSE,"EMP_POP"}</definedName>
    <definedName name="wrn.GDP._2" localSheetId="2" hidden="1">{#N/A,#N/A,FALSE,"GDP_ORIGIN";#N/A,#N/A,FALSE,"EMP_POP"}</definedName>
    <definedName name="wrn.GDP._2" localSheetId="11" hidden="1">{#N/A,#N/A,FALSE,"GDP_ORIGIN";#N/A,#N/A,FALSE,"EMP_POP"}</definedName>
    <definedName name="wrn.GDP._2" localSheetId="8" hidden="1">{#N/A,#N/A,FALSE,"GDP_ORIGIN";#N/A,#N/A,FALSE,"EMP_POP"}</definedName>
    <definedName name="wrn.GDP._2" hidden="1">{#N/A,#N/A,FALSE,"GDP_ORIGIN";#N/A,#N/A,FALSE,"EMP_POP"}</definedName>
    <definedName name="wrn.GGOVT." localSheetId="3" hidden="1">{#N/A,#N/A,FALSE,"GGOVT"}</definedName>
    <definedName name="wrn.GGOVT." localSheetId="1" hidden="1">{#N/A,#N/A,FALSE,"GGOVT"}</definedName>
    <definedName name="wrn.GGOVT." localSheetId="5" hidden="1">{#N/A,#N/A,FALSE,"GGOVT"}</definedName>
    <definedName name="wrn.GGOVT." localSheetId="4" hidden="1">{#N/A,#N/A,FALSE,"GGOVT"}</definedName>
    <definedName name="wrn.GGOVT." localSheetId="2" hidden="1">{#N/A,#N/A,FALSE,"GGOVT"}</definedName>
    <definedName name="wrn.GGOVT." localSheetId="11" hidden="1">{#N/A,#N/A,FALSE,"GGOVT"}</definedName>
    <definedName name="wrn.GGOVT." localSheetId="8" hidden="1">{#N/A,#N/A,FALSE,"GGOVT"}</definedName>
    <definedName name="wrn.GGOVT." hidden="1">{#N/A,#N/A,FALSE,"GGOVT"}</definedName>
    <definedName name="wrn.GGOVT._1" localSheetId="3" hidden="1">{#N/A,#N/A,FALSE,"GGOVT"}</definedName>
    <definedName name="wrn.GGOVT._1" localSheetId="1" hidden="1">{#N/A,#N/A,FALSE,"GGOVT"}</definedName>
    <definedName name="wrn.GGOVT._1" localSheetId="5" hidden="1">{#N/A,#N/A,FALSE,"GGOVT"}</definedName>
    <definedName name="wrn.GGOVT._1" localSheetId="4" hidden="1">{#N/A,#N/A,FALSE,"GGOVT"}</definedName>
    <definedName name="wrn.GGOVT._1" localSheetId="2" hidden="1">{#N/A,#N/A,FALSE,"GGOVT"}</definedName>
    <definedName name="wrn.GGOVT._1" localSheetId="11" hidden="1">{#N/A,#N/A,FALSE,"GGOVT"}</definedName>
    <definedName name="wrn.GGOVT._1" localSheetId="8" hidden="1">{#N/A,#N/A,FALSE,"GGOVT"}</definedName>
    <definedName name="wrn.GGOVT._1" hidden="1">{#N/A,#N/A,FALSE,"GGOVT"}</definedName>
    <definedName name="wrn.GGOVT._2" localSheetId="3" hidden="1">{#N/A,#N/A,FALSE,"GGOVT"}</definedName>
    <definedName name="wrn.GGOVT._2" localSheetId="1" hidden="1">{#N/A,#N/A,FALSE,"GGOVT"}</definedName>
    <definedName name="wrn.GGOVT._2" localSheetId="5" hidden="1">{#N/A,#N/A,FALSE,"GGOVT"}</definedName>
    <definedName name="wrn.GGOVT._2" localSheetId="4" hidden="1">{#N/A,#N/A,FALSE,"GGOVT"}</definedName>
    <definedName name="wrn.GGOVT._2" localSheetId="2" hidden="1">{#N/A,#N/A,FALSE,"GGOVT"}</definedName>
    <definedName name="wrn.GGOVT._2" localSheetId="11" hidden="1">{#N/A,#N/A,FALSE,"GGOVT"}</definedName>
    <definedName name="wrn.GGOVT._2" localSheetId="8" hidden="1">{#N/A,#N/A,FALSE,"GGOVT"}</definedName>
    <definedName name="wrn.GGOVT._2" hidden="1">{#N/A,#N/A,FALSE,"GGOVT"}</definedName>
    <definedName name="wrn.GGOVT2." localSheetId="3" hidden="1">{#N/A,#N/A,FALSE,"GGOVT2"}</definedName>
    <definedName name="wrn.GGOVT2." localSheetId="1" hidden="1">{#N/A,#N/A,FALSE,"GGOVT2"}</definedName>
    <definedName name="wrn.GGOVT2." localSheetId="5" hidden="1">{#N/A,#N/A,FALSE,"GGOVT2"}</definedName>
    <definedName name="wrn.GGOVT2." localSheetId="4" hidden="1">{#N/A,#N/A,FALSE,"GGOVT2"}</definedName>
    <definedName name="wrn.GGOVT2." localSheetId="2" hidden="1">{#N/A,#N/A,FALSE,"GGOVT2"}</definedName>
    <definedName name="wrn.GGOVT2." localSheetId="11" hidden="1">{#N/A,#N/A,FALSE,"GGOVT2"}</definedName>
    <definedName name="wrn.GGOVT2." localSheetId="8" hidden="1">{#N/A,#N/A,FALSE,"GGOVT2"}</definedName>
    <definedName name="wrn.GGOVT2." hidden="1">{#N/A,#N/A,FALSE,"GGOVT2"}</definedName>
    <definedName name="wrn.GGOVT2._1" localSheetId="3" hidden="1">{#N/A,#N/A,FALSE,"GGOVT2"}</definedName>
    <definedName name="wrn.GGOVT2._1" localSheetId="1" hidden="1">{#N/A,#N/A,FALSE,"GGOVT2"}</definedName>
    <definedName name="wrn.GGOVT2._1" localSheetId="5" hidden="1">{#N/A,#N/A,FALSE,"GGOVT2"}</definedName>
    <definedName name="wrn.GGOVT2._1" localSheetId="4" hidden="1">{#N/A,#N/A,FALSE,"GGOVT2"}</definedName>
    <definedName name="wrn.GGOVT2._1" localSheetId="2" hidden="1">{#N/A,#N/A,FALSE,"GGOVT2"}</definedName>
    <definedName name="wrn.GGOVT2._1" localSheetId="11" hidden="1">{#N/A,#N/A,FALSE,"GGOVT2"}</definedName>
    <definedName name="wrn.GGOVT2._1" localSheetId="8" hidden="1">{#N/A,#N/A,FALSE,"GGOVT2"}</definedName>
    <definedName name="wrn.GGOVT2._1" hidden="1">{#N/A,#N/A,FALSE,"GGOVT2"}</definedName>
    <definedName name="wrn.GGOVT2._2" localSheetId="3" hidden="1">{#N/A,#N/A,FALSE,"GGOVT2"}</definedName>
    <definedName name="wrn.GGOVT2._2" localSheetId="1" hidden="1">{#N/A,#N/A,FALSE,"GGOVT2"}</definedName>
    <definedName name="wrn.GGOVT2._2" localSheetId="5" hidden="1">{#N/A,#N/A,FALSE,"GGOVT2"}</definedName>
    <definedName name="wrn.GGOVT2._2" localSheetId="4" hidden="1">{#N/A,#N/A,FALSE,"GGOVT2"}</definedName>
    <definedName name="wrn.GGOVT2._2" localSheetId="2" hidden="1">{#N/A,#N/A,FALSE,"GGOVT2"}</definedName>
    <definedName name="wrn.GGOVT2._2" localSheetId="11" hidden="1">{#N/A,#N/A,FALSE,"GGOVT2"}</definedName>
    <definedName name="wrn.GGOVT2._2" localSheetId="8" hidden="1">{#N/A,#N/A,FALSE,"GGOVT2"}</definedName>
    <definedName name="wrn.GGOVT2._2" hidden="1">{#N/A,#N/A,FALSE,"GGOVT2"}</definedName>
    <definedName name="wrn.GGOVTPC." localSheetId="3" hidden="1">{#N/A,#N/A,FALSE,"GGOVT%"}</definedName>
    <definedName name="wrn.GGOVTPC." localSheetId="1" hidden="1">{#N/A,#N/A,FALSE,"GGOVT%"}</definedName>
    <definedName name="wrn.GGOVTPC." localSheetId="5" hidden="1">{#N/A,#N/A,FALSE,"GGOVT%"}</definedName>
    <definedName name="wrn.GGOVTPC." localSheetId="4" hidden="1">{#N/A,#N/A,FALSE,"GGOVT%"}</definedName>
    <definedName name="wrn.GGOVTPC." localSheetId="2" hidden="1">{#N/A,#N/A,FALSE,"GGOVT%"}</definedName>
    <definedName name="wrn.GGOVTPC." localSheetId="11" hidden="1">{#N/A,#N/A,FALSE,"GGOVT%"}</definedName>
    <definedName name="wrn.GGOVTPC." localSheetId="8" hidden="1">{#N/A,#N/A,FALSE,"GGOVT%"}</definedName>
    <definedName name="wrn.GGOVTPC." hidden="1">{#N/A,#N/A,FALSE,"GGOVT%"}</definedName>
    <definedName name="wrn.GGOVTPC._1" localSheetId="3" hidden="1">{#N/A,#N/A,FALSE,"GGOVT%"}</definedName>
    <definedName name="wrn.GGOVTPC._1" localSheetId="1" hidden="1">{#N/A,#N/A,FALSE,"GGOVT%"}</definedName>
    <definedName name="wrn.GGOVTPC._1" localSheetId="5" hidden="1">{#N/A,#N/A,FALSE,"GGOVT%"}</definedName>
    <definedName name="wrn.GGOVTPC._1" localSheetId="4" hidden="1">{#N/A,#N/A,FALSE,"GGOVT%"}</definedName>
    <definedName name="wrn.GGOVTPC._1" localSheetId="2" hidden="1">{#N/A,#N/A,FALSE,"GGOVT%"}</definedName>
    <definedName name="wrn.GGOVTPC._1" localSheetId="11" hidden="1">{#N/A,#N/A,FALSE,"GGOVT%"}</definedName>
    <definedName name="wrn.GGOVTPC._1" localSheetId="8" hidden="1">{#N/A,#N/A,FALSE,"GGOVT%"}</definedName>
    <definedName name="wrn.GGOVTPC._1" hidden="1">{#N/A,#N/A,FALSE,"GGOVT%"}</definedName>
    <definedName name="wrn.GGOVTPC._2" localSheetId="3" hidden="1">{#N/A,#N/A,FALSE,"GGOVT%"}</definedName>
    <definedName name="wrn.GGOVTPC._2" localSheetId="1" hidden="1">{#N/A,#N/A,FALSE,"GGOVT%"}</definedName>
    <definedName name="wrn.GGOVTPC._2" localSheetId="5" hidden="1">{#N/A,#N/A,FALSE,"GGOVT%"}</definedName>
    <definedName name="wrn.GGOVTPC._2" localSheetId="4" hidden="1">{#N/A,#N/A,FALSE,"GGOVT%"}</definedName>
    <definedName name="wrn.GGOVTPC._2" localSheetId="2" hidden="1">{#N/A,#N/A,FALSE,"GGOVT%"}</definedName>
    <definedName name="wrn.GGOVTPC._2" localSheetId="11" hidden="1">{#N/A,#N/A,FALSE,"GGOVT%"}</definedName>
    <definedName name="wrn.GGOVTPC._2" localSheetId="8" hidden="1">{#N/A,#N/A,FALSE,"GGOVT%"}</definedName>
    <definedName name="wrn.GGOVTPC._2" hidden="1">{#N/A,#N/A,FALSE,"GGOVT%"}</definedName>
    <definedName name="wrn.incomesum" hidden="1">{"IncomeRecap",#N/A,TRUE,"Recap";"IncomeSummary",#N/A,TRUE,"CNSL";"IncomeSummary",#N/A,TRUE,"Kansas City";"IncomeSummary",#N/A,TRUE,"112IN";"IncomeSummary",#N/A,TRUE,"114TU";"IncomeSummary",#N/A,TRUE,"121SWKS";"IncomeSummary",#N/A,TRUE,"141OM";"IncomeSummary",#N/A,TRUE,"FWD";"IncomeSummary",#N/A,TRUE,"302RA";"IncomeSummary",#N/A,TRUE,"303RE";"IncomeSummary",#N/A,TRUE,"401CH";"IncomeSummary",#N/A,TRUE,"501OK";"IncomeSummary",#N/A,TRUE,"502SE"}</definedName>
    <definedName name="wrn.IncomeSummaries." hidden="1">{"IncomeRecap",#N/A,TRUE,"Recap";"IncomeSummary",#N/A,TRUE,"CNSL";"IncomeSummary",#N/A,TRUE,"Kansas City";"IncomeSummary",#N/A,TRUE,"112IN";"IncomeSummary",#N/A,TRUE,"114TU";"IncomeSummary",#N/A,TRUE,"121SWKS";"IncomeSummary",#N/A,TRUE,"141OM";"IncomeSummary",#N/A,TRUE,"FWD";"IncomeSummary",#N/A,TRUE,"302RA";"IncomeSummary",#N/A,TRUE,"303RE";"IncomeSummary",#N/A,TRUE,"401CH";"IncomeSummary",#N/A,TRUE,"501OK";"IncomeSummary",#N/A,TRUE,"502SE"}</definedName>
    <definedName name="wrn.INCOMETX." localSheetId="3" hidden="1">{#N/A,#N/A,FALSE,"INCOMETX"}</definedName>
    <definedName name="wrn.INCOMETX." localSheetId="1" hidden="1">{#N/A,#N/A,FALSE,"INCOMETX"}</definedName>
    <definedName name="wrn.INCOMETX." localSheetId="5" hidden="1">{#N/A,#N/A,FALSE,"INCOMETX"}</definedName>
    <definedName name="wrn.INCOMETX." localSheetId="4" hidden="1">{#N/A,#N/A,FALSE,"INCOMETX"}</definedName>
    <definedName name="wrn.INCOMETX." localSheetId="2" hidden="1">{#N/A,#N/A,FALSE,"INCOMETX"}</definedName>
    <definedName name="wrn.INCOMETX." localSheetId="11" hidden="1">{#N/A,#N/A,FALSE,"INCOMETX"}</definedName>
    <definedName name="wrn.INCOMETX." localSheetId="8" hidden="1">{#N/A,#N/A,FALSE,"INCOMETX"}</definedName>
    <definedName name="wrn.INCOMETX." hidden="1">{#N/A,#N/A,FALSE,"INCOMETX"}</definedName>
    <definedName name="wrn.INCOMETX._1" localSheetId="3" hidden="1">{#N/A,#N/A,FALSE,"INCOMETX"}</definedName>
    <definedName name="wrn.INCOMETX._1" localSheetId="1" hidden="1">{#N/A,#N/A,FALSE,"INCOMETX"}</definedName>
    <definedName name="wrn.INCOMETX._1" localSheetId="5" hidden="1">{#N/A,#N/A,FALSE,"INCOMETX"}</definedName>
    <definedName name="wrn.INCOMETX._1" localSheetId="4" hidden="1">{#N/A,#N/A,FALSE,"INCOMETX"}</definedName>
    <definedName name="wrn.INCOMETX._1" localSheetId="2" hidden="1">{#N/A,#N/A,FALSE,"INCOMETX"}</definedName>
    <definedName name="wrn.INCOMETX._1" localSheetId="11" hidden="1">{#N/A,#N/A,FALSE,"INCOMETX"}</definedName>
    <definedName name="wrn.INCOMETX._1" localSheetId="8" hidden="1">{#N/A,#N/A,FALSE,"INCOMETX"}</definedName>
    <definedName name="wrn.INCOMETX._1" hidden="1">{#N/A,#N/A,FALSE,"INCOMETX"}</definedName>
    <definedName name="wrn.INCOMETX._2" localSheetId="3" hidden="1">{#N/A,#N/A,FALSE,"INCOMETX"}</definedName>
    <definedName name="wrn.INCOMETX._2" localSheetId="1" hidden="1">{#N/A,#N/A,FALSE,"INCOMETX"}</definedName>
    <definedName name="wrn.INCOMETX._2" localSheetId="5" hidden="1">{#N/A,#N/A,FALSE,"INCOMETX"}</definedName>
    <definedName name="wrn.INCOMETX._2" localSheetId="4" hidden="1">{#N/A,#N/A,FALSE,"INCOMETX"}</definedName>
    <definedName name="wrn.INCOMETX._2" localSheetId="2" hidden="1">{#N/A,#N/A,FALSE,"INCOMETX"}</definedName>
    <definedName name="wrn.INCOMETX._2" localSheetId="11" hidden="1">{#N/A,#N/A,FALSE,"INCOMETX"}</definedName>
    <definedName name="wrn.INCOMETX._2" localSheetId="8" hidden="1">{#N/A,#N/A,FALSE,"INCOMETX"}</definedName>
    <definedName name="wrn.INCOMETX._2" hidden="1">{#N/A,#N/A,FALSE,"INCOMETX"}</definedName>
    <definedName name="wrn.Input._.and._.output._.tables.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1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8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and._.output._.tables._1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_1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_1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_1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_1" localSheetId="2" hidden="1">{#N/A,#N/A,FALSE,"SimInp1";#N/A,#N/A,FALSE,"SimInp2";#N/A,#N/A,FALSE,"SimOut1";#N/A,#N/A,FALSE,"SimOut2";#N/A,#N/A,FALSE,"SimOut3";#N/A,#N/A,FALSE,"SimOut4";#N/A,#N/A,FALSE,"SimOut5"}</definedName>
    <definedName name="wrn.Input._.and._.output._.tables._1" localSheetId="11" hidden="1">{#N/A,#N/A,FALSE,"SimInp1";#N/A,#N/A,FALSE,"SimInp2";#N/A,#N/A,FALSE,"SimOut1";#N/A,#N/A,FALSE,"SimOut2";#N/A,#N/A,FALSE,"SimOut3";#N/A,#N/A,FALSE,"SimOut4";#N/A,#N/A,FALSE,"SimOut5"}</definedName>
    <definedName name="wrn.Input._.and._.output._.tables._1" localSheetId="8" hidden="1">{#N/A,#N/A,FALSE,"SimInp1";#N/A,#N/A,FALSE,"SimInp2";#N/A,#N/A,FALSE,"SimOut1";#N/A,#N/A,FALSE,"SimOut2";#N/A,#N/A,FALSE,"SimOut3";#N/A,#N/A,FALSE,"SimOut4";#N/A,#N/A,FALSE,"SimOut5"}</definedName>
    <definedName name="wrn.Input._.and._.output._.tables._1" hidden="1">{#N/A,#N/A,FALSE,"SimInp1";#N/A,#N/A,FALSE,"SimInp2";#N/A,#N/A,FALSE,"SimOut1";#N/A,#N/A,FALSE,"SimOut2";#N/A,#N/A,FALSE,"SimOut3";#N/A,#N/A,FALSE,"SimOut4";#N/A,#N/A,FALSE,"SimOut5"}</definedName>
    <definedName name="wrn.Input._.and._.output._.tables._2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_2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_2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_2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_2" localSheetId="2" hidden="1">{#N/A,#N/A,FALSE,"SimInp1";#N/A,#N/A,FALSE,"SimInp2";#N/A,#N/A,FALSE,"SimOut1";#N/A,#N/A,FALSE,"SimOut2";#N/A,#N/A,FALSE,"SimOut3";#N/A,#N/A,FALSE,"SimOut4";#N/A,#N/A,FALSE,"SimOut5"}</definedName>
    <definedName name="wrn.Input._.and._.output._.tables._2" localSheetId="11" hidden="1">{#N/A,#N/A,FALSE,"SimInp1";#N/A,#N/A,FALSE,"SimInp2";#N/A,#N/A,FALSE,"SimOut1";#N/A,#N/A,FALSE,"SimOut2";#N/A,#N/A,FALSE,"SimOut3";#N/A,#N/A,FALSE,"SimOut4";#N/A,#N/A,FALSE,"SimOut5"}</definedName>
    <definedName name="wrn.Input._.and._.output._.tables._2" localSheetId="8" hidden="1">{#N/A,#N/A,FALSE,"SimInp1";#N/A,#N/A,FALSE,"SimInp2";#N/A,#N/A,FALSE,"SimOut1";#N/A,#N/A,FALSE,"SimOut2";#N/A,#N/A,FALSE,"SimOut3";#N/A,#N/A,FALSE,"SimOut4";#N/A,#N/A,FALSE,"SimOut5"}</definedName>
    <definedName name="wrn.Input._.and._.output._.tables._2" hidden="1">{#N/A,#N/A,FALSE,"SimInp1";#N/A,#N/A,FALSE,"SimInp2";#N/A,#N/A,FALSE,"SimOut1";#N/A,#N/A,FALSE,"SimOut2";#N/A,#N/A,FALSE,"SimOut3";#N/A,#N/A,FALSE,"SimOut4";#N/A,#N/A,FALSE,"SimOut5"}</definedName>
    <definedName name="wrn.INTERST." localSheetId="3" hidden="1">{#N/A,#N/A,FALSE,"INTERST"}</definedName>
    <definedName name="wrn.INTERST." localSheetId="1" hidden="1">{#N/A,#N/A,FALSE,"INTERST"}</definedName>
    <definedName name="wrn.INTERST." localSheetId="5" hidden="1">{#N/A,#N/A,FALSE,"INTERST"}</definedName>
    <definedName name="wrn.INTERST." localSheetId="4" hidden="1">{#N/A,#N/A,FALSE,"INTERST"}</definedName>
    <definedName name="wrn.INTERST." localSheetId="2" hidden="1">{#N/A,#N/A,FALSE,"INTERST"}</definedName>
    <definedName name="wrn.INTERST." localSheetId="11" hidden="1">{#N/A,#N/A,FALSE,"INTERST"}</definedName>
    <definedName name="wrn.INTERST." localSheetId="8" hidden="1">{#N/A,#N/A,FALSE,"INTERST"}</definedName>
    <definedName name="wrn.INTERST." hidden="1">{#N/A,#N/A,FALSE,"INTERST"}</definedName>
    <definedName name="wrn.INTERST._1" localSheetId="3" hidden="1">{#N/A,#N/A,FALSE,"INTERST"}</definedName>
    <definedName name="wrn.INTERST._1" localSheetId="1" hidden="1">{#N/A,#N/A,FALSE,"INTERST"}</definedName>
    <definedName name="wrn.INTERST._1" localSheetId="5" hidden="1">{#N/A,#N/A,FALSE,"INTERST"}</definedName>
    <definedName name="wrn.INTERST._1" localSheetId="4" hidden="1">{#N/A,#N/A,FALSE,"INTERST"}</definedName>
    <definedName name="wrn.INTERST._1" localSheetId="2" hidden="1">{#N/A,#N/A,FALSE,"INTERST"}</definedName>
    <definedName name="wrn.INTERST._1" localSheetId="11" hidden="1">{#N/A,#N/A,FALSE,"INTERST"}</definedName>
    <definedName name="wrn.INTERST._1" localSheetId="8" hidden="1">{#N/A,#N/A,FALSE,"INTERST"}</definedName>
    <definedName name="wrn.INTERST._1" hidden="1">{#N/A,#N/A,FALSE,"INTERST"}</definedName>
    <definedName name="wrn.INTERST._2" localSheetId="3" hidden="1">{#N/A,#N/A,FALSE,"INTERST"}</definedName>
    <definedName name="wrn.INTERST._2" localSheetId="1" hidden="1">{#N/A,#N/A,FALSE,"INTERST"}</definedName>
    <definedName name="wrn.INTERST._2" localSheetId="5" hidden="1">{#N/A,#N/A,FALSE,"INTERST"}</definedName>
    <definedName name="wrn.INTERST._2" localSheetId="4" hidden="1">{#N/A,#N/A,FALSE,"INTERST"}</definedName>
    <definedName name="wrn.INTERST._2" localSheetId="2" hidden="1">{#N/A,#N/A,FALSE,"INTERST"}</definedName>
    <definedName name="wrn.INTERST._2" localSheetId="11" hidden="1">{#N/A,#N/A,FALSE,"INTERST"}</definedName>
    <definedName name="wrn.INTERST._2" localSheetId="8" hidden="1">{#N/A,#N/A,FALSE,"INTERST"}</definedName>
    <definedName name="wrn.INTERST._2" hidden="1">{#N/A,#N/A,FALSE,"INTERST"}</definedName>
    <definedName name="wrn.INTERVENTION." localSheetId="3" hidden="1">{"TAB_MONAVGi",#N/A,FALSE,"SUMMARY";"TAB_EOPi",#N/A,FALSE,"SUMMARY";"TAB_QAi",#N/A,FALSE,"SUMMARY"}</definedName>
    <definedName name="wrn.INTERVENTION." localSheetId="1" hidden="1">{"TAB_MONAVGi",#N/A,FALSE,"SUMMARY";"TAB_EOPi",#N/A,FALSE,"SUMMARY";"TAB_QAi",#N/A,FALSE,"SUMMARY"}</definedName>
    <definedName name="wrn.INTERVENTION." localSheetId="5" hidden="1">{"TAB_MONAVGi",#N/A,FALSE,"SUMMARY";"TAB_EOPi",#N/A,FALSE,"SUMMARY";"TAB_QAi",#N/A,FALSE,"SUMMARY"}</definedName>
    <definedName name="wrn.INTERVENTION." localSheetId="4" hidden="1">{"TAB_MONAVGi",#N/A,FALSE,"SUMMARY";"TAB_EOPi",#N/A,FALSE,"SUMMARY";"TAB_QAi",#N/A,FALSE,"SUMMARY"}</definedName>
    <definedName name="wrn.INTERVENTION." localSheetId="2" hidden="1">{"TAB_MONAVGi",#N/A,FALSE,"SUMMARY";"TAB_EOPi",#N/A,FALSE,"SUMMARY";"TAB_QAi",#N/A,FALSE,"SUMMARY"}</definedName>
    <definedName name="wrn.INTERVENTION." localSheetId="11" hidden="1">{"TAB_MONAVGi",#N/A,FALSE,"SUMMARY";"TAB_EOPi",#N/A,FALSE,"SUMMARY";"TAB_QAi",#N/A,FALSE,"SUMMARY"}</definedName>
    <definedName name="wrn.INTERVENTION." localSheetId="8" hidden="1">{"TAB_MONAVGi",#N/A,FALSE,"SUMMARY";"TAB_EOPi",#N/A,FALSE,"SUMMARY";"TAB_QAi",#N/A,FALSE,"SUMMARY"}</definedName>
    <definedName name="wrn.INTERVENTION." hidden="1">{"TAB_MONAVGi",#N/A,FALSE,"SUMMARY";"TAB_EOPi",#N/A,FALSE,"SUMMARY";"TAB_QAi",#N/A,FALSE,"SUMMARY"}</definedName>
    <definedName name="wrn.MAIN." localSheetId="3" hidden="1">{#N/A,#N/A,FALSE,"CB";#N/A,#N/A,FALSE,"CMB";#N/A,#N/A,FALSE,"BSYS";#N/A,#N/A,FALSE,"NBFI";#N/A,#N/A,FALSE,"FSYS"}</definedName>
    <definedName name="wrn.MAIN." localSheetId="1" hidden="1">{#N/A,#N/A,FALSE,"CB";#N/A,#N/A,FALSE,"CMB";#N/A,#N/A,FALSE,"BSYS";#N/A,#N/A,FALSE,"NBFI";#N/A,#N/A,FALSE,"FSYS"}</definedName>
    <definedName name="wrn.MAIN." localSheetId="5" hidden="1">{#N/A,#N/A,FALSE,"CB";#N/A,#N/A,FALSE,"CMB";#N/A,#N/A,FALSE,"BSYS";#N/A,#N/A,FALSE,"NBFI";#N/A,#N/A,FALSE,"FSYS"}</definedName>
    <definedName name="wrn.MAIN." localSheetId="4" hidden="1">{#N/A,#N/A,FALSE,"CB";#N/A,#N/A,FALSE,"CMB";#N/A,#N/A,FALSE,"BSYS";#N/A,#N/A,FALSE,"NBFI";#N/A,#N/A,FALSE,"FSYS"}</definedName>
    <definedName name="wrn.MAIN." localSheetId="2" hidden="1">{#N/A,#N/A,FALSE,"CB";#N/A,#N/A,FALSE,"CMB";#N/A,#N/A,FALSE,"BSYS";#N/A,#N/A,FALSE,"NBFI";#N/A,#N/A,FALSE,"FSYS"}</definedName>
    <definedName name="wrn.MAIN." localSheetId="11" hidden="1">{#N/A,#N/A,FALSE,"CB";#N/A,#N/A,FALSE,"CMB";#N/A,#N/A,FALSE,"BSYS";#N/A,#N/A,FALSE,"NBFI";#N/A,#N/A,FALSE,"FSYS"}</definedName>
    <definedName name="wrn.MAIN." localSheetId="8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1" localSheetId="3" hidden="1">{#N/A,#N/A,FALSE,"CB";#N/A,#N/A,FALSE,"CMB";#N/A,#N/A,FALSE,"BSYS";#N/A,#N/A,FALSE,"NBFI";#N/A,#N/A,FALSE,"FSYS"}</definedName>
    <definedName name="wrn.MAIN._1" localSheetId="1" hidden="1">{#N/A,#N/A,FALSE,"CB";#N/A,#N/A,FALSE,"CMB";#N/A,#N/A,FALSE,"BSYS";#N/A,#N/A,FALSE,"NBFI";#N/A,#N/A,FALSE,"FSYS"}</definedName>
    <definedName name="wrn.MAIN._1" localSheetId="5" hidden="1">{#N/A,#N/A,FALSE,"CB";#N/A,#N/A,FALSE,"CMB";#N/A,#N/A,FALSE,"BSYS";#N/A,#N/A,FALSE,"NBFI";#N/A,#N/A,FALSE,"FSYS"}</definedName>
    <definedName name="wrn.MAIN._1" localSheetId="4" hidden="1">{#N/A,#N/A,FALSE,"CB";#N/A,#N/A,FALSE,"CMB";#N/A,#N/A,FALSE,"BSYS";#N/A,#N/A,FALSE,"NBFI";#N/A,#N/A,FALSE,"FSYS"}</definedName>
    <definedName name="wrn.MAIN._1" localSheetId="2" hidden="1">{#N/A,#N/A,FALSE,"CB";#N/A,#N/A,FALSE,"CMB";#N/A,#N/A,FALSE,"BSYS";#N/A,#N/A,FALSE,"NBFI";#N/A,#N/A,FALSE,"FSYS"}</definedName>
    <definedName name="wrn.MAIN._1" localSheetId="11" hidden="1">{#N/A,#N/A,FALSE,"CB";#N/A,#N/A,FALSE,"CMB";#N/A,#N/A,FALSE,"BSYS";#N/A,#N/A,FALSE,"NBFI";#N/A,#N/A,FALSE,"FSYS"}</definedName>
    <definedName name="wrn.MAIN._1" localSheetId="8" hidden="1">{#N/A,#N/A,FALSE,"CB";#N/A,#N/A,FALSE,"CMB";#N/A,#N/A,FALSE,"BSYS";#N/A,#N/A,FALSE,"NBFI";#N/A,#N/A,FALSE,"FSYS"}</definedName>
    <definedName name="wrn.MAIN._1" hidden="1">{#N/A,#N/A,FALSE,"CB";#N/A,#N/A,FALSE,"CMB";#N/A,#N/A,FALSE,"BSYS";#N/A,#N/A,FALSE,"NBFI";#N/A,#N/A,FALSE,"FSYS"}</definedName>
    <definedName name="wrn.MAIN._2" localSheetId="3" hidden="1">{#N/A,#N/A,FALSE,"CB";#N/A,#N/A,FALSE,"CMB";#N/A,#N/A,FALSE,"BSYS";#N/A,#N/A,FALSE,"NBFI";#N/A,#N/A,FALSE,"FSYS"}</definedName>
    <definedName name="wrn.MAIN._2" localSheetId="1" hidden="1">{#N/A,#N/A,FALSE,"CB";#N/A,#N/A,FALSE,"CMB";#N/A,#N/A,FALSE,"BSYS";#N/A,#N/A,FALSE,"NBFI";#N/A,#N/A,FALSE,"FSYS"}</definedName>
    <definedName name="wrn.MAIN._2" localSheetId="5" hidden="1">{#N/A,#N/A,FALSE,"CB";#N/A,#N/A,FALSE,"CMB";#N/A,#N/A,FALSE,"BSYS";#N/A,#N/A,FALSE,"NBFI";#N/A,#N/A,FALSE,"FSYS"}</definedName>
    <definedName name="wrn.MAIN._2" localSheetId="4" hidden="1">{#N/A,#N/A,FALSE,"CB";#N/A,#N/A,FALSE,"CMB";#N/A,#N/A,FALSE,"BSYS";#N/A,#N/A,FALSE,"NBFI";#N/A,#N/A,FALSE,"FSYS"}</definedName>
    <definedName name="wrn.MAIN._2" localSheetId="2" hidden="1">{#N/A,#N/A,FALSE,"CB";#N/A,#N/A,FALSE,"CMB";#N/A,#N/A,FALSE,"BSYS";#N/A,#N/A,FALSE,"NBFI";#N/A,#N/A,FALSE,"FSYS"}</definedName>
    <definedName name="wrn.MAIN._2" localSheetId="11" hidden="1">{#N/A,#N/A,FALSE,"CB";#N/A,#N/A,FALSE,"CMB";#N/A,#N/A,FALSE,"BSYS";#N/A,#N/A,FALSE,"NBFI";#N/A,#N/A,FALSE,"FSYS"}</definedName>
    <definedName name="wrn.MAIN._2" localSheetId="8" hidden="1">{#N/A,#N/A,FALSE,"CB";#N/A,#N/A,FALSE,"CMB";#N/A,#N/A,FALSE,"BSYS";#N/A,#N/A,FALSE,"NBFI";#N/A,#N/A,FALSE,"FSYS"}</definedName>
    <definedName name="wrn.MAIN._2" hidden="1">{#N/A,#N/A,FALSE,"CB";#N/A,#N/A,FALSE,"CMB";#N/A,#N/A,FALSE,"BSYS";#N/A,#N/A,FALSE,"NBFI";#N/A,#N/A,FALSE,"FSYS"}</definedName>
    <definedName name="wrn.MDABOP.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1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localSheetId="1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localSheetId="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localSheetId="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localSheetId="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localSheetId="1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localSheetId="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3" hidden="1">{#N/A,#N/A,FALSE,"CB";#N/A,#N/A,FALSE,"CMB";#N/A,#N/A,FALSE,"NBFI"}</definedName>
    <definedName name="wrn.MIT." localSheetId="1" hidden="1">{#N/A,#N/A,FALSE,"CB";#N/A,#N/A,FALSE,"CMB";#N/A,#N/A,FALSE,"NBFI"}</definedName>
    <definedName name="wrn.MIT." localSheetId="5" hidden="1">{#N/A,#N/A,FALSE,"CB";#N/A,#N/A,FALSE,"CMB";#N/A,#N/A,FALSE,"NBFI"}</definedName>
    <definedName name="wrn.MIT." localSheetId="4" hidden="1">{#N/A,#N/A,FALSE,"CB";#N/A,#N/A,FALSE,"CMB";#N/A,#N/A,FALSE,"NBFI"}</definedName>
    <definedName name="wrn.MIT." localSheetId="2" hidden="1">{#N/A,#N/A,FALSE,"CB";#N/A,#N/A,FALSE,"CMB";#N/A,#N/A,FALSE,"NBFI"}</definedName>
    <definedName name="wrn.MIT." localSheetId="11" hidden="1">{#N/A,#N/A,FALSE,"CB";#N/A,#N/A,FALSE,"CMB";#N/A,#N/A,FALSE,"NBFI"}</definedName>
    <definedName name="wrn.MIT." localSheetId="8" hidden="1">{#N/A,#N/A,FALSE,"CB";#N/A,#N/A,FALSE,"CMB";#N/A,#N/A,FALSE,"NBFI"}</definedName>
    <definedName name="wrn.MIT." hidden="1">{#N/A,#N/A,FALSE,"CB";#N/A,#N/A,FALSE,"CMB";#N/A,#N/A,FALSE,"NBFI"}</definedName>
    <definedName name="wrn.MIT._1" localSheetId="3" hidden="1">{#N/A,#N/A,FALSE,"CB";#N/A,#N/A,FALSE,"CMB";#N/A,#N/A,FALSE,"NBFI"}</definedName>
    <definedName name="wrn.MIT._1" localSheetId="1" hidden="1">{#N/A,#N/A,FALSE,"CB";#N/A,#N/A,FALSE,"CMB";#N/A,#N/A,FALSE,"NBFI"}</definedName>
    <definedName name="wrn.MIT._1" localSheetId="5" hidden="1">{#N/A,#N/A,FALSE,"CB";#N/A,#N/A,FALSE,"CMB";#N/A,#N/A,FALSE,"NBFI"}</definedName>
    <definedName name="wrn.MIT._1" localSheetId="4" hidden="1">{#N/A,#N/A,FALSE,"CB";#N/A,#N/A,FALSE,"CMB";#N/A,#N/A,FALSE,"NBFI"}</definedName>
    <definedName name="wrn.MIT._1" localSheetId="2" hidden="1">{#N/A,#N/A,FALSE,"CB";#N/A,#N/A,FALSE,"CMB";#N/A,#N/A,FALSE,"NBFI"}</definedName>
    <definedName name="wrn.MIT._1" localSheetId="11" hidden="1">{#N/A,#N/A,FALSE,"CB";#N/A,#N/A,FALSE,"CMB";#N/A,#N/A,FALSE,"NBFI"}</definedName>
    <definedName name="wrn.MIT._1" localSheetId="8" hidden="1">{#N/A,#N/A,FALSE,"CB";#N/A,#N/A,FALSE,"CMB";#N/A,#N/A,FALSE,"NBFI"}</definedName>
    <definedName name="wrn.MIT._1" hidden="1">{#N/A,#N/A,FALSE,"CB";#N/A,#N/A,FALSE,"CMB";#N/A,#N/A,FALSE,"NBFI"}</definedName>
    <definedName name="wrn.MIT._2" localSheetId="3" hidden="1">{#N/A,#N/A,FALSE,"CB";#N/A,#N/A,FALSE,"CMB";#N/A,#N/A,FALSE,"NBFI"}</definedName>
    <definedName name="wrn.MIT._2" localSheetId="1" hidden="1">{#N/A,#N/A,FALSE,"CB";#N/A,#N/A,FALSE,"CMB";#N/A,#N/A,FALSE,"NBFI"}</definedName>
    <definedName name="wrn.MIT._2" localSheetId="5" hidden="1">{#N/A,#N/A,FALSE,"CB";#N/A,#N/A,FALSE,"CMB";#N/A,#N/A,FALSE,"NBFI"}</definedName>
    <definedName name="wrn.MIT._2" localSheetId="4" hidden="1">{#N/A,#N/A,FALSE,"CB";#N/A,#N/A,FALSE,"CMB";#N/A,#N/A,FALSE,"NBFI"}</definedName>
    <definedName name="wrn.MIT._2" localSheetId="2" hidden="1">{#N/A,#N/A,FALSE,"CB";#N/A,#N/A,FALSE,"CMB";#N/A,#N/A,FALSE,"NBFI"}</definedName>
    <definedName name="wrn.MIT._2" localSheetId="11" hidden="1">{#N/A,#N/A,FALSE,"CB";#N/A,#N/A,FALSE,"CMB";#N/A,#N/A,FALSE,"NBFI"}</definedName>
    <definedName name="wrn.MIT._2" localSheetId="8" hidden="1">{#N/A,#N/A,FALSE,"CB";#N/A,#N/A,FALSE,"CMB";#N/A,#N/A,FALSE,"NBFI"}</definedName>
    <definedName name="wrn.MIT._2" hidden="1">{#N/A,#N/A,FALSE,"CB";#N/A,#N/A,FALSE,"CMB";#N/A,#N/A,FALSE,"NBFI"}</definedName>
    <definedName name="wrn.MONA." localSheetId="3" hidden="1">{"MONA",#N/A,FALSE,"S"}</definedName>
    <definedName name="wrn.MONA." localSheetId="1" hidden="1">{"MONA",#N/A,FALSE,"S"}</definedName>
    <definedName name="wrn.MONA." localSheetId="5" hidden="1">{"MONA",#N/A,FALSE,"S"}</definedName>
    <definedName name="wrn.MONA." localSheetId="4" hidden="1">{"MONA",#N/A,FALSE,"S"}</definedName>
    <definedName name="wrn.MONA." localSheetId="2" hidden="1">{"MONA",#N/A,FALSE,"S"}</definedName>
    <definedName name="wrn.MONA." localSheetId="11" hidden="1">{"MONA",#N/A,FALSE,"S"}</definedName>
    <definedName name="wrn.MONA." localSheetId="8" hidden="1">{"MONA",#N/A,FALSE,"S"}</definedName>
    <definedName name="wrn.MONA." hidden="1">{"MONA",#N/A,FALSE,"S"}</definedName>
    <definedName name="wrn.MONA._1" localSheetId="3" hidden="1">{"MONA",#N/A,FALSE,"S"}</definedName>
    <definedName name="wrn.MONA._1" localSheetId="1" hidden="1">{"MONA",#N/A,FALSE,"S"}</definedName>
    <definedName name="wrn.MONA._1" localSheetId="5" hidden="1">{"MONA",#N/A,FALSE,"S"}</definedName>
    <definedName name="wrn.MONA._1" localSheetId="4" hidden="1">{"MONA",#N/A,FALSE,"S"}</definedName>
    <definedName name="wrn.MONA._1" localSheetId="2" hidden="1">{"MONA",#N/A,FALSE,"S"}</definedName>
    <definedName name="wrn.MONA._1" localSheetId="11" hidden="1">{"MONA",#N/A,FALSE,"S"}</definedName>
    <definedName name="wrn.MONA._1" localSheetId="8" hidden="1">{"MONA",#N/A,FALSE,"S"}</definedName>
    <definedName name="wrn.MONA._1" hidden="1">{"MONA",#N/A,FALSE,"S"}</definedName>
    <definedName name="wrn.MONA._2" localSheetId="3" hidden="1">{"MONA",#N/A,FALSE,"S"}</definedName>
    <definedName name="wrn.MONA._2" localSheetId="1" hidden="1">{"MONA",#N/A,FALSE,"S"}</definedName>
    <definedName name="wrn.MONA._2" localSheetId="5" hidden="1">{"MONA",#N/A,FALSE,"S"}</definedName>
    <definedName name="wrn.MONA._2" localSheetId="4" hidden="1">{"MONA",#N/A,FALSE,"S"}</definedName>
    <definedName name="wrn.MONA._2" localSheetId="2" hidden="1">{"MONA",#N/A,FALSE,"S"}</definedName>
    <definedName name="wrn.MONA._2" localSheetId="11" hidden="1">{"MONA",#N/A,FALSE,"S"}</definedName>
    <definedName name="wrn.MONA._2" localSheetId="8" hidden="1">{"MONA",#N/A,FALSE,"S"}</definedName>
    <definedName name="wrn.MONA._2" hidden="1">{"MONA",#N/A,FALSE,"S"}</definedName>
    <definedName name="wrn.MS." localSheetId="3" hidden="1">{#N/A,#N/A,FALSE,"MS"}</definedName>
    <definedName name="wrn.MS." localSheetId="1" hidden="1">{#N/A,#N/A,FALSE,"MS"}</definedName>
    <definedName name="wrn.MS." localSheetId="5" hidden="1">{#N/A,#N/A,FALSE,"MS"}</definedName>
    <definedName name="wrn.MS." localSheetId="4" hidden="1">{#N/A,#N/A,FALSE,"MS"}</definedName>
    <definedName name="wrn.MS." localSheetId="2" hidden="1">{#N/A,#N/A,FALSE,"MS"}</definedName>
    <definedName name="wrn.MS." localSheetId="11" hidden="1">{#N/A,#N/A,FALSE,"MS"}</definedName>
    <definedName name="wrn.MS." localSheetId="8" hidden="1">{#N/A,#N/A,FALSE,"MS"}</definedName>
    <definedName name="wrn.MS." hidden="1">{#N/A,#N/A,FALSE,"MS"}</definedName>
    <definedName name="wrn.MS._1" localSheetId="3" hidden="1">{#N/A,#N/A,FALSE,"MS"}</definedName>
    <definedName name="wrn.MS._1" localSheetId="1" hidden="1">{#N/A,#N/A,FALSE,"MS"}</definedName>
    <definedName name="wrn.MS._1" localSheetId="5" hidden="1">{#N/A,#N/A,FALSE,"MS"}</definedName>
    <definedName name="wrn.MS._1" localSheetId="4" hidden="1">{#N/A,#N/A,FALSE,"MS"}</definedName>
    <definedName name="wrn.MS._1" localSheetId="2" hidden="1">{#N/A,#N/A,FALSE,"MS"}</definedName>
    <definedName name="wrn.MS._1" localSheetId="11" hidden="1">{#N/A,#N/A,FALSE,"MS"}</definedName>
    <definedName name="wrn.MS._1" localSheetId="8" hidden="1">{#N/A,#N/A,FALSE,"MS"}</definedName>
    <definedName name="wrn.MS._1" hidden="1">{#N/A,#N/A,FALSE,"MS"}</definedName>
    <definedName name="wrn.MS._2" localSheetId="3" hidden="1">{#N/A,#N/A,FALSE,"MS"}</definedName>
    <definedName name="wrn.MS._2" localSheetId="1" hidden="1">{#N/A,#N/A,FALSE,"MS"}</definedName>
    <definedName name="wrn.MS._2" localSheetId="5" hidden="1">{#N/A,#N/A,FALSE,"MS"}</definedName>
    <definedName name="wrn.MS._2" localSheetId="4" hidden="1">{#N/A,#N/A,FALSE,"MS"}</definedName>
    <definedName name="wrn.MS._2" localSheetId="2" hidden="1">{#N/A,#N/A,FALSE,"MS"}</definedName>
    <definedName name="wrn.MS._2" localSheetId="11" hidden="1">{#N/A,#N/A,FALSE,"MS"}</definedName>
    <definedName name="wrn.MS._2" localSheetId="8" hidden="1">{#N/A,#N/A,FALSE,"MS"}</definedName>
    <definedName name="wrn.MS._2" hidden="1">{#N/A,#N/A,FALSE,"MS"}</definedName>
    <definedName name="wrn.NBG." localSheetId="3" hidden="1">{#N/A,#N/A,FALSE,"NBG"}</definedName>
    <definedName name="wrn.NBG." localSheetId="1" hidden="1">{#N/A,#N/A,FALSE,"NBG"}</definedName>
    <definedName name="wrn.NBG." localSheetId="5" hidden="1">{#N/A,#N/A,FALSE,"NBG"}</definedName>
    <definedName name="wrn.NBG." localSheetId="4" hidden="1">{#N/A,#N/A,FALSE,"NBG"}</definedName>
    <definedName name="wrn.NBG." localSheetId="2" hidden="1">{#N/A,#N/A,FALSE,"NBG"}</definedName>
    <definedName name="wrn.NBG." localSheetId="11" hidden="1">{#N/A,#N/A,FALSE,"NBG"}</definedName>
    <definedName name="wrn.NBG." localSheetId="8" hidden="1">{#N/A,#N/A,FALSE,"NBG"}</definedName>
    <definedName name="wrn.NBG." hidden="1">{#N/A,#N/A,FALSE,"NBG"}</definedName>
    <definedName name="wrn.NBG._1" localSheetId="3" hidden="1">{#N/A,#N/A,FALSE,"NBG"}</definedName>
    <definedName name="wrn.NBG._1" localSheetId="1" hidden="1">{#N/A,#N/A,FALSE,"NBG"}</definedName>
    <definedName name="wrn.NBG._1" localSheetId="5" hidden="1">{#N/A,#N/A,FALSE,"NBG"}</definedName>
    <definedName name="wrn.NBG._1" localSheetId="4" hidden="1">{#N/A,#N/A,FALSE,"NBG"}</definedName>
    <definedName name="wrn.NBG._1" localSheetId="2" hidden="1">{#N/A,#N/A,FALSE,"NBG"}</definedName>
    <definedName name="wrn.NBG._1" localSheetId="11" hidden="1">{#N/A,#N/A,FALSE,"NBG"}</definedName>
    <definedName name="wrn.NBG._1" localSheetId="8" hidden="1">{#N/A,#N/A,FALSE,"NBG"}</definedName>
    <definedName name="wrn.NBG._1" hidden="1">{#N/A,#N/A,FALSE,"NBG"}</definedName>
    <definedName name="wrn.NBG._2" localSheetId="3" hidden="1">{#N/A,#N/A,FALSE,"NBG"}</definedName>
    <definedName name="wrn.NBG._2" localSheetId="1" hidden="1">{#N/A,#N/A,FALSE,"NBG"}</definedName>
    <definedName name="wrn.NBG._2" localSheetId="5" hidden="1">{#N/A,#N/A,FALSE,"NBG"}</definedName>
    <definedName name="wrn.NBG._2" localSheetId="4" hidden="1">{#N/A,#N/A,FALSE,"NBG"}</definedName>
    <definedName name="wrn.NBG._2" localSheetId="2" hidden="1">{#N/A,#N/A,FALSE,"NBG"}</definedName>
    <definedName name="wrn.NBG._2" localSheetId="11" hidden="1">{#N/A,#N/A,FALSE,"NBG"}</definedName>
    <definedName name="wrn.NBG._2" localSheetId="8" hidden="1">{#N/A,#N/A,FALSE,"NBG"}</definedName>
    <definedName name="wrn.NBG._2" hidden="1">{#N/A,#N/A,FALSE,"NBG"}</definedName>
    <definedName name="wrn.OUTPUT." hidden="1">{"DCF","UPSIDE CASE",FALSE,"Sheet1";"DCF","BASE CASE",FALSE,"Sheet1";"DCF","DOWNSIDE CASE",FALSE,"Sheet1"}</definedName>
    <definedName name="wrn.Output._.tables." localSheetId="3" hidden="1">{#N/A,#N/A,FALSE,"I";#N/A,#N/A,FALSE,"J";#N/A,#N/A,FALSE,"K";#N/A,#N/A,FALSE,"L";#N/A,#N/A,FALSE,"M";#N/A,#N/A,FALSE,"N";#N/A,#N/A,FALSE,"O"}</definedName>
    <definedName name="wrn.Output._.tables." localSheetId="1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2" hidden="1">{#N/A,#N/A,FALSE,"I";#N/A,#N/A,FALSE,"J";#N/A,#N/A,FALSE,"K";#N/A,#N/A,FALSE,"L";#N/A,#N/A,FALSE,"M";#N/A,#N/A,FALSE,"N";#N/A,#N/A,FALSE,"O"}</definedName>
    <definedName name="wrn.Output._.tables." localSheetId="11" hidden="1">{#N/A,#N/A,FALSE,"I";#N/A,#N/A,FALSE,"J";#N/A,#N/A,FALSE,"K";#N/A,#N/A,FALSE,"L";#N/A,#N/A,FALSE,"M";#N/A,#N/A,FALSE,"N";#N/A,#N/A,FALSE,"O"}</definedName>
    <definedName name="wrn.Output._.tables." localSheetId="8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Output._.tables._1" localSheetId="3" hidden="1">{#N/A,#N/A,FALSE,"I";#N/A,#N/A,FALSE,"J";#N/A,#N/A,FALSE,"K";#N/A,#N/A,FALSE,"L";#N/A,#N/A,FALSE,"M";#N/A,#N/A,FALSE,"N";#N/A,#N/A,FALSE,"O"}</definedName>
    <definedName name="wrn.Output._.tables._1" localSheetId="1" hidden="1">{#N/A,#N/A,FALSE,"I";#N/A,#N/A,FALSE,"J";#N/A,#N/A,FALSE,"K";#N/A,#N/A,FALSE,"L";#N/A,#N/A,FALSE,"M";#N/A,#N/A,FALSE,"N";#N/A,#N/A,FALSE,"O"}</definedName>
    <definedName name="wrn.Output._.tables._1" localSheetId="5" hidden="1">{#N/A,#N/A,FALSE,"I";#N/A,#N/A,FALSE,"J";#N/A,#N/A,FALSE,"K";#N/A,#N/A,FALSE,"L";#N/A,#N/A,FALSE,"M";#N/A,#N/A,FALSE,"N";#N/A,#N/A,FALSE,"O"}</definedName>
    <definedName name="wrn.Output._.tables._1" localSheetId="4" hidden="1">{#N/A,#N/A,FALSE,"I";#N/A,#N/A,FALSE,"J";#N/A,#N/A,FALSE,"K";#N/A,#N/A,FALSE,"L";#N/A,#N/A,FALSE,"M";#N/A,#N/A,FALSE,"N";#N/A,#N/A,FALSE,"O"}</definedName>
    <definedName name="wrn.Output._.tables._1" localSheetId="2" hidden="1">{#N/A,#N/A,FALSE,"I";#N/A,#N/A,FALSE,"J";#N/A,#N/A,FALSE,"K";#N/A,#N/A,FALSE,"L";#N/A,#N/A,FALSE,"M";#N/A,#N/A,FALSE,"N";#N/A,#N/A,FALSE,"O"}</definedName>
    <definedName name="wrn.Output._.tables._1" localSheetId="11" hidden="1">{#N/A,#N/A,FALSE,"I";#N/A,#N/A,FALSE,"J";#N/A,#N/A,FALSE,"K";#N/A,#N/A,FALSE,"L";#N/A,#N/A,FALSE,"M";#N/A,#N/A,FALSE,"N";#N/A,#N/A,FALSE,"O"}</definedName>
    <definedName name="wrn.Output._.tables._1" localSheetId="8" hidden="1">{#N/A,#N/A,FALSE,"I";#N/A,#N/A,FALSE,"J";#N/A,#N/A,FALSE,"K";#N/A,#N/A,FALSE,"L";#N/A,#N/A,FALSE,"M";#N/A,#N/A,FALSE,"N";#N/A,#N/A,FALSE,"O"}</definedName>
    <definedName name="wrn.Output._.tables._1" hidden="1">{#N/A,#N/A,FALSE,"I";#N/A,#N/A,FALSE,"J";#N/A,#N/A,FALSE,"K";#N/A,#N/A,FALSE,"L";#N/A,#N/A,FALSE,"M";#N/A,#N/A,FALSE,"N";#N/A,#N/A,FALSE,"O"}</definedName>
    <definedName name="wrn.Output._.tables._2" localSheetId="3" hidden="1">{#N/A,#N/A,FALSE,"I";#N/A,#N/A,FALSE,"J";#N/A,#N/A,FALSE,"K";#N/A,#N/A,FALSE,"L";#N/A,#N/A,FALSE,"M";#N/A,#N/A,FALSE,"N";#N/A,#N/A,FALSE,"O"}</definedName>
    <definedName name="wrn.Output._.tables._2" localSheetId="1" hidden="1">{#N/A,#N/A,FALSE,"I";#N/A,#N/A,FALSE,"J";#N/A,#N/A,FALSE,"K";#N/A,#N/A,FALSE,"L";#N/A,#N/A,FALSE,"M";#N/A,#N/A,FALSE,"N";#N/A,#N/A,FALSE,"O"}</definedName>
    <definedName name="wrn.Output._.tables._2" localSheetId="5" hidden="1">{#N/A,#N/A,FALSE,"I";#N/A,#N/A,FALSE,"J";#N/A,#N/A,FALSE,"K";#N/A,#N/A,FALSE,"L";#N/A,#N/A,FALSE,"M";#N/A,#N/A,FALSE,"N";#N/A,#N/A,FALSE,"O"}</definedName>
    <definedName name="wrn.Output._.tables._2" localSheetId="4" hidden="1">{#N/A,#N/A,FALSE,"I";#N/A,#N/A,FALSE,"J";#N/A,#N/A,FALSE,"K";#N/A,#N/A,FALSE,"L";#N/A,#N/A,FALSE,"M";#N/A,#N/A,FALSE,"N";#N/A,#N/A,FALSE,"O"}</definedName>
    <definedName name="wrn.Output._.tables._2" localSheetId="2" hidden="1">{#N/A,#N/A,FALSE,"I";#N/A,#N/A,FALSE,"J";#N/A,#N/A,FALSE,"K";#N/A,#N/A,FALSE,"L";#N/A,#N/A,FALSE,"M";#N/A,#N/A,FALSE,"N";#N/A,#N/A,FALSE,"O"}</definedName>
    <definedName name="wrn.Output._.tables._2" localSheetId="11" hidden="1">{#N/A,#N/A,FALSE,"I";#N/A,#N/A,FALSE,"J";#N/A,#N/A,FALSE,"K";#N/A,#N/A,FALSE,"L";#N/A,#N/A,FALSE,"M";#N/A,#N/A,FALSE,"N";#N/A,#N/A,FALSE,"O"}</definedName>
    <definedName name="wrn.Output._.tables._2" localSheetId="8" hidden="1">{#N/A,#N/A,FALSE,"I";#N/A,#N/A,FALSE,"J";#N/A,#N/A,FALSE,"K";#N/A,#N/A,FALSE,"L";#N/A,#N/A,FALSE,"M";#N/A,#N/A,FALSE,"N";#N/A,#N/A,FALSE,"O"}</definedName>
    <definedName name="wrn.Output._.tables._2" hidden="1">{#N/A,#N/A,FALSE,"I";#N/A,#N/A,FALSE,"J";#N/A,#N/A,FALSE,"K";#N/A,#N/A,FALSE,"L";#N/A,#N/A,FALSE,"M";#N/A,#N/A,FALSE,"N";#N/A,#N/A,FALSE,"O"}</definedName>
    <definedName name="wrn.PCPI." localSheetId="3" hidden="1">{#N/A,#N/A,FALSE,"PCPI"}</definedName>
    <definedName name="wrn.PCPI." localSheetId="1" hidden="1">{#N/A,#N/A,FALSE,"PCPI"}</definedName>
    <definedName name="wrn.PCPI." localSheetId="5" hidden="1">{#N/A,#N/A,FALSE,"PCPI"}</definedName>
    <definedName name="wrn.PCPI." localSheetId="4" hidden="1">{#N/A,#N/A,FALSE,"PCPI"}</definedName>
    <definedName name="wrn.PCPI." localSheetId="2" hidden="1">{#N/A,#N/A,FALSE,"PCPI"}</definedName>
    <definedName name="wrn.PCPI." localSheetId="11" hidden="1">{#N/A,#N/A,FALSE,"PCPI"}</definedName>
    <definedName name="wrn.PCPI." localSheetId="8" hidden="1">{#N/A,#N/A,FALSE,"PCPI"}</definedName>
    <definedName name="wrn.PCPI." hidden="1">{#N/A,#N/A,FALSE,"PCPI"}</definedName>
    <definedName name="wrn.PCPI._1" localSheetId="3" hidden="1">{#N/A,#N/A,FALSE,"PCPI"}</definedName>
    <definedName name="wrn.PCPI._1" localSheetId="1" hidden="1">{#N/A,#N/A,FALSE,"PCPI"}</definedName>
    <definedName name="wrn.PCPI._1" localSheetId="5" hidden="1">{#N/A,#N/A,FALSE,"PCPI"}</definedName>
    <definedName name="wrn.PCPI._1" localSheetId="4" hidden="1">{#N/A,#N/A,FALSE,"PCPI"}</definedName>
    <definedName name="wrn.PCPI._1" localSheetId="2" hidden="1">{#N/A,#N/A,FALSE,"PCPI"}</definedName>
    <definedName name="wrn.PCPI._1" localSheetId="11" hidden="1">{#N/A,#N/A,FALSE,"PCPI"}</definedName>
    <definedName name="wrn.PCPI._1" localSheetId="8" hidden="1">{#N/A,#N/A,FALSE,"PCPI"}</definedName>
    <definedName name="wrn.PCPI._1" hidden="1">{#N/A,#N/A,FALSE,"PCPI"}</definedName>
    <definedName name="wrn.PCPI._2" localSheetId="3" hidden="1">{#N/A,#N/A,FALSE,"PCPI"}</definedName>
    <definedName name="wrn.PCPI._2" localSheetId="1" hidden="1">{#N/A,#N/A,FALSE,"PCPI"}</definedName>
    <definedName name="wrn.PCPI._2" localSheetId="5" hidden="1">{#N/A,#N/A,FALSE,"PCPI"}</definedName>
    <definedName name="wrn.PCPI._2" localSheetId="4" hidden="1">{#N/A,#N/A,FALSE,"PCPI"}</definedName>
    <definedName name="wrn.PCPI._2" localSheetId="2" hidden="1">{#N/A,#N/A,FALSE,"PCPI"}</definedName>
    <definedName name="wrn.PCPI._2" localSheetId="11" hidden="1">{#N/A,#N/A,FALSE,"PCPI"}</definedName>
    <definedName name="wrn.PCPI._2" localSheetId="8" hidden="1">{#N/A,#N/A,FALSE,"PCPI"}</definedName>
    <definedName name="wrn.PCPI._2" hidden="1">{#N/A,#N/A,FALSE,"PCPI"}</definedName>
    <definedName name="wrn.PENSION." localSheetId="3" hidden="1">{#N/A,#N/A,FALSE,"PENSION"}</definedName>
    <definedName name="wrn.PENSION." localSheetId="1" hidden="1">{#N/A,#N/A,FALSE,"PENSION"}</definedName>
    <definedName name="wrn.PENSION." localSheetId="5" hidden="1">{#N/A,#N/A,FALSE,"PENSION"}</definedName>
    <definedName name="wrn.PENSION." localSheetId="4" hidden="1">{#N/A,#N/A,FALSE,"PENSION"}</definedName>
    <definedName name="wrn.PENSION." localSheetId="2" hidden="1">{#N/A,#N/A,FALSE,"PENSION"}</definedName>
    <definedName name="wrn.PENSION." localSheetId="11" hidden="1">{#N/A,#N/A,FALSE,"PENSION"}</definedName>
    <definedName name="wrn.PENSION." localSheetId="8" hidden="1">{#N/A,#N/A,FALSE,"PENSION"}</definedName>
    <definedName name="wrn.PENSION." hidden="1">{#N/A,#N/A,FALSE,"PENSION"}</definedName>
    <definedName name="wrn.PENSION._1" localSheetId="3" hidden="1">{#N/A,#N/A,FALSE,"PENSION"}</definedName>
    <definedName name="wrn.PENSION._1" localSheetId="1" hidden="1">{#N/A,#N/A,FALSE,"PENSION"}</definedName>
    <definedName name="wrn.PENSION._1" localSheetId="5" hidden="1">{#N/A,#N/A,FALSE,"PENSION"}</definedName>
    <definedName name="wrn.PENSION._1" localSheetId="4" hidden="1">{#N/A,#N/A,FALSE,"PENSION"}</definedName>
    <definedName name="wrn.PENSION._1" localSheetId="2" hidden="1">{#N/A,#N/A,FALSE,"PENSION"}</definedName>
    <definedName name="wrn.PENSION._1" localSheetId="11" hidden="1">{#N/A,#N/A,FALSE,"PENSION"}</definedName>
    <definedName name="wrn.PENSION._1" localSheetId="8" hidden="1">{#N/A,#N/A,FALSE,"PENSION"}</definedName>
    <definedName name="wrn.PENSION._1" hidden="1">{#N/A,#N/A,FALSE,"PENSION"}</definedName>
    <definedName name="wrn.PENSION._2" localSheetId="3" hidden="1">{#N/A,#N/A,FALSE,"PENSION"}</definedName>
    <definedName name="wrn.PENSION._2" localSheetId="1" hidden="1">{#N/A,#N/A,FALSE,"PENSION"}</definedName>
    <definedName name="wrn.PENSION._2" localSheetId="5" hidden="1">{#N/A,#N/A,FALSE,"PENSION"}</definedName>
    <definedName name="wrn.PENSION._2" localSheetId="4" hidden="1">{#N/A,#N/A,FALSE,"PENSION"}</definedName>
    <definedName name="wrn.PENSION._2" localSheetId="2" hidden="1">{#N/A,#N/A,FALSE,"PENSION"}</definedName>
    <definedName name="wrn.PENSION._2" localSheetId="11" hidden="1">{#N/A,#N/A,FALSE,"PENSION"}</definedName>
    <definedName name="wrn.PENSION._2" localSheetId="8" hidden="1">{#N/A,#N/A,FALSE,"PENSION"}</definedName>
    <definedName name="wrn.PENSION._2" hidden="1">{#N/A,#N/A,FALSE,"PENSION"}</definedName>
    <definedName name="wrn.plbscf." hidden="1">{"p_l",#N/A,FALSE,"Summary Accounts"}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raw._data._.entry2." hidden="1">{"inputs raw data",#N/A,TRUE,"INPUT"}</definedName>
    <definedName name="wrn.print._.summary._.sheets." hidden="1">{"summary1",#N/A,TRUE,"Comps";"summary2",#N/A,TRUE,"Comps";"summary3",#N/A,TRUE,"Comps"}</definedName>
    <definedName name="wrn.PrintAll." hidden="1">{"PA1",#N/A,FALSE,"BORDMW";"pa2",#N/A,FALSE,"BORDMW";"PA3",#N/A,FALSE,"BORDMW";"PA4",#N/A,FALSE,"BORDMW"}</definedName>
    <definedName name="wrn.Program." localSheetId="3" hidden="1">{"Tab1",#N/A,FALSE,"P";"Tab2",#N/A,FALSE,"P"}</definedName>
    <definedName name="wrn.Program." localSheetId="1" hidden="1">{"Tab1",#N/A,FALSE,"P";"Tab2",#N/A,FALSE,"P"}</definedName>
    <definedName name="wrn.Program." localSheetId="5" hidden="1">{"Tab1",#N/A,FALSE,"P";"Tab2",#N/A,FALSE,"P"}</definedName>
    <definedName name="wrn.Program." localSheetId="4" hidden="1">{"Tab1",#N/A,FALSE,"P";"Tab2",#N/A,FALSE,"P"}</definedName>
    <definedName name="wrn.Program." localSheetId="2" hidden="1">{"Tab1",#N/A,FALSE,"P";"Tab2",#N/A,FALSE,"P"}</definedName>
    <definedName name="wrn.Program." localSheetId="11" hidden="1">{"Tab1",#N/A,FALSE,"P";"Tab2",#N/A,FALSE,"P"}</definedName>
    <definedName name="wrn.Program." localSheetId="8" hidden="1">{"Tab1",#N/A,FALSE,"P";"Tab2",#N/A,FALSE,"P"}</definedName>
    <definedName name="wrn.Program." hidden="1">{"Tab1",#N/A,FALSE,"P";"Tab2",#N/A,FALSE,"P"}</definedName>
    <definedName name="wrn.PRUDENT." localSheetId="3" hidden="1">{#N/A,#N/A,FALSE,"PRUDENT"}</definedName>
    <definedName name="wrn.PRUDENT." localSheetId="1" hidden="1">{#N/A,#N/A,FALSE,"PRUDENT"}</definedName>
    <definedName name="wrn.PRUDENT." localSheetId="5" hidden="1">{#N/A,#N/A,FALSE,"PRUDENT"}</definedName>
    <definedName name="wrn.PRUDENT." localSheetId="4" hidden="1">{#N/A,#N/A,FALSE,"PRUDENT"}</definedName>
    <definedName name="wrn.PRUDENT." localSheetId="2" hidden="1">{#N/A,#N/A,FALSE,"PRUDENT"}</definedName>
    <definedName name="wrn.PRUDENT." localSheetId="11" hidden="1">{#N/A,#N/A,FALSE,"PRUDENT"}</definedName>
    <definedName name="wrn.PRUDENT." localSheetId="8" hidden="1">{#N/A,#N/A,FALSE,"PRUDENT"}</definedName>
    <definedName name="wrn.PRUDENT." hidden="1">{#N/A,#N/A,FALSE,"PRUDENT"}</definedName>
    <definedName name="wrn.PRUDENT._1" localSheetId="3" hidden="1">{#N/A,#N/A,FALSE,"PRUDENT"}</definedName>
    <definedName name="wrn.PRUDENT._1" localSheetId="1" hidden="1">{#N/A,#N/A,FALSE,"PRUDENT"}</definedName>
    <definedName name="wrn.PRUDENT._1" localSheetId="5" hidden="1">{#N/A,#N/A,FALSE,"PRUDENT"}</definedName>
    <definedName name="wrn.PRUDENT._1" localSheetId="4" hidden="1">{#N/A,#N/A,FALSE,"PRUDENT"}</definedName>
    <definedName name="wrn.PRUDENT._1" localSheetId="2" hidden="1">{#N/A,#N/A,FALSE,"PRUDENT"}</definedName>
    <definedName name="wrn.PRUDENT._1" localSheetId="11" hidden="1">{#N/A,#N/A,FALSE,"PRUDENT"}</definedName>
    <definedName name="wrn.PRUDENT._1" localSheetId="8" hidden="1">{#N/A,#N/A,FALSE,"PRUDENT"}</definedName>
    <definedName name="wrn.PRUDENT._1" hidden="1">{#N/A,#N/A,FALSE,"PRUDENT"}</definedName>
    <definedName name="wrn.PRUDENT._2" localSheetId="3" hidden="1">{#N/A,#N/A,FALSE,"PRUDENT"}</definedName>
    <definedName name="wrn.PRUDENT._2" localSheetId="1" hidden="1">{#N/A,#N/A,FALSE,"PRUDENT"}</definedName>
    <definedName name="wrn.PRUDENT._2" localSheetId="5" hidden="1">{#N/A,#N/A,FALSE,"PRUDENT"}</definedName>
    <definedName name="wrn.PRUDENT._2" localSheetId="4" hidden="1">{#N/A,#N/A,FALSE,"PRUDENT"}</definedName>
    <definedName name="wrn.PRUDENT._2" localSheetId="2" hidden="1">{#N/A,#N/A,FALSE,"PRUDENT"}</definedName>
    <definedName name="wrn.PRUDENT._2" localSheetId="11" hidden="1">{#N/A,#N/A,FALSE,"PRUDENT"}</definedName>
    <definedName name="wrn.PRUDENT._2" localSheetId="8" hidden="1">{#N/A,#N/A,FALSE,"PRUDENT"}</definedName>
    <definedName name="wrn.PRUDENT._2" hidden="1">{#N/A,#N/A,FALSE,"PRUDENT"}</definedName>
    <definedName name="wrn.PUBLEXP." localSheetId="3" hidden="1">{#N/A,#N/A,FALSE,"PUBLEXP"}</definedName>
    <definedName name="wrn.PUBLEXP." localSheetId="1" hidden="1">{#N/A,#N/A,FALSE,"PUBLEXP"}</definedName>
    <definedName name="wrn.PUBLEXP." localSheetId="5" hidden="1">{#N/A,#N/A,FALSE,"PUBLEXP"}</definedName>
    <definedName name="wrn.PUBLEXP." localSheetId="4" hidden="1">{#N/A,#N/A,FALSE,"PUBLEXP"}</definedName>
    <definedName name="wrn.PUBLEXP." localSheetId="2" hidden="1">{#N/A,#N/A,FALSE,"PUBLEXP"}</definedName>
    <definedName name="wrn.PUBLEXP." localSheetId="11" hidden="1">{#N/A,#N/A,FALSE,"PUBLEXP"}</definedName>
    <definedName name="wrn.PUBLEXP." localSheetId="8" hidden="1">{#N/A,#N/A,FALSE,"PUBLEXP"}</definedName>
    <definedName name="wrn.PUBLEXP." hidden="1">{#N/A,#N/A,FALSE,"PUBLEXP"}</definedName>
    <definedName name="wrn.PUBLEXP._1" localSheetId="3" hidden="1">{#N/A,#N/A,FALSE,"PUBLEXP"}</definedName>
    <definedName name="wrn.PUBLEXP._1" localSheetId="1" hidden="1">{#N/A,#N/A,FALSE,"PUBLEXP"}</definedName>
    <definedName name="wrn.PUBLEXP._1" localSheetId="5" hidden="1">{#N/A,#N/A,FALSE,"PUBLEXP"}</definedName>
    <definedName name="wrn.PUBLEXP._1" localSheetId="4" hidden="1">{#N/A,#N/A,FALSE,"PUBLEXP"}</definedName>
    <definedName name="wrn.PUBLEXP._1" localSheetId="2" hidden="1">{#N/A,#N/A,FALSE,"PUBLEXP"}</definedName>
    <definedName name="wrn.PUBLEXP._1" localSheetId="11" hidden="1">{#N/A,#N/A,FALSE,"PUBLEXP"}</definedName>
    <definedName name="wrn.PUBLEXP._1" localSheetId="8" hidden="1">{#N/A,#N/A,FALSE,"PUBLEXP"}</definedName>
    <definedName name="wrn.PUBLEXP._1" hidden="1">{#N/A,#N/A,FALSE,"PUBLEXP"}</definedName>
    <definedName name="wrn.PUBLEXP._2" localSheetId="3" hidden="1">{#N/A,#N/A,FALSE,"PUBLEXP"}</definedName>
    <definedName name="wrn.PUBLEXP._2" localSheetId="1" hidden="1">{#N/A,#N/A,FALSE,"PUBLEXP"}</definedName>
    <definedName name="wrn.PUBLEXP._2" localSheetId="5" hidden="1">{#N/A,#N/A,FALSE,"PUBLEXP"}</definedName>
    <definedName name="wrn.PUBLEXP._2" localSheetId="4" hidden="1">{#N/A,#N/A,FALSE,"PUBLEXP"}</definedName>
    <definedName name="wrn.PUBLEXP._2" localSheetId="2" hidden="1">{#N/A,#N/A,FALSE,"PUBLEXP"}</definedName>
    <definedName name="wrn.PUBLEXP._2" localSheetId="11" hidden="1">{#N/A,#N/A,FALSE,"PUBLEXP"}</definedName>
    <definedName name="wrn.PUBLEXP._2" localSheetId="8" hidden="1">{#N/A,#N/A,FALSE,"PUBLEXP"}</definedName>
    <definedName name="wrn.PUBLEXP._2" hidden="1">{#N/A,#N/A,FALSE,"PUBLEXP"}</definedName>
    <definedName name="wrn.ratios." hidden="1">{"ratios",#N/A,FALSE,"Summary Accounts"}</definedName>
    <definedName name="wrn.REDTABS." localSheetId="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1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localSheetId="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localSheetId="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localSheetId="1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localSheetId="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localSheetId="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localSheetId="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localSheetId="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localSheetId="1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localSheetId="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3" hidden="1">{#N/A,#N/A,FALSE,"REVSHARE"}</definedName>
    <definedName name="wrn.REVSHARE." localSheetId="1" hidden="1">{#N/A,#N/A,FALSE,"REVSHARE"}</definedName>
    <definedName name="wrn.REVSHARE." localSheetId="5" hidden="1">{#N/A,#N/A,FALSE,"REVSHARE"}</definedName>
    <definedName name="wrn.REVSHARE." localSheetId="4" hidden="1">{#N/A,#N/A,FALSE,"REVSHARE"}</definedName>
    <definedName name="wrn.REVSHARE." localSheetId="2" hidden="1">{#N/A,#N/A,FALSE,"REVSHARE"}</definedName>
    <definedName name="wrn.REVSHARE." localSheetId="11" hidden="1">{#N/A,#N/A,FALSE,"REVSHARE"}</definedName>
    <definedName name="wrn.REVSHARE." localSheetId="8" hidden="1">{#N/A,#N/A,FALSE,"REVSHARE"}</definedName>
    <definedName name="wrn.REVSHARE." hidden="1">{#N/A,#N/A,FALSE,"REVSHARE"}</definedName>
    <definedName name="wrn.REVSHARE._1" localSheetId="3" hidden="1">{#N/A,#N/A,FALSE,"REVSHARE"}</definedName>
    <definedName name="wrn.REVSHARE._1" localSheetId="1" hidden="1">{#N/A,#N/A,FALSE,"REVSHARE"}</definedName>
    <definedName name="wrn.REVSHARE._1" localSheetId="5" hidden="1">{#N/A,#N/A,FALSE,"REVSHARE"}</definedName>
    <definedName name="wrn.REVSHARE._1" localSheetId="4" hidden="1">{#N/A,#N/A,FALSE,"REVSHARE"}</definedName>
    <definedName name="wrn.REVSHARE._1" localSheetId="2" hidden="1">{#N/A,#N/A,FALSE,"REVSHARE"}</definedName>
    <definedName name="wrn.REVSHARE._1" localSheetId="11" hidden="1">{#N/A,#N/A,FALSE,"REVSHARE"}</definedName>
    <definedName name="wrn.REVSHARE._1" localSheetId="8" hidden="1">{#N/A,#N/A,FALSE,"REVSHARE"}</definedName>
    <definedName name="wrn.REVSHARE._1" hidden="1">{#N/A,#N/A,FALSE,"REVSHARE"}</definedName>
    <definedName name="wrn.REVSHARE._2" localSheetId="3" hidden="1">{#N/A,#N/A,FALSE,"REVSHARE"}</definedName>
    <definedName name="wrn.REVSHARE._2" localSheetId="1" hidden="1">{#N/A,#N/A,FALSE,"REVSHARE"}</definedName>
    <definedName name="wrn.REVSHARE._2" localSheetId="5" hidden="1">{#N/A,#N/A,FALSE,"REVSHARE"}</definedName>
    <definedName name="wrn.REVSHARE._2" localSheetId="4" hidden="1">{#N/A,#N/A,FALSE,"REVSHARE"}</definedName>
    <definedName name="wrn.REVSHARE._2" localSheetId="2" hidden="1">{#N/A,#N/A,FALSE,"REVSHARE"}</definedName>
    <definedName name="wrn.REVSHARE._2" localSheetId="11" hidden="1">{#N/A,#N/A,FALSE,"REVSHARE"}</definedName>
    <definedName name="wrn.REVSHARE._2" localSheetId="8" hidden="1">{#N/A,#N/A,FALSE,"REVSHARE"}</definedName>
    <definedName name="wrn.REVSHARE._2" hidden="1">{#N/A,#N/A,FALSE,"REVSHARE"}</definedName>
    <definedName name="wrn.Riqfin." localSheetId="3" hidden="1">{"Riqfin97",#N/A,FALSE,"Tran";"Riqfinpro",#N/A,FALSE,"Tran"}</definedName>
    <definedName name="wrn.Riqfin." localSheetId="1" hidden="1">{"Riqfin97",#N/A,FALSE,"Tran";"Riqfinpro",#N/A,FALSE,"Tran"}</definedName>
    <definedName name="wrn.Riqfin." localSheetId="5" hidden="1">{"Riqfin97",#N/A,FALSE,"Tran";"Riqfinpro",#N/A,FALSE,"Tran"}</definedName>
    <definedName name="wrn.Riqfin." localSheetId="4" hidden="1">{"Riqfin97",#N/A,FALSE,"Tran";"Riqfinpro",#N/A,FALSE,"Tran"}</definedName>
    <definedName name="wrn.Riqfin." localSheetId="2" hidden="1">{"Riqfin97",#N/A,FALSE,"Tran";"Riqfinpro",#N/A,FALSE,"Tran"}</definedName>
    <definedName name="wrn.Riqfin." localSheetId="11" hidden="1">{"Riqfin97",#N/A,FALSE,"Tran";"Riqfinpro",#N/A,FALSE,"Tran"}</definedName>
    <definedName name="wrn.Riqfin." localSheetId="8" hidden="1">{"Riqfin97",#N/A,FALSE,"Tran";"Riqfinpro",#N/A,FALSE,"Tran"}</definedName>
    <definedName name="wrn.Riqfin." hidden="1">{"Riqfin97",#N/A,FALSE,"Tran";"Riqfinpro",#N/A,FALSE,"Tran"}</definedName>
    <definedName name="wrn.sales." hidden="1">{"sales",#N/A,FALSE,"Sales";"sales existing",#N/A,FALSE,"Sales";"sales rd1",#N/A,FALSE,"Sales";"sales rd2",#N/A,FALSE,"Sales"}</definedName>
    <definedName name="wrn.sensitivity." hidden="1">{"sensitivity",#N/A,FALSE,"Sensitivity"}</definedName>
    <definedName name="wrn.Staff._.Report._.Tables." localSheetId="3" hidden="1">{#N/A,#N/A,FALSE,"SRFSYS";#N/A,#N/A,FALSE,"SRBSYS"}</definedName>
    <definedName name="wrn.Staff._.Report._.Tables." localSheetId="1" hidden="1">{#N/A,#N/A,FALSE,"SRFSYS";#N/A,#N/A,FALSE,"SRBSYS"}</definedName>
    <definedName name="wrn.Staff._.Report._.Tables." localSheetId="5" hidden="1">{#N/A,#N/A,FALSE,"SRFSYS";#N/A,#N/A,FALSE,"SRBSYS"}</definedName>
    <definedName name="wrn.Staff._.Report._.Tables." localSheetId="4" hidden="1">{#N/A,#N/A,FALSE,"SRFSYS";#N/A,#N/A,FALSE,"SRBSYS"}</definedName>
    <definedName name="wrn.Staff._.Report._.Tables." localSheetId="2" hidden="1">{#N/A,#N/A,FALSE,"SRFSYS";#N/A,#N/A,FALSE,"SRBSYS"}</definedName>
    <definedName name="wrn.Staff._.Report._.Tables." localSheetId="11" hidden="1">{#N/A,#N/A,FALSE,"SRFSYS";#N/A,#N/A,FALSE,"SRBSYS"}</definedName>
    <definedName name="wrn.Staff._.Report._.Tables." localSheetId="8" hidden="1">{#N/A,#N/A,FALSE,"SRFSYS";#N/A,#N/A,FALSE,"SRBSYS"}</definedName>
    <definedName name="wrn.Staff._.Report._.Tables." hidden="1">{#N/A,#N/A,FALSE,"SRFSYS";#N/A,#N/A,FALSE,"SRBSYS"}</definedName>
    <definedName name="wrn.Staff._.Report._.Tables._1" localSheetId="3" hidden="1">{#N/A,#N/A,FALSE,"SRFSYS";#N/A,#N/A,FALSE,"SRBSYS"}</definedName>
    <definedName name="wrn.Staff._.Report._.Tables._1" localSheetId="1" hidden="1">{#N/A,#N/A,FALSE,"SRFSYS";#N/A,#N/A,FALSE,"SRBSYS"}</definedName>
    <definedName name="wrn.Staff._.Report._.Tables._1" localSheetId="5" hidden="1">{#N/A,#N/A,FALSE,"SRFSYS";#N/A,#N/A,FALSE,"SRBSYS"}</definedName>
    <definedName name="wrn.Staff._.Report._.Tables._1" localSheetId="4" hidden="1">{#N/A,#N/A,FALSE,"SRFSYS";#N/A,#N/A,FALSE,"SRBSYS"}</definedName>
    <definedName name="wrn.Staff._.Report._.Tables._1" localSheetId="2" hidden="1">{#N/A,#N/A,FALSE,"SRFSYS";#N/A,#N/A,FALSE,"SRBSYS"}</definedName>
    <definedName name="wrn.Staff._.Report._.Tables._1" localSheetId="11" hidden="1">{#N/A,#N/A,FALSE,"SRFSYS";#N/A,#N/A,FALSE,"SRBSYS"}</definedName>
    <definedName name="wrn.Staff._.Report._.Tables._1" localSheetId="8" hidden="1">{#N/A,#N/A,FALSE,"SRFSYS";#N/A,#N/A,FALSE,"SRBSYS"}</definedName>
    <definedName name="wrn.Staff._.Report._.Tables._1" hidden="1">{#N/A,#N/A,FALSE,"SRFSYS";#N/A,#N/A,FALSE,"SRBSYS"}</definedName>
    <definedName name="wrn.Staff._.Report._.Tables._2" localSheetId="3" hidden="1">{#N/A,#N/A,FALSE,"SRFSYS";#N/A,#N/A,FALSE,"SRBSYS"}</definedName>
    <definedName name="wrn.Staff._.Report._.Tables._2" localSheetId="1" hidden="1">{#N/A,#N/A,FALSE,"SRFSYS";#N/A,#N/A,FALSE,"SRBSYS"}</definedName>
    <definedName name="wrn.Staff._.Report._.Tables._2" localSheetId="5" hidden="1">{#N/A,#N/A,FALSE,"SRFSYS";#N/A,#N/A,FALSE,"SRBSYS"}</definedName>
    <definedName name="wrn.Staff._.Report._.Tables._2" localSheetId="4" hidden="1">{#N/A,#N/A,FALSE,"SRFSYS";#N/A,#N/A,FALSE,"SRBSYS"}</definedName>
    <definedName name="wrn.Staff._.Report._.Tables._2" localSheetId="2" hidden="1">{#N/A,#N/A,FALSE,"SRFSYS";#N/A,#N/A,FALSE,"SRBSYS"}</definedName>
    <definedName name="wrn.Staff._.Report._.Tables._2" localSheetId="11" hidden="1">{#N/A,#N/A,FALSE,"SRFSYS";#N/A,#N/A,FALSE,"SRBSYS"}</definedName>
    <definedName name="wrn.Staff._.Report._.Tables._2" localSheetId="8" hidden="1">{#N/A,#N/A,FALSE,"SRFSYS";#N/A,#N/A,FALSE,"SRBSYS"}</definedName>
    <definedName name="wrn.Staff._.Report._.Tables._2" hidden="1">{#N/A,#N/A,FALSE,"SRFSYS";#N/A,#N/A,FALSE,"SRBSYS"}</definedName>
    <definedName name="wrn.STAND_ALONE_BOTH." hidden="1">{"FCB_ALL",#N/A,FALSE,"FCB";"GREY_ALL",#N/A,FALSE,"GREY"}</definedName>
    <definedName name="wrn.STATE." localSheetId="3" hidden="1">{#N/A,#N/A,FALSE,"STATE"}</definedName>
    <definedName name="wrn.STATE." localSheetId="1" hidden="1">{#N/A,#N/A,FALSE,"STATE"}</definedName>
    <definedName name="wrn.STATE." localSheetId="5" hidden="1">{#N/A,#N/A,FALSE,"STATE"}</definedName>
    <definedName name="wrn.STATE." localSheetId="4" hidden="1">{#N/A,#N/A,FALSE,"STATE"}</definedName>
    <definedName name="wrn.STATE." localSheetId="2" hidden="1">{#N/A,#N/A,FALSE,"STATE"}</definedName>
    <definedName name="wrn.STATE." localSheetId="11" hidden="1">{#N/A,#N/A,FALSE,"STATE"}</definedName>
    <definedName name="wrn.STATE." localSheetId="8" hidden="1">{#N/A,#N/A,FALSE,"STATE"}</definedName>
    <definedName name="wrn.STATE." hidden="1">{#N/A,#N/A,FALSE,"STATE"}</definedName>
    <definedName name="wrn.STATE._1" localSheetId="3" hidden="1">{#N/A,#N/A,FALSE,"STATE"}</definedName>
    <definedName name="wrn.STATE._1" localSheetId="1" hidden="1">{#N/A,#N/A,FALSE,"STATE"}</definedName>
    <definedName name="wrn.STATE._1" localSheetId="5" hidden="1">{#N/A,#N/A,FALSE,"STATE"}</definedName>
    <definedName name="wrn.STATE._1" localSheetId="4" hidden="1">{#N/A,#N/A,FALSE,"STATE"}</definedName>
    <definedName name="wrn.STATE._1" localSheetId="2" hidden="1">{#N/A,#N/A,FALSE,"STATE"}</definedName>
    <definedName name="wrn.STATE._1" localSheetId="11" hidden="1">{#N/A,#N/A,FALSE,"STATE"}</definedName>
    <definedName name="wrn.STATE._1" localSheetId="8" hidden="1">{#N/A,#N/A,FALSE,"STATE"}</definedName>
    <definedName name="wrn.STATE._1" hidden="1">{#N/A,#N/A,FALSE,"STATE"}</definedName>
    <definedName name="wrn.STATE._2" localSheetId="3" hidden="1">{#N/A,#N/A,FALSE,"STATE"}</definedName>
    <definedName name="wrn.STATE._2" localSheetId="1" hidden="1">{#N/A,#N/A,FALSE,"STATE"}</definedName>
    <definedName name="wrn.STATE._2" localSheetId="5" hidden="1">{#N/A,#N/A,FALSE,"STATE"}</definedName>
    <definedName name="wrn.STATE._2" localSheetId="4" hidden="1">{#N/A,#N/A,FALSE,"STATE"}</definedName>
    <definedName name="wrn.STATE._2" localSheetId="2" hidden="1">{#N/A,#N/A,FALSE,"STATE"}</definedName>
    <definedName name="wrn.STATE._2" localSheetId="11" hidden="1">{#N/A,#N/A,FALSE,"STATE"}</definedName>
    <definedName name="wrn.STATE._2" localSheetId="8" hidden="1">{#N/A,#N/A,FALSE,"STATE"}</definedName>
    <definedName name="wrn.STATE._2" hidden="1">{#N/A,#N/A,FALSE,"STATE"}</definedName>
    <definedName name="wrn.SUMMARY." localSheetId="3" hidden="1">{"TAB_MONAVG",#N/A,FALSE,"SUMMARY";"TAB_EOP",#N/A,FALSE,"SUMMARY";"TAB_QA",#N/A,FALSE,"SUMMARY"}</definedName>
    <definedName name="wrn.SUMMARY." localSheetId="1" hidden="1">{"TAB_MONAVG",#N/A,FALSE,"SUMMARY";"TAB_EOP",#N/A,FALSE,"SUMMARY";"TAB_QA",#N/A,FALSE,"SUMMARY"}</definedName>
    <definedName name="wrn.SUMMARY." localSheetId="5" hidden="1">{"TAB_MONAVG",#N/A,FALSE,"SUMMARY";"TAB_EOP",#N/A,FALSE,"SUMMARY";"TAB_QA",#N/A,FALSE,"SUMMARY"}</definedName>
    <definedName name="wrn.SUMMARY." localSheetId="4" hidden="1">{"TAB_MONAVG",#N/A,FALSE,"SUMMARY";"TAB_EOP",#N/A,FALSE,"SUMMARY";"TAB_QA",#N/A,FALSE,"SUMMARY"}</definedName>
    <definedName name="wrn.SUMMARY." localSheetId="2" hidden="1">{"TAB_MONAVG",#N/A,FALSE,"SUMMARY";"TAB_EOP",#N/A,FALSE,"SUMMARY";"TAB_QA",#N/A,FALSE,"SUMMARY"}</definedName>
    <definedName name="wrn.SUMMARY." localSheetId="11" hidden="1">{"TAB_MONAVG",#N/A,FALSE,"SUMMARY";"TAB_EOP",#N/A,FALSE,"SUMMARY";"TAB_QA",#N/A,FALSE,"SUMMARY"}</definedName>
    <definedName name="wrn.SUMMARY." localSheetId="8" hidden="1">{"TAB_MONAVG",#N/A,FALSE,"SUMMARY";"TAB_EOP",#N/A,FALSE,"SUMMARY";"TAB_QA",#N/A,FALSE,"SUMMARY"}</definedName>
    <definedName name="wrn.SUMMARY." hidden="1">{"TAB_MONAVG",#N/A,FALSE,"SUMMARY";"TAB_EOP",#N/A,FALSE,"SUMMARY";"TAB_QA",#N/A,FALSE,"SUMMARY"}</definedName>
    <definedName name="wrn.Tableaux._.A." hidden="1">{#N/A,#N/A,FALSE,"Tabl. A1";#N/A,#N/A,FALSE,"Tabl. A1 b";#N/A,#N/A,FALSE,"Tabl. A2";#N/A,#N/A,FALSE,"Tabl. A2-1";#N/A,#N/A,FALSE,"Tabl. A2-2"}</definedName>
    <definedName name="wrn.Tableaux._.D." hidden="1">{#N/A,#N/A,FALSE,"Tabl. D1";#N/A,#N/A,FALSE,"Tabl. D1 b";#N/A,#N/A,FALSE,"Tabl. D2";#N/A,#N/A,FALSE,"Tabl. D2 b";#N/A,#N/A,FALSE,"Tabl. D3";#N/A,#N/A,FALSE,"Tabl. D4";#N/A,#N/A,FALSE,"Tabl. D5"}</definedName>
    <definedName name="wrn.Tableaux._.F." hidden="1">{#N/A,#N/A,FALSE,"Tabl. FB300";#N/A,#N/A,FALSE,"Tabl. FB350";#N/A,#N/A,FALSE,"Tabl. FB400";#N/A,#N/A,FALSE,"Tabl. FB500";#N/A,#N/A,FALSE,"Tabl. FS090"}</definedName>
    <definedName name="wrn.Tableaux._.G." hidden="1">{#N/A,#N/A,FALSE,"Tabl. G1";#N/A,#N/A,FALSE,"Tabl. G2"}</definedName>
    <definedName name="wrn.Tableaux._.H." hidden="1">{#N/A,#N/A,FALSE,"Tabl. H1";#N/A,#N/A,FALSE,"Tabl. H2"}</definedName>
    <definedName name="wrn.TARGET._.DCF." hidden="1">{"targetdcf",#N/A,FALSE,"Merger consequences";"TARGETASSU",#N/A,FALSE,"Merger consequences";"TERMINAL VALUE",#N/A,FALSE,"Merger consequences"}</definedName>
    <definedName name="wrn.TAXARREARS." localSheetId="3" hidden="1">{#N/A,#N/A,FALSE,"TAXARREARS"}</definedName>
    <definedName name="wrn.TAXARREARS." localSheetId="1" hidden="1">{#N/A,#N/A,FALSE,"TAXARREARS"}</definedName>
    <definedName name="wrn.TAXARREARS." localSheetId="5" hidden="1">{#N/A,#N/A,FALSE,"TAXARREARS"}</definedName>
    <definedName name="wrn.TAXARREARS." localSheetId="4" hidden="1">{#N/A,#N/A,FALSE,"TAXARREARS"}</definedName>
    <definedName name="wrn.TAXARREARS." localSheetId="2" hidden="1">{#N/A,#N/A,FALSE,"TAXARREARS"}</definedName>
    <definedName name="wrn.TAXARREARS." localSheetId="11" hidden="1">{#N/A,#N/A,FALSE,"TAXARREARS"}</definedName>
    <definedName name="wrn.TAXARREARS." localSheetId="8" hidden="1">{#N/A,#N/A,FALSE,"TAXARREARS"}</definedName>
    <definedName name="wrn.TAXARREARS." hidden="1">{#N/A,#N/A,FALSE,"TAXARREARS"}</definedName>
    <definedName name="wrn.TAXARREARS._1" localSheetId="3" hidden="1">{#N/A,#N/A,FALSE,"TAXARREARS"}</definedName>
    <definedName name="wrn.TAXARREARS._1" localSheetId="1" hidden="1">{#N/A,#N/A,FALSE,"TAXARREARS"}</definedName>
    <definedName name="wrn.TAXARREARS._1" localSheetId="5" hidden="1">{#N/A,#N/A,FALSE,"TAXARREARS"}</definedName>
    <definedName name="wrn.TAXARREARS._1" localSheetId="4" hidden="1">{#N/A,#N/A,FALSE,"TAXARREARS"}</definedName>
    <definedName name="wrn.TAXARREARS._1" localSheetId="2" hidden="1">{#N/A,#N/A,FALSE,"TAXARREARS"}</definedName>
    <definedName name="wrn.TAXARREARS._1" localSheetId="11" hidden="1">{#N/A,#N/A,FALSE,"TAXARREARS"}</definedName>
    <definedName name="wrn.TAXARREARS._1" localSheetId="8" hidden="1">{#N/A,#N/A,FALSE,"TAXARREARS"}</definedName>
    <definedName name="wrn.TAXARREARS._1" hidden="1">{#N/A,#N/A,FALSE,"TAXARREARS"}</definedName>
    <definedName name="wrn.TAXARREARS._2" localSheetId="3" hidden="1">{#N/A,#N/A,FALSE,"TAXARREARS"}</definedName>
    <definedName name="wrn.TAXARREARS._2" localSheetId="1" hidden="1">{#N/A,#N/A,FALSE,"TAXARREARS"}</definedName>
    <definedName name="wrn.TAXARREARS._2" localSheetId="5" hidden="1">{#N/A,#N/A,FALSE,"TAXARREARS"}</definedName>
    <definedName name="wrn.TAXARREARS._2" localSheetId="4" hidden="1">{#N/A,#N/A,FALSE,"TAXARREARS"}</definedName>
    <definedName name="wrn.TAXARREARS._2" localSheetId="2" hidden="1">{#N/A,#N/A,FALSE,"TAXARREARS"}</definedName>
    <definedName name="wrn.TAXARREARS._2" localSheetId="11" hidden="1">{#N/A,#N/A,FALSE,"TAXARREARS"}</definedName>
    <definedName name="wrn.TAXARREARS._2" localSheetId="8" hidden="1">{#N/A,#N/A,FALSE,"TAXARREARS"}</definedName>
    <definedName name="wrn.TAXARREARS._2" hidden="1">{#N/A,#N/A,FALSE,"TAXARREARS"}</definedName>
    <definedName name="wrn.TAXPAYRS." localSheetId="3" hidden="1">{#N/A,#N/A,FALSE,"TAXPAYRS"}</definedName>
    <definedName name="wrn.TAXPAYRS." localSheetId="1" hidden="1">{#N/A,#N/A,FALSE,"TAXPAYRS"}</definedName>
    <definedName name="wrn.TAXPAYRS." localSheetId="5" hidden="1">{#N/A,#N/A,FALSE,"TAXPAYRS"}</definedName>
    <definedName name="wrn.TAXPAYRS." localSheetId="4" hidden="1">{#N/A,#N/A,FALSE,"TAXPAYRS"}</definedName>
    <definedName name="wrn.TAXPAYRS." localSheetId="2" hidden="1">{#N/A,#N/A,FALSE,"TAXPAYRS"}</definedName>
    <definedName name="wrn.TAXPAYRS." localSheetId="11" hidden="1">{#N/A,#N/A,FALSE,"TAXPAYRS"}</definedName>
    <definedName name="wrn.TAXPAYRS." localSheetId="8" hidden="1">{#N/A,#N/A,FALSE,"TAXPAYRS"}</definedName>
    <definedName name="wrn.TAXPAYRS." hidden="1">{#N/A,#N/A,FALSE,"TAXPAYRS"}</definedName>
    <definedName name="wrn.TAXPAYRS._1" localSheetId="3" hidden="1">{#N/A,#N/A,FALSE,"TAXPAYRS"}</definedName>
    <definedName name="wrn.TAXPAYRS._1" localSheetId="1" hidden="1">{#N/A,#N/A,FALSE,"TAXPAYRS"}</definedName>
    <definedName name="wrn.TAXPAYRS._1" localSheetId="5" hidden="1">{#N/A,#N/A,FALSE,"TAXPAYRS"}</definedName>
    <definedName name="wrn.TAXPAYRS._1" localSheetId="4" hidden="1">{#N/A,#N/A,FALSE,"TAXPAYRS"}</definedName>
    <definedName name="wrn.TAXPAYRS._1" localSheetId="2" hidden="1">{#N/A,#N/A,FALSE,"TAXPAYRS"}</definedName>
    <definedName name="wrn.TAXPAYRS._1" localSheetId="11" hidden="1">{#N/A,#N/A,FALSE,"TAXPAYRS"}</definedName>
    <definedName name="wrn.TAXPAYRS._1" localSheetId="8" hidden="1">{#N/A,#N/A,FALSE,"TAXPAYRS"}</definedName>
    <definedName name="wrn.TAXPAYRS._1" hidden="1">{#N/A,#N/A,FALSE,"TAXPAYRS"}</definedName>
    <definedName name="wrn.TAXPAYRS._2" localSheetId="3" hidden="1">{#N/A,#N/A,FALSE,"TAXPAYRS"}</definedName>
    <definedName name="wrn.TAXPAYRS._2" localSheetId="1" hidden="1">{#N/A,#N/A,FALSE,"TAXPAYRS"}</definedName>
    <definedName name="wrn.TAXPAYRS._2" localSheetId="5" hidden="1">{#N/A,#N/A,FALSE,"TAXPAYRS"}</definedName>
    <definedName name="wrn.TAXPAYRS._2" localSheetId="4" hidden="1">{#N/A,#N/A,FALSE,"TAXPAYRS"}</definedName>
    <definedName name="wrn.TAXPAYRS._2" localSheetId="2" hidden="1">{#N/A,#N/A,FALSE,"TAXPAYRS"}</definedName>
    <definedName name="wrn.TAXPAYRS._2" localSheetId="11" hidden="1">{#N/A,#N/A,FALSE,"TAXPAYRS"}</definedName>
    <definedName name="wrn.TAXPAYRS._2" localSheetId="8" hidden="1">{#N/A,#N/A,FALSE,"TAXPAYRS"}</definedName>
    <definedName name="wrn.TAXPAYRS._2" hidden="1">{#N/A,#N/A,FALSE,"TAXPAYRS"}</definedName>
    <definedName name="wrn.TILL697." localSheetId="3" hidden="1">{"M91TO697",#N/A,FALSE,"MDA"}</definedName>
    <definedName name="wrn.TILL697." localSheetId="1" hidden="1">{"M91TO697",#N/A,FALSE,"MDA"}</definedName>
    <definedName name="wrn.TILL697." localSheetId="5" hidden="1">{"M91TO697",#N/A,FALSE,"MDA"}</definedName>
    <definedName name="wrn.TILL697." localSheetId="4" hidden="1">{"M91TO697",#N/A,FALSE,"MDA"}</definedName>
    <definedName name="wrn.TILL697." localSheetId="2" hidden="1">{"M91TO697",#N/A,FALSE,"MDA"}</definedName>
    <definedName name="wrn.TILL697." localSheetId="11" hidden="1">{"M91TO697",#N/A,FALSE,"MDA"}</definedName>
    <definedName name="wrn.TILL697." localSheetId="8" hidden="1">{"M91TO697",#N/A,FALSE,"MDA"}</definedName>
    <definedName name="wrn.TILL697." hidden="1">{"M91TO697",#N/A,FALSE,"MDA"}</definedName>
    <definedName name="wrn.TILL697._1" localSheetId="3" hidden="1">{"M91TO697",#N/A,FALSE,"MDA"}</definedName>
    <definedName name="wrn.TILL697._1" localSheetId="1" hidden="1">{"M91TO697",#N/A,FALSE,"MDA"}</definedName>
    <definedName name="wrn.TILL697._1" localSheetId="5" hidden="1">{"M91TO697",#N/A,FALSE,"MDA"}</definedName>
    <definedName name="wrn.TILL697._1" localSheetId="4" hidden="1">{"M91TO697",#N/A,FALSE,"MDA"}</definedName>
    <definedName name="wrn.TILL697._1" localSheetId="2" hidden="1">{"M91TO697",#N/A,FALSE,"MDA"}</definedName>
    <definedName name="wrn.TILL697._1" localSheetId="11" hidden="1">{"M91TO697",#N/A,FALSE,"MDA"}</definedName>
    <definedName name="wrn.TILL697._1" localSheetId="8" hidden="1">{"M91TO697",#N/A,FALSE,"MDA"}</definedName>
    <definedName name="wrn.TILL697._1" hidden="1">{"M91TO697",#N/A,FALSE,"MDA"}</definedName>
    <definedName name="wrn.TILL697._2" localSheetId="3" hidden="1">{"M91TO697",#N/A,FALSE,"MDA"}</definedName>
    <definedName name="wrn.TILL697._2" localSheetId="1" hidden="1">{"M91TO697",#N/A,FALSE,"MDA"}</definedName>
    <definedName name="wrn.TILL697._2" localSheetId="5" hidden="1">{"M91TO697",#N/A,FALSE,"MDA"}</definedName>
    <definedName name="wrn.TILL697._2" localSheetId="4" hidden="1">{"M91TO697",#N/A,FALSE,"MDA"}</definedName>
    <definedName name="wrn.TILL697._2" localSheetId="2" hidden="1">{"M91TO697",#N/A,FALSE,"MDA"}</definedName>
    <definedName name="wrn.TILL697._2" localSheetId="11" hidden="1">{"M91TO697",#N/A,FALSE,"MDA"}</definedName>
    <definedName name="wrn.TILL697._2" localSheetId="8" hidden="1">{"M91TO697",#N/A,FALSE,"MDA"}</definedName>
    <definedName name="wrn.TILL697._2" hidden="1">{"M91TO697",#N/A,FALSE,"MDA"}</definedName>
    <definedName name="wrn.TRADE." localSheetId="3" hidden="1">{#N/A,#N/A,FALSE,"TRADE"}</definedName>
    <definedName name="wrn.TRADE." localSheetId="1" hidden="1">{#N/A,#N/A,FALSE,"TRADE"}</definedName>
    <definedName name="wrn.TRADE." localSheetId="5" hidden="1">{#N/A,#N/A,FALSE,"TRADE"}</definedName>
    <definedName name="wrn.TRADE." localSheetId="4" hidden="1">{#N/A,#N/A,FALSE,"TRADE"}</definedName>
    <definedName name="wrn.TRADE." localSheetId="2" hidden="1">{#N/A,#N/A,FALSE,"TRADE"}</definedName>
    <definedName name="wrn.TRADE." localSheetId="11" hidden="1">{#N/A,#N/A,FALSE,"TRADE"}</definedName>
    <definedName name="wrn.TRADE." localSheetId="8" hidden="1">{#N/A,#N/A,FALSE,"TRADE"}</definedName>
    <definedName name="wrn.TRADE." hidden="1">{#N/A,#N/A,FALSE,"TRADE"}</definedName>
    <definedName name="wrn.TRADE._1" localSheetId="3" hidden="1">{#N/A,#N/A,FALSE,"TRADE"}</definedName>
    <definedName name="wrn.TRADE._1" localSheetId="1" hidden="1">{#N/A,#N/A,FALSE,"TRADE"}</definedName>
    <definedName name="wrn.TRADE._1" localSheetId="5" hidden="1">{#N/A,#N/A,FALSE,"TRADE"}</definedName>
    <definedName name="wrn.TRADE._1" localSheetId="4" hidden="1">{#N/A,#N/A,FALSE,"TRADE"}</definedName>
    <definedName name="wrn.TRADE._1" localSheetId="2" hidden="1">{#N/A,#N/A,FALSE,"TRADE"}</definedName>
    <definedName name="wrn.TRADE._1" localSheetId="11" hidden="1">{#N/A,#N/A,FALSE,"TRADE"}</definedName>
    <definedName name="wrn.TRADE._1" localSheetId="8" hidden="1">{#N/A,#N/A,FALSE,"TRADE"}</definedName>
    <definedName name="wrn.TRADE._1" hidden="1">{#N/A,#N/A,FALSE,"TRADE"}</definedName>
    <definedName name="wrn.TRADE._2" localSheetId="3" hidden="1">{#N/A,#N/A,FALSE,"TRADE"}</definedName>
    <definedName name="wrn.TRADE._2" localSheetId="1" hidden="1">{#N/A,#N/A,FALSE,"TRADE"}</definedName>
    <definedName name="wrn.TRADE._2" localSheetId="5" hidden="1">{#N/A,#N/A,FALSE,"TRADE"}</definedName>
    <definedName name="wrn.TRADE._2" localSheetId="4" hidden="1">{#N/A,#N/A,FALSE,"TRADE"}</definedName>
    <definedName name="wrn.TRADE._2" localSheetId="2" hidden="1">{#N/A,#N/A,FALSE,"TRADE"}</definedName>
    <definedName name="wrn.TRADE._2" localSheetId="11" hidden="1">{#N/A,#N/A,FALSE,"TRADE"}</definedName>
    <definedName name="wrn.TRADE._2" localSheetId="8" hidden="1">{#N/A,#N/A,FALSE,"TRADE"}</definedName>
    <definedName name="wrn.TRADE._2" hidden="1">{#N/A,#N/A,FALSE,"TRADE"}</definedName>
    <definedName name="wrn.TRANSPORT." localSheetId="3" hidden="1">{#N/A,#N/A,FALSE,"TRANPORT"}</definedName>
    <definedName name="wrn.TRANSPORT." localSheetId="1" hidden="1">{#N/A,#N/A,FALSE,"TRANPORT"}</definedName>
    <definedName name="wrn.TRANSPORT." localSheetId="5" hidden="1">{#N/A,#N/A,FALSE,"TRANPORT"}</definedName>
    <definedName name="wrn.TRANSPORT." localSheetId="4" hidden="1">{#N/A,#N/A,FALSE,"TRANPORT"}</definedName>
    <definedName name="wrn.TRANSPORT." localSheetId="2" hidden="1">{#N/A,#N/A,FALSE,"TRANPORT"}</definedName>
    <definedName name="wrn.TRANSPORT." localSheetId="11" hidden="1">{#N/A,#N/A,FALSE,"TRANPORT"}</definedName>
    <definedName name="wrn.TRANSPORT." localSheetId="8" hidden="1">{#N/A,#N/A,FALSE,"TRANPORT"}</definedName>
    <definedName name="wrn.TRANSPORT." hidden="1">{#N/A,#N/A,FALSE,"TRANPORT"}</definedName>
    <definedName name="wrn.TRANSPORT._1" localSheetId="3" hidden="1">{#N/A,#N/A,FALSE,"TRANPORT"}</definedName>
    <definedName name="wrn.TRANSPORT._1" localSheetId="1" hidden="1">{#N/A,#N/A,FALSE,"TRANPORT"}</definedName>
    <definedName name="wrn.TRANSPORT._1" localSheetId="5" hidden="1">{#N/A,#N/A,FALSE,"TRANPORT"}</definedName>
    <definedName name="wrn.TRANSPORT._1" localSheetId="4" hidden="1">{#N/A,#N/A,FALSE,"TRANPORT"}</definedName>
    <definedName name="wrn.TRANSPORT._1" localSheetId="2" hidden="1">{#N/A,#N/A,FALSE,"TRANPORT"}</definedName>
    <definedName name="wrn.TRANSPORT._1" localSheetId="11" hidden="1">{#N/A,#N/A,FALSE,"TRANPORT"}</definedName>
    <definedName name="wrn.TRANSPORT._1" localSheetId="8" hidden="1">{#N/A,#N/A,FALSE,"TRANPORT"}</definedName>
    <definedName name="wrn.TRANSPORT._1" hidden="1">{#N/A,#N/A,FALSE,"TRANPORT"}</definedName>
    <definedName name="wrn.TRANSPORT._2" localSheetId="3" hidden="1">{#N/A,#N/A,FALSE,"TRANPORT"}</definedName>
    <definedName name="wrn.TRANSPORT._2" localSheetId="1" hidden="1">{#N/A,#N/A,FALSE,"TRANPORT"}</definedName>
    <definedName name="wrn.TRANSPORT._2" localSheetId="5" hidden="1">{#N/A,#N/A,FALSE,"TRANPORT"}</definedName>
    <definedName name="wrn.TRANSPORT._2" localSheetId="4" hidden="1">{#N/A,#N/A,FALSE,"TRANPORT"}</definedName>
    <definedName name="wrn.TRANSPORT._2" localSheetId="2" hidden="1">{#N/A,#N/A,FALSE,"TRANPORT"}</definedName>
    <definedName name="wrn.TRANSPORT._2" localSheetId="11" hidden="1">{#N/A,#N/A,FALSE,"TRANPORT"}</definedName>
    <definedName name="wrn.TRANSPORT._2" localSheetId="8" hidden="1">{#N/A,#N/A,FALSE,"TRANPORT"}</definedName>
    <definedName name="wrn.TRANSPORT._2" hidden="1">{#N/A,#N/A,FALSE,"TRANPORT"}</definedName>
    <definedName name="wrn.UNEMPL." localSheetId="3" hidden="1">{#N/A,#N/A,FALSE,"EMP_POP";#N/A,#N/A,FALSE,"UNEMPL"}</definedName>
    <definedName name="wrn.UNEMPL." localSheetId="1" hidden="1">{#N/A,#N/A,FALSE,"EMP_POP";#N/A,#N/A,FALSE,"UNEMPL"}</definedName>
    <definedName name="wrn.UNEMPL." localSheetId="5" hidden="1">{#N/A,#N/A,FALSE,"EMP_POP";#N/A,#N/A,FALSE,"UNEMPL"}</definedName>
    <definedName name="wrn.UNEMPL." localSheetId="4" hidden="1">{#N/A,#N/A,FALSE,"EMP_POP";#N/A,#N/A,FALSE,"UNEMPL"}</definedName>
    <definedName name="wrn.UNEMPL." localSheetId="2" hidden="1">{#N/A,#N/A,FALSE,"EMP_POP";#N/A,#N/A,FALSE,"UNEMPL"}</definedName>
    <definedName name="wrn.UNEMPL." localSheetId="11" hidden="1">{#N/A,#N/A,FALSE,"EMP_POP";#N/A,#N/A,FALSE,"UNEMPL"}</definedName>
    <definedName name="wrn.UNEMPL." localSheetId="8" hidden="1">{#N/A,#N/A,FALSE,"EMP_POP";#N/A,#N/A,FALSE,"UNEMPL"}</definedName>
    <definedName name="wrn.UNEMPL." hidden="1">{#N/A,#N/A,FALSE,"EMP_POP";#N/A,#N/A,FALSE,"UNEMPL"}</definedName>
    <definedName name="wrn.UNEMPL._1" localSheetId="3" hidden="1">{#N/A,#N/A,FALSE,"EMP_POP";#N/A,#N/A,FALSE,"UNEMPL"}</definedName>
    <definedName name="wrn.UNEMPL._1" localSheetId="1" hidden="1">{#N/A,#N/A,FALSE,"EMP_POP";#N/A,#N/A,FALSE,"UNEMPL"}</definedName>
    <definedName name="wrn.UNEMPL._1" localSheetId="5" hidden="1">{#N/A,#N/A,FALSE,"EMP_POP";#N/A,#N/A,FALSE,"UNEMPL"}</definedName>
    <definedName name="wrn.UNEMPL._1" localSheetId="4" hidden="1">{#N/A,#N/A,FALSE,"EMP_POP";#N/A,#N/A,FALSE,"UNEMPL"}</definedName>
    <definedName name="wrn.UNEMPL._1" localSheetId="2" hidden="1">{#N/A,#N/A,FALSE,"EMP_POP";#N/A,#N/A,FALSE,"UNEMPL"}</definedName>
    <definedName name="wrn.UNEMPL._1" localSheetId="11" hidden="1">{#N/A,#N/A,FALSE,"EMP_POP";#N/A,#N/A,FALSE,"UNEMPL"}</definedName>
    <definedName name="wrn.UNEMPL._1" localSheetId="8" hidden="1">{#N/A,#N/A,FALSE,"EMP_POP";#N/A,#N/A,FALSE,"UNEMPL"}</definedName>
    <definedName name="wrn.UNEMPL._1" hidden="1">{#N/A,#N/A,FALSE,"EMP_POP";#N/A,#N/A,FALSE,"UNEMPL"}</definedName>
    <definedName name="wrn.UNEMPL._2" localSheetId="3" hidden="1">{#N/A,#N/A,FALSE,"EMP_POP";#N/A,#N/A,FALSE,"UNEMPL"}</definedName>
    <definedName name="wrn.UNEMPL._2" localSheetId="1" hidden="1">{#N/A,#N/A,FALSE,"EMP_POP";#N/A,#N/A,FALSE,"UNEMPL"}</definedName>
    <definedName name="wrn.UNEMPL._2" localSheetId="5" hidden="1">{#N/A,#N/A,FALSE,"EMP_POP";#N/A,#N/A,FALSE,"UNEMPL"}</definedName>
    <definedName name="wrn.UNEMPL._2" localSheetId="4" hidden="1">{#N/A,#N/A,FALSE,"EMP_POP";#N/A,#N/A,FALSE,"UNEMPL"}</definedName>
    <definedName name="wrn.UNEMPL._2" localSheetId="2" hidden="1">{#N/A,#N/A,FALSE,"EMP_POP";#N/A,#N/A,FALSE,"UNEMPL"}</definedName>
    <definedName name="wrn.UNEMPL._2" localSheetId="11" hidden="1">{#N/A,#N/A,FALSE,"EMP_POP";#N/A,#N/A,FALSE,"UNEMPL"}</definedName>
    <definedName name="wrn.UNEMPL._2" localSheetId="8" hidden="1">{#N/A,#N/A,FALSE,"EMP_POP";#N/A,#N/A,FALSE,"UNEMPL"}</definedName>
    <definedName name="wrn.UNEMPL._2" hidden="1">{#N/A,#N/A,FALSE,"EMP_POP";#N/A,#N/A,FALSE,"UNEMPL"}</definedName>
    <definedName name="wrn.UTL._.Position." hidden="1">{"UTL effect",#N/A,FALSE,"Sensitivity"}</definedName>
    <definedName name="wrn.WAGES." localSheetId="3" hidden="1">{#N/A,#N/A,FALSE,"WAGES"}</definedName>
    <definedName name="wrn.WAGES." localSheetId="1" hidden="1">{#N/A,#N/A,FALSE,"WAGES"}</definedName>
    <definedName name="wrn.WAGES." localSheetId="5" hidden="1">{#N/A,#N/A,FALSE,"WAGES"}</definedName>
    <definedName name="wrn.WAGES." localSheetId="4" hidden="1">{#N/A,#N/A,FALSE,"WAGES"}</definedName>
    <definedName name="wrn.WAGES." localSheetId="2" hidden="1">{#N/A,#N/A,FALSE,"WAGES"}</definedName>
    <definedName name="wrn.WAGES." localSheetId="11" hidden="1">{#N/A,#N/A,FALSE,"WAGES"}</definedName>
    <definedName name="wrn.WAGES." localSheetId="8" hidden="1">{#N/A,#N/A,FALSE,"WAGES"}</definedName>
    <definedName name="wrn.WAGES." hidden="1">{#N/A,#N/A,FALSE,"WAGES"}</definedName>
    <definedName name="wrn.WAGES._1" localSheetId="3" hidden="1">{#N/A,#N/A,FALSE,"WAGES"}</definedName>
    <definedName name="wrn.WAGES._1" localSheetId="1" hidden="1">{#N/A,#N/A,FALSE,"WAGES"}</definedName>
    <definedName name="wrn.WAGES._1" localSheetId="5" hidden="1">{#N/A,#N/A,FALSE,"WAGES"}</definedName>
    <definedName name="wrn.WAGES._1" localSheetId="4" hidden="1">{#N/A,#N/A,FALSE,"WAGES"}</definedName>
    <definedName name="wrn.WAGES._1" localSheetId="2" hidden="1">{#N/A,#N/A,FALSE,"WAGES"}</definedName>
    <definedName name="wrn.WAGES._1" localSheetId="11" hidden="1">{#N/A,#N/A,FALSE,"WAGES"}</definedName>
    <definedName name="wrn.WAGES._1" localSheetId="8" hidden="1">{#N/A,#N/A,FALSE,"WAGES"}</definedName>
    <definedName name="wrn.WAGES._1" hidden="1">{#N/A,#N/A,FALSE,"WAGES"}</definedName>
    <definedName name="wrn.WAGES._2" localSheetId="3" hidden="1">{#N/A,#N/A,FALSE,"WAGES"}</definedName>
    <definedName name="wrn.WAGES._2" localSheetId="1" hidden="1">{#N/A,#N/A,FALSE,"WAGES"}</definedName>
    <definedName name="wrn.WAGES._2" localSheetId="5" hidden="1">{#N/A,#N/A,FALSE,"WAGES"}</definedName>
    <definedName name="wrn.WAGES._2" localSheetId="4" hidden="1">{#N/A,#N/A,FALSE,"WAGES"}</definedName>
    <definedName name="wrn.WAGES._2" localSheetId="2" hidden="1">{#N/A,#N/A,FALSE,"WAGES"}</definedName>
    <definedName name="wrn.WAGES._2" localSheetId="11" hidden="1">{#N/A,#N/A,FALSE,"WAGES"}</definedName>
    <definedName name="wrn.WAGES._2" localSheetId="8" hidden="1">{#N/A,#N/A,FALSE,"WAGES"}</definedName>
    <definedName name="wrn.WAGES._2" hidden="1">{#N/A,#N/A,FALSE,"WAGES"}</definedName>
    <definedName name="wrn.WEO." localSheetId="3" hidden="1">{"WEO",#N/A,FALSE,"T"}</definedName>
    <definedName name="wrn.WEO." localSheetId="1" hidden="1">{"WEO",#N/A,FALSE,"T"}</definedName>
    <definedName name="wrn.WEO." localSheetId="5" hidden="1">{"WEO",#N/A,FALSE,"T"}</definedName>
    <definedName name="wrn.WEO." localSheetId="4" hidden="1">{"WEO",#N/A,FALSE,"T"}</definedName>
    <definedName name="wrn.WEO." localSheetId="2" hidden="1">{"WEO",#N/A,FALSE,"T"}</definedName>
    <definedName name="wrn.WEO." localSheetId="11" hidden="1">{"WEO",#N/A,FALSE,"T"}</definedName>
    <definedName name="wrn.WEO." localSheetId="8" hidden="1">{"WEO",#N/A,FALSE,"T"}</definedName>
    <definedName name="wrn.WEO." hidden="1">{"WEO",#N/A,FALSE,"T"}</definedName>
    <definedName name="wrn.WEO._1" localSheetId="3" hidden="1">{"WEO",#N/A,FALSE,"T"}</definedName>
    <definedName name="wrn.WEO._1" localSheetId="1" hidden="1">{"WEO",#N/A,FALSE,"T"}</definedName>
    <definedName name="wrn.WEO._1" localSheetId="5" hidden="1">{"WEO",#N/A,FALSE,"T"}</definedName>
    <definedName name="wrn.WEO._1" localSheetId="4" hidden="1">{"WEO",#N/A,FALSE,"T"}</definedName>
    <definedName name="wrn.WEO._1" localSheetId="2" hidden="1">{"WEO",#N/A,FALSE,"T"}</definedName>
    <definedName name="wrn.WEO._1" localSheetId="11" hidden="1">{"WEO",#N/A,FALSE,"T"}</definedName>
    <definedName name="wrn.WEO._1" localSheetId="8" hidden="1">{"WEO",#N/A,FALSE,"T"}</definedName>
    <definedName name="wrn.WEO._1" hidden="1">{"WEO",#N/A,FALSE,"T"}</definedName>
    <definedName name="wrn.WEO._2" localSheetId="3" hidden="1">{"WEO",#N/A,FALSE,"T"}</definedName>
    <definedName name="wrn.WEO._2" localSheetId="1" hidden="1">{"WEO",#N/A,FALSE,"T"}</definedName>
    <definedName name="wrn.WEO._2" localSheetId="5" hidden="1">{"WEO",#N/A,FALSE,"T"}</definedName>
    <definedName name="wrn.WEO._2" localSheetId="4" hidden="1">{"WEO",#N/A,FALSE,"T"}</definedName>
    <definedName name="wrn.WEO._2" localSheetId="2" hidden="1">{"WEO",#N/A,FALSE,"T"}</definedName>
    <definedName name="wrn.WEO._2" localSheetId="11" hidden="1">{"WEO",#N/A,FALSE,"T"}</definedName>
    <definedName name="wrn.WEO._2" localSheetId="8" hidden="1">{"WEO",#N/A,FALSE,"T"}</definedName>
    <definedName name="wrn.WEO._2" hidden="1">{"WEO",#N/A,FALSE,"T"}</definedName>
    <definedName name="wrn.weo2" localSheetId="3" hidden="1">{"WEO",#N/A,FALSE,"T"}</definedName>
    <definedName name="wrn.weo2" localSheetId="1" hidden="1">{"WEO",#N/A,FALSE,"T"}</definedName>
    <definedName name="wrn.weo2" localSheetId="5" hidden="1">{"WEO",#N/A,FALSE,"T"}</definedName>
    <definedName name="wrn.weo2" localSheetId="4" hidden="1">{"WEO",#N/A,FALSE,"T"}</definedName>
    <definedName name="wrn.weo2" localSheetId="2" hidden="1">{"WEO",#N/A,FALSE,"T"}</definedName>
    <definedName name="wrn.weo2" localSheetId="11" hidden="1">{"WEO",#N/A,FALSE,"T"}</definedName>
    <definedName name="wrn.weo2" localSheetId="8" hidden="1">{"WEO",#N/A,FALSE,"T"}</definedName>
    <definedName name="wrn.weo2" hidden="1">{"WEO",#N/A,FALSE,"T"}</definedName>
    <definedName name="wrn.Yahoo." hidden="1">{#N/A,#N/A,FALSE,"Inc. St.";#N/A,#N/A,FALSE,"FYear";#N/A,#N/A,FALSE,"Revs.";#N/A,#N/A,FALSE,"RevsYear";#N/A,#N/A,FALSE,"Balance";#N/A,#N/A,FALSE,"CompVal";#N/A,#N/A,FALSE,"Val.";#N/A,#N/A,FALSE,"DCFval"}</definedName>
    <definedName name="wrn.Без._.наших._.расчетов." hidden="1">{"Без наших расчетов",#N/A,FALSE,"Метод накопления активов"}</definedName>
    <definedName name="wrn.Затратный." hidden="1">{#N/A,#N/A,TRUE,"Затратный"}</definedName>
    <definedName name="wrn.Прогнозы." hidden="1">{#N/A,#N/A,TRUE,"Прогнозы";#N/A,#N/A,TRUE,"ДДП"}</definedName>
    <definedName name="wrntil697" localSheetId="3" hidden="1">{"M91TO697",#N/A,FALSE,"MDA"}</definedName>
    <definedName name="wrntil697" localSheetId="1" hidden="1">{"M91TO697",#N/A,FALSE,"MDA"}</definedName>
    <definedName name="wrntil697" localSheetId="5" hidden="1">{"M91TO697",#N/A,FALSE,"MDA"}</definedName>
    <definedName name="wrntil697" localSheetId="4" hidden="1">{"M91TO697",#N/A,FALSE,"MDA"}</definedName>
    <definedName name="wrntil697" localSheetId="2" hidden="1">{"M91TO697",#N/A,FALSE,"MDA"}</definedName>
    <definedName name="wrntil697" localSheetId="11" hidden="1">{"M91TO697",#N/A,FALSE,"MDA"}</definedName>
    <definedName name="wrntil697" localSheetId="8" hidden="1">{"M91TO697",#N/A,FALSE,"MDA"}</definedName>
    <definedName name="wrntil697" hidden="1">{"M91TO697",#N/A,FALSE,"MDA"}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6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w" localSheetId="3" hidden="1">[39]M!#REF!</definedName>
    <definedName name="ww" localSheetId="1" hidden="1">[39]M!#REF!</definedName>
    <definedName name="ww" localSheetId="5" hidden="1">[39]M!#REF!</definedName>
    <definedName name="ww" localSheetId="4" hidden="1">[39]M!#REF!</definedName>
    <definedName name="ww" localSheetId="12" hidden="1">[39]M!#REF!</definedName>
    <definedName name="ww" localSheetId="2" hidden="1">[39]M!#REF!</definedName>
    <definedName name="ww" localSheetId="11" hidden="1">[39]M!#REF!</definedName>
    <definedName name="ww" localSheetId="7" hidden="1">[39]M!#REF!</definedName>
    <definedName name="ww" localSheetId="8" hidden="1">[39]M!#REF!</definedName>
    <definedName name="ww" hidden="1">[39]M!#REF!</definedName>
    <definedName name="www" localSheetId="3" hidden="1">{"Riqfin97",#N/A,FALSE,"Tran";"Riqfinpro",#N/A,FALSE,"Tran"}</definedName>
    <definedName name="www" localSheetId="1" hidden="1">{"Riqfin97",#N/A,FALSE,"Tran";"Riqfinpro",#N/A,FALSE,"Tran"}</definedName>
    <definedName name="www" localSheetId="5" hidden="1">{"Riqfin97",#N/A,FALSE,"Tran";"Riqfinpro",#N/A,FALSE,"Tran"}</definedName>
    <definedName name="www" localSheetId="4" hidden="1">{"Riqfin97",#N/A,FALSE,"Tran";"Riqfinpro",#N/A,FALSE,"Tran"}</definedName>
    <definedName name="www" localSheetId="2" hidden="1">{"Riqfin97",#N/A,FALSE,"Tran";"Riqfinpro",#N/A,FALSE,"Tran"}</definedName>
    <definedName name="www" localSheetId="11" hidden="1">{"Riqfin97",#N/A,FALSE,"Tran";"Riqfinpro",#N/A,FALSE,"Tran"}</definedName>
    <definedName name="www" localSheetId="8" hidden="1">{"Riqfin97",#N/A,FALSE,"Tran";"Riqfinpro",#N/A,FALSE,"Tran"}</definedName>
    <definedName name="www" hidden="1">{"Riqfin97",#N/A,FALSE,"Tran";"Riqfinpro",#N/A,FALSE,"Tran"}</definedName>
    <definedName name="xelfasebi" hidden="1">{#N/A,#N/A,FALSE,"ОТЛАДКА"}</definedName>
    <definedName name="XGS" localSheetId="3">#REF!</definedName>
    <definedName name="XGS" localSheetId="1">#REF!</definedName>
    <definedName name="XGS" localSheetId="5">#REF!</definedName>
    <definedName name="XGS" localSheetId="4">#REF!</definedName>
    <definedName name="XGS" localSheetId="12">#REF!</definedName>
    <definedName name="XGS" localSheetId="2">#REF!</definedName>
    <definedName name="XGS" localSheetId="11">#REF!</definedName>
    <definedName name="XGS" localSheetId="7">#REF!</definedName>
    <definedName name="XGS" localSheetId="8">#REF!</definedName>
    <definedName name="XGS">#REF!</definedName>
    <definedName name="XREF_COLUMN_1" localSheetId="8" hidden="1">[47]Test!#REF!</definedName>
    <definedName name="XREF_COLUMN_1" hidden="1">[47]Test!#REF!</definedName>
    <definedName name="XREF_COLUMN_10" localSheetId="8" hidden="1">#REF!</definedName>
    <definedName name="XREF_COLUMN_10" hidden="1">#REF!</definedName>
    <definedName name="XREF_COLUMN_11" localSheetId="8" hidden="1">'[50]IC&amp;RP'!#REF!</definedName>
    <definedName name="XREF_COLUMN_11" hidden="1">'[50]IC&amp;RP'!#REF!</definedName>
    <definedName name="XREF_COLUMN_12" localSheetId="8" hidden="1">#REF!</definedName>
    <definedName name="XREF_COLUMN_12" hidden="1">#REF!</definedName>
    <definedName name="XREF_COLUMN_13" localSheetId="8" hidden="1">#REF!</definedName>
    <definedName name="XREF_COLUMN_13" hidden="1">#REF!</definedName>
    <definedName name="XREF_COLUMN_14" localSheetId="8" hidden="1">#REF!</definedName>
    <definedName name="XREF_COLUMN_14" hidden="1">#REF!</definedName>
    <definedName name="XREF_COLUMN_15" localSheetId="8" hidden="1">#REF!</definedName>
    <definedName name="XREF_COLUMN_15" hidden="1">#REF!</definedName>
    <definedName name="XREF_COLUMN_2" localSheetId="8" hidden="1">[51]Lead!#REF!</definedName>
    <definedName name="XREF_COLUMN_2" hidden="1">[51]Lead!#REF!</definedName>
    <definedName name="XREF_COLUMN_20" localSheetId="8" hidden="1">#REF!</definedName>
    <definedName name="XREF_COLUMN_20" hidden="1">#REF!</definedName>
    <definedName name="XREF_COLUMN_3" localSheetId="8" hidden="1">#REF!</definedName>
    <definedName name="XREF_COLUMN_3" hidden="1">#REF!</definedName>
    <definedName name="XREF_COLUMN_4" localSheetId="8" hidden="1">#REF!</definedName>
    <definedName name="XREF_COLUMN_4" hidden="1">#REF!</definedName>
    <definedName name="XREF_COLUMN_5" localSheetId="8" hidden="1">#REF!</definedName>
    <definedName name="XREF_COLUMN_5" hidden="1">#REF!</definedName>
    <definedName name="XREF_COLUMN_6" localSheetId="8" hidden="1">#REF!</definedName>
    <definedName name="XREF_COLUMN_6" hidden="1">#REF!</definedName>
    <definedName name="XREF_COLUMN_7" localSheetId="8" hidden="1">'[37]Test-Valuation'!#REF!</definedName>
    <definedName name="XREF_COLUMN_7" hidden="1">'[37]Test-Valuation'!#REF!</definedName>
    <definedName name="XREF_COLUMN_8" localSheetId="8" hidden="1">[46]Lead!#REF!</definedName>
    <definedName name="XREF_COLUMN_8" hidden="1">[46]Lead!#REF!</definedName>
    <definedName name="XREF_COLUMN_9" localSheetId="8" hidden="1">#REF!</definedName>
    <definedName name="XREF_COLUMN_9" hidden="1">#REF!</definedName>
    <definedName name="XRefActiveRow" localSheetId="8" hidden="1">#REF!</definedName>
    <definedName name="XRefActiveRow" hidden="1">#REF!</definedName>
    <definedName name="XRefColumnsCount" hidden="1">2</definedName>
    <definedName name="XRefCopy1" localSheetId="8" hidden="1">#REF!</definedName>
    <definedName name="XRefCopy1" hidden="1">#REF!</definedName>
    <definedName name="XRefCopy10" localSheetId="8" hidden="1">#REF!</definedName>
    <definedName name="XRefCopy10" hidden="1">#REF!</definedName>
    <definedName name="XRefCopy10Row" localSheetId="8" hidden="1">[37]XREF!#REF!</definedName>
    <definedName name="XRefCopy10Row" hidden="1">[37]XREF!#REF!</definedName>
    <definedName name="XRefCopy11" localSheetId="8" hidden="1">#REF!</definedName>
    <definedName name="XRefCopy11" hidden="1">#REF!</definedName>
    <definedName name="XRefCopy11Row" localSheetId="8" hidden="1">[37]XREF!#REF!</definedName>
    <definedName name="XRefCopy11Row" hidden="1">[37]XREF!#REF!</definedName>
    <definedName name="XRefCopy12" localSheetId="8" hidden="1">#REF!</definedName>
    <definedName name="XRefCopy12" hidden="1">#REF!</definedName>
    <definedName name="XRefCopy12Row" localSheetId="8" hidden="1">[37]XREF!#REF!</definedName>
    <definedName name="XRefCopy12Row" hidden="1">[37]XREF!#REF!</definedName>
    <definedName name="XRefCopy13" localSheetId="8" hidden="1">#REF!</definedName>
    <definedName name="XRefCopy13" hidden="1">#REF!</definedName>
    <definedName name="XRefCopy13Row" localSheetId="8" hidden="1">[37]XREF!#REF!</definedName>
    <definedName name="XRefCopy13Row" hidden="1">[37]XREF!#REF!</definedName>
    <definedName name="XRefCopy14" localSheetId="8" hidden="1">#REF!</definedName>
    <definedName name="XRefCopy14" hidden="1">#REF!</definedName>
    <definedName name="XRefCopy14Row" localSheetId="8" hidden="1">[37]XREF!#REF!</definedName>
    <definedName name="XRefCopy14Row" hidden="1">[37]XREF!#REF!</definedName>
    <definedName name="XRefCopy15" localSheetId="8" hidden="1">#REF!</definedName>
    <definedName name="XRefCopy15" hidden="1">#REF!</definedName>
    <definedName name="XRefCopy15Row" localSheetId="8" hidden="1">[37]XREF!#REF!</definedName>
    <definedName name="XRefCopy15Row" hidden="1">[37]XREF!#REF!</definedName>
    <definedName name="XRefCopy16" localSheetId="8" hidden="1">#REF!</definedName>
    <definedName name="XRefCopy16" hidden="1">#REF!</definedName>
    <definedName name="XRefCopy16Row" localSheetId="8" hidden="1">[37]XREF!#REF!</definedName>
    <definedName name="XRefCopy16Row" hidden="1">[37]XREF!#REF!</definedName>
    <definedName name="XRefCopy17" localSheetId="8" hidden="1">#REF!</definedName>
    <definedName name="XRefCopy17" hidden="1">#REF!</definedName>
    <definedName name="XRefCopy17Row" localSheetId="8" hidden="1">[37]XREF!#REF!</definedName>
    <definedName name="XRefCopy17Row" hidden="1">[37]XREF!#REF!</definedName>
    <definedName name="XRefCopy18" localSheetId="8" hidden="1">#REF!</definedName>
    <definedName name="XRefCopy18" hidden="1">#REF!</definedName>
    <definedName name="XRefCopy18Row" localSheetId="8" hidden="1">[37]XREF!#REF!</definedName>
    <definedName name="XRefCopy18Row" hidden="1">[37]XREF!#REF!</definedName>
    <definedName name="XRefCopy19" localSheetId="8" hidden="1">#REF!</definedName>
    <definedName name="XRefCopy19" hidden="1">#REF!</definedName>
    <definedName name="XRefCopy19Row" localSheetId="8" hidden="1">#REF!</definedName>
    <definedName name="XRefCopy19Row" hidden="1">#REF!</definedName>
    <definedName name="XRefCopy1Row" localSheetId="8" hidden="1">[51]XREF!#REF!</definedName>
    <definedName name="XRefCopy1Row" hidden="1">[51]XREF!#REF!</definedName>
    <definedName name="XRefCopy2" localSheetId="8" hidden="1">#REF!</definedName>
    <definedName name="XRefCopy2" hidden="1">#REF!</definedName>
    <definedName name="XRefCopy20" localSheetId="8" hidden="1">#REF!</definedName>
    <definedName name="XRefCopy20" hidden="1">#REF!</definedName>
    <definedName name="XRefCopy20Row" localSheetId="8" hidden="1">#REF!</definedName>
    <definedName name="XRefCopy20Row" hidden="1">#REF!</definedName>
    <definedName name="XRefCopy21" localSheetId="8" hidden="1">#REF!</definedName>
    <definedName name="XRefCopy21" hidden="1">#REF!</definedName>
    <definedName name="XRefCopy21Row" localSheetId="8" hidden="1">[37]XREF!#REF!</definedName>
    <definedName name="XRefCopy21Row" hidden="1">[37]XREF!#REF!</definedName>
    <definedName name="XRefCopy22" localSheetId="8" hidden="1">#REF!</definedName>
    <definedName name="XRefCopy22" hidden="1">#REF!</definedName>
    <definedName name="XRefCopy22Row" localSheetId="8" hidden="1">#REF!</definedName>
    <definedName name="XRefCopy22Row" hidden="1">#REF!</definedName>
    <definedName name="XRefCopy23" localSheetId="8" hidden="1">#REF!</definedName>
    <definedName name="XRefCopy23" hidden="1">#REF!</definedName>
    <definedName name="XRefCopy23Row" localSheetId="8" hidden="1">#REF!</definedName>
    <definedName name="XRefCopy23Row" hidden="1">#REF!</definedName>
    <definedName name="XRefCopy24" localSheetId="8" hidden="1">#REF!</definedName>
    <definedName name="XRefCopy24" hidden="1">#REF!</definedName>
    <definedName name="XRefCopy24Row" localSheetId="8" hidden="1">#REF!</definedName>
    <definedName name="XRefCopy24Row" hidden="1">#REF!</definedName>
    <definedName name="XRefCopy25" localSheetId="8" hidden="1">#REF!</definedName>
    <definedName name="XRefCopy25" hidden="1">#REF!</definedName>
    <definedName name="XRefCopy25Row" localSheetId="8" hidden="1">[37]XREF!#REF!</definedName>
    <definedName name="XRefCopy25Row" hidden="1">[37]XREF!#REF!</definedName>
    <definedName name="XRefCopy26" localSheetId="8" hidden="1">#REF!</definedName>
    <definedName name="XRefCopy26" hidden="1">#REF!</definedName>
    <definedName name="XRefCopy27" localSheetId="8" hidden="1">#REF!</definedName>
    <definedName name="XRefCopy27" hidden="1">#REF!</definedName>
    <definedName name="XRefCopy27Row" localSheetId="8" hidden="1">#REF!</definedName>
    <definedName name="XRefCopy27Row" hidden="1">#REF!</definedName>
    <definedName name="XRefCopy28" localSheetId="8" hidden="1">#REF!</definedName>
    <definedName name="XRefCopy28" hidden="1">#REF!</definedName>
    <definedName name="XRefCopy28Row" localSheetId="8" hidden="1">#REF!</definedName>
    <definedName name="XRefCopy28Row" hidden="1">#REF!</definedName>
    <definedName name="XRefCopy29" localSheetId="8" hidden="1">#REF!</definedName>
    <definedName name="XRefCopy29" hidden="1">#REF!</definedName>
    <definedName name="XRefCopy29Row" localSheetId="8" hidden="1">#REF!</definedName>
    <definedName name="XRefCopy29Row" hidden="1">#REF!</definedName>
    <definedName name="XRefCopy2Row" localSheetId="8" hidden="1">[37]XREF!#REF!</definedName>
    <definedName name="XRefCopy2Row" hidden="1">[37]XREF!#REF!</definedName>
    <definedName name="XRefCopy3" hidden="1">[46]Depreciation!$J$50</definedName>
    <definedName name="XRefCopy30" localSheetId="8" hidden="1">#REF!</definedName>
    <definedName name="XRefCopy30" hidden="1">#REF!</definedName>
    <definedName name="XRefCopy30Row" localSheetId="8" hidden="1">[37]XREF!#REF!</definedName>
    <definedName name="XRefCopy30Row" hidden="1">[37]XREF!#REF!</definedName>
    <definedName name="XRefCopy31" localSheetId="8" hidden="1">#REF!</definedName>
    <definedName name="XRefCopy31" hidden="1">#REF!</definedName>
    <definedName name="XRefCopy31Row" localSheetId="8" hidden="1">#REF!</definedName>
    <definedName name="XRefCopy31Row" hidden="1">#REF!</definedName>
    <definedName name="XRefCopy32" localSheetId="8" hidden="1">#REF!</definedName>
    <definedName name="XRefCopy32" hidden="1">#REF!</definedName>
    <definedName name="XRefCopy32Row" localSheetId="8" hidden="1">[37]XREF!#REF!</definedName>
    <definedName name="XRefCopy32Row" hidden="1">[37]XREF!#REF!</definedName>
    <definedName name="XRefCopy33" localSheetId="8" hidden="1">#REF!</definedName>
    <definedName name="XRefCopy33" hidden="1">#REF!</definedName>
    <definedName name="XRefCopy33Row" localSheetId="8" hidden="1">[37]XREF!#REF!</definedName>
    <definedName name="XRefCopy33Row" hidden="1">[37]XREF!#REF!</definedName>
    <definedName name="XRefCopy34" localSheetId="8" hidden="1">'[50]IC&amp;RP'!#REF!</definedName>
    <definedName name="XRefCopy34" hidden="1">'[50]IC&amp;RP'!#REF!</definedName>
    <definedName name="XRefCopy34Row" localSheetId="8" hidden="1">#REF!</definedName>
    <definedName name="XRefCopy34Row" hidden="1">#REF!</definedName>
    <definedName name="XRefCopy35" localSheetId="8" hidden="1">#REF!</definedName>
    <definedName name="XRefCopy35" hidden="1">#REF!</definedName>
    <definedName name="XRefCopy35Row" localSheetId="8" hidden="1">#REF!</definedName>
    <definedName name="XRefCopy35Row" hidden="1">#REF!</definedName>
    <definedName name="XRefCopy36" localSheetId="8" hidden="1">#REF!</definedName>
    <definedName name="XRefCopy36" hidden="1">#REF!</definedName>
    <definedName name="XRefCopy36Row" localSheetId="8" hidden="1">#REF!</definedName>
    <definedName name="XRefCopy36Row" hidden="1">#REF!</definedName>
    <definedName name="XRefCopy37" localSheetId="8" hidden="1">#REF!</definedName>
    <definedName name="XRefCopy37" hidden="1">#REF!</definedName>
    <definedName name="XRefCopy38" localSheetId="8" hidden="1">#REF!</definedName>
    <definedName name="XRefCopy38" hidden="1">#REF!</definedName>
    <definedName name="XRefCopy38Row" localSheetId="8" hidden="1">#REF!</definedName>
    <definedName name="XRefCopy38Row" hidden="1">#REF!</definedName>
    <definedName name="XRefCopy39" localSheetId="8" hidden="1">'[50]IC&amp;RP'!#REF!</definedName>
    <definedName name="XRefCopy39" hidden="1">'[50]IC&amp;RP'!#REF!</definedName>
    <definedName name="XRefCopy39Row" localSheetId="8" hidden="1">#REF!</definedName>
    <definedName name="XRefCopy39Row" hidden="1">#REF!</definedName>
    <definedName name="XRefCopy3Row" localSheetId="8" hidden="1">[37]XREF!#REF!</definedName>
    <definedName name="XRefCopy3Row" hidden="1">[37]XREF!#REF!</definedName>
    <definedName name="XRefCopy4" localSheetId="8" hidden="1">#REF!</definedName>
    <definedName name="XRefCopy4" hidden="1">#REF!</definedName>
    <definedName name="XRefCopy40" localSheetId="8" hidden="1">'[50]IC&amp;RP'!#REF!</definedName>
    <definedName name="XRefCopy40" hidden="1">'[50]IC&amp;RP'!#REF!</definedName>
    <definedName name="XRefCopy41" localSheetId="8" hidden="1">'[50]IC&amp;RP'!#REF!</definedName>
    <definedName name="XRefCopy41" hidden="1">'[50]IC&amp;RP'!#REF!</definedName>
    <definedName name="XRefCopy41Row" localSheetId="8" hidden="1">#REF!</definedName>
    <definedName name="XRefCopy41Row" hidden="1">#REF!</definedName>
    <definedName name="XRefCopy42" localSheetId="8" hidden="1">'[50]IC&amp;RP'!#REF!</definedName>
    <definedName name="XRefCopy42" hidden="1">'[50]IC&amp;RP'!#REF!</definedName>
    <definedName name="XRefCopy42Row" localSheetId="8" hidden="1">#REF!</definedName>
    <definedName name="XRefCopy42Row" hidden="1">#REF!</definedName>
    <definedName name="XRefCopy43" localSheetId="8" hidden="1">'[50]IC&amp;RP'!#REF!</definedName>
    <definedName name="XRefCopy43" hidden="1">'[50]IC&amp;RP'!#REF!</definedName>
    <definedName name="XRefCopy43Row" localSheetId="8" hidden="1">#REF!</definedName>
    <definedName name="XRefCopy43Row" hidden="1">#REF!</definedName>
    <definedName name="XRefCopy44" localSheetId="8" hidden="1">'[50]IC&amp;RP'!#REF!</definedName>
    <definedName name="XRefCopy44" hidden="1">'[50]IC&amp;RP'!#REF!</definedName>
    <definedName name="XRefCopy44Row" localSheetId="8" hidden="1">#REF!</definedName>
    <definedName name="XRefCopy44Row" hidden="1">#REF!</definedName>
    <definedName name="XRefCopy4Row" localSheetId="8" hidden="1">[37]XREF!#REF!</definedName>
    <definedName name="XRefCopy4Row" hidden="1">[37]XREF!#REF!</definedName>
    <definedName name="XRefCopy5" localSheetId="8" hidden="1">#REF!</definedName>
    <definedName name="XRefCopy5" hidden="1">#REF!</definedName>
    <definedName name="XRefCopy5Row" localSheetId="8" hidden="1">[37]XREF!#REF!</definedName>
    <definedName name="XRefCopy5Row" hidden="1">[37]XREF!#REF!</definedName>
    <definedName name="XRefCopy6" localSheetId="8" hidden="1">#REF!</definedName>
    <definedName name="XRefCopy6" hidden="1">#REF!</definedName>
    <definedName name="XRefCopy6Row" localSheetId="8" hidden="1">[37]XREF!#REF!</definedName>
    <definedName name="XRefCopy6Row" hidden="1">[37]XREF!#REF!</definedName>
    <definedName name="XRefCopy7" localSheetId="8" hidden="1">#REF!</definedName>
    <definedName name="XRefCopy7" hidden="1">#REF!</definedName>
    <definedName name="XRefCopy7Row" localSheetId="8" hidden="1">#REF!</definedName>
    <definedName name="XRefCopy7Row" hidden="1">#REF!</definedName>
    <definedName name="XRefCopy8" localSheetId="8" hidden="1">#REF!</definedName>
    <definedName name="XRefCopy8" hidden="1">#REF!</definedName>
    <definedName name="XRefCopy8Row" localSheetId="8" hidden="1">[37]XREF!#REF!</definedName>
    <definedName name="XRefCopy8Row" hidden="1">[37]XREF!#REF!</definedName>
    <definedName name="XRefCopy9" localSheetId="8" hidden="1">[46]Lead!#REF!</definedName>
    <definedName name="XRefCopy9" hidden="1">[46]Lead!#REF!</definedName>
    <definedName name="XRefCopy9Row" localSheetId="8" hidden="1">[37]XREF!#REF!</definedName>
    <definedName name="XRefCopy9Row" hidden="1">[37]XREF!#REF!</definedName>
    <definedName name="XRefCopyRangeCount" hidden="1">1</definedName>
    <definedName name="XRefPaste1" localSheetId="8" hidden="1">#REF!</definedName>
    <definedName name="XRefPaste1" hidden="1">#REF!</definedName>
    <definedName name="XRefPaste10" localSheetId="8" hidden="1">#REF!</definedName>
    <definedName name="XRefPaste10" hidden="1">#REF!</definedName>
    <definedName name="XRefPaste10Row" localSheetId="8" hidden="1">[37]XREF!#REF!</definedName>
    <definedName name="XRefPaste10Row" hidden="1">[37]XREF!#REF!</definedName>
    <definedName name="XRefPaste11" localSheetId="8" hidden="1">#REF!</definedName>
    <definedName name="XRefPaste11" hidden="1">#REF!</definedName>
    <definedName name="XRefPaste11Row" localSheetId="8" hidden="1">[37]XREF!#REF!</definedName>
    <definedName name="XRefPaste11Row" hidden="1">[37]XREF!#REF!</definedName>
    <definedName name="XRefPaste12" localSheetId="8" hidden="1">#REF!</definedName>
    <definedName name="XRefPaste12" hidden="1">#REF!</definedName>
    <definedName name="XRefPaste12Row" localSheetId="8" hidden="1">[37]XREF!#REF!</definedName>
    <definedName name="XRefPaste12Row" hidden="1">[37]XREF!#REF!</definedName>
    <definedName name="XRefPaste13" localSheetId="8" hidden="1">#REF!</definedName>
    <definedName name="XRefPaste13" hidden="1">#REF!</definedName>
    <definedName name="XRefPaste13Row" localSheetId="8" hidden="1">[37]XREF!#REF!</definedName>
    <definedName name="XRefPaste13Row" hidden="1">[37]XREF!#REF!</definedName>
    <definedName name="XRefPaste14" localSheetId="8" hidden="1">#REF!</definedName>
    <definedName name="XRefPaste14" hidden="1">#REF!</definedName>
    <definedName name="XRefPaste14Row" localSheetId="8" hidden="1">[37]XREF!#REF!</definedName>
    <definedName name="XRefPaste14Row" hidden="1">[37]XREF!#REF!</definedName>
    <definedName name="XRefPaste15" localSheetId="8" hidden="1">'[50]IC&amp;RP'!#REF!</definedName>
    <definedName name="XRefPaste15" hidden="1">'[50]IC&amp;RP'!#REF!</definedName>
    <definedName name="XRefPaste15Row" localSheetId="8" hidden="1">[37]XREF!#REF!</definedName>
    <definedName name="XRefPaste15Row" hidden="1">[37]XREF!#REF!</definedName>
    <definedName name="XRefPaste16" localSheetId="8" hidden="1">'[50]IC&amp;RP'!#REF!</definedName>
    <definedName name="XRefPaste16" hidden="1">'[50]IC&amp;RP'!#REF!</definedName>
    <definedName name="XRefPaste16Row" localSheetId="8" hidden="1">#REF!</definedName>
    <definedName name="XRefPaste16Row" hidden="1">#REF!</definedName>
    <definedName name="XRefPaste17" localSheetId="8" hidden="1">#REF!</definedName>
    <definedName name="XRefPaste17" hidden="1">#REF!</definedName>
    <definedName name="XRefPaste17Row" localSheetId="8" hidden="1">#REF!</definedName>
    <definedName name="XRefPaste17Row" hidden="1">#REF!</definedName>
    <definedName name="XRefPaste19" localSheetId="8" hidden="1">#REF!</definedName>
    <definedName name="XRefPaste19" hidden="1">#REF!</definedName>
    <definedName name="XRefPaste1Row" localSheetId="8" hidden="1">[51]XREF!#REF!</definedName>
    <definedName name="XRefPaste1Row" hidden="1">[51]XREF!#REF!</definedName>
    <definedName name="XRefPaste2" localSheetId="8" hidden="1">#REF!</definedName>
    <definedName name="XRefPaste2" hidden="1">#REF!</definedName>
    <definedName name="XRefPaste23" localSheetId="8" hidden="1">'[37]Test-Valuation'!#REF!</definedName>
    <definedName name="XRefPaste23" hidden="1">'[37]Test-Valuation'!#REF!</definedName>
    <definedName name="XRefPaste23Row" localSheetId="8" hidden="1">[37]XREF!#REF!</definedName>
    <definedName name="XRefPaste23Row" hidden="1">[37]XREF!#REF!</definedName>
    <definedName name="XRefPaste25Row" localSheetId="8" hidden="1">[37]XREF!#REF!</definedName>
    <definedName name="XRefPaste25Row" hidden="1">[37]XREF!#REF!</definedName>
    <definedName name="XRefPaste26Row" localSheetId="8" hidden="1">[37]XREF!#REF!</definedName>
    <definedName name="XRefPaste26Row" hidden="1">[37]XREF!#REF!</definedName>
    <definedName name="XRefPaste2Row" localSheetId="8" hidden="1">[37]XREF!#REF!</definedName>
    <definedName name="XRefPaste2Row" hidden="1">[37]XREF!#REF!</definedName>
    <definedName name="XRefPaste3" localSheetId="8" hidden="1">#REF!</definedName>
    <definedName name="XRefPaste3" hidden="1">#REF!</definedName>
    <definedName name="XRefPaste3Row" localSheetId="8" hidden="1">[37]XREF!#REF!</definedName>
    <definedName name="XRefPaste3Row" hidden="1">[37]XREF!#REF!</definedName>
    <definedName name="XRefPaste4" localSheetId="8" hidden="1">#REF!</definedName>
    <definedName name="XRefPaste4" hidden="1">#REF!</definedName>
    <definedName name="XRefPaste4Row" localSheetId="8" hidden="1">#REF!</definedName>
    <definedName name="XRefPaste4Row" hidden="1">#REF!</definedName>
    <definedName name="XRefPaste5" localSheetId="8" hidden="1">#REF!</definedName>
    <definedName name="XRefPaste5" hidden="1">#REF!</definedName>
    <definedName name="XRefPaste5Row" localSheetId="8" hidden="1">[37]XREF!#REF!</definedName>
    <definedName name="XRefPaste5Row" hidden="1">[37]XREF!#REF!</definedName>
    <definedName name="XRefPaste6" localSheetId="8" hidden="1">#REF!</definedName>
    <definedName name="XRefPaste6" hidden="1">#REF!</definedName>
    <definedName name="XRefPaste6Row" localSheetId="8" hidden="1">[37]XREF!#REF!</definedName>
    <definedName name="XRefPaste6Row" hidden="1">[37]XREF!#REF!</definedName>
    <definedName name="XRefPaste7" localSheetId="8" hidden="1">#REF!</definedName>
    <definedName name="XRefPaste7" hidden="1">#REF!</definedName>
    <definedName name="XRefPaste7Row" localSheetId="8" hidden="1">[37]XREF!#REF!</definedName>
    <definedName name="XRefPaste7Row" hidden="1">[37]XREF!#REF!</definedName>
    <definedName name="XRefPaste8" localSheetId="8" hidden="1">#REF!</definedName>
    <definedName name="XRefPaste8" hidden="1">#REF!</definedName>
    <definedName name="XRefPaste8Row" localSheetId="8" hidden="1">[37]XREF!#REF!</definedName>
    <definedName name="XRefPaste8Row" hidden="1">[37]XREF!#REF!</definedName>
    <definedName name="XRefPaste9" localSheetId="8" hidden="1">#REF!</definedName>
    <definedName name="XRefPaste9" hidden="1">#REF!</definedName>
    <definedName name="XRefPaste9Row" localSheetId="8" hidden="1">[37]XREF!#REF!</definedName>
    <definedName name="XRefPaste9Row" hidden="1">[37]XREF!#REF!</definedName>
    <definedName name="XRefPasteRangeCount" hidden="1">1</definedName>
    <definedName name="xx" localSheetId="3" hidden="1">{"Riqfin97",#N/A,FALSE,"Tran";"Riqfinpro",#N/A,FALSE,"Tran"}</definedName>
    <definedName name="xx" localSheetId="1" hidden="1">{"Riqfin97",#N/A,FALSE,"Tran";"Riqfinpro",#N/A,FALSE,"Tran"}</definedName>
    <definedName name="xx" localSheetId="5" hidden="1">{"Riqfin97",#N/A,FALSE,"Tran";"Riqfinpro",#N/A,FALSE,"Tran"}</definedName>
    <definedName name="xx" localSheetId="4" hidden="1">{"Riqfin97",#N/A,FALSE,"Tran";"Riqfinpro",#N/A,FALSE,"Tran"}</definedName>
    <definedName name="xx" localSheetId="2" hidden="1">{"Riqfin97",#N/A,FALSE,"Tran";"Riqfinpro",#N/A,FALSE,"Tran"}</definedName>
    <definedName name="xx" localSheetId="11" hidden="1">{"Riqfin97",#N/A,FALSE,"Tran";"Riqfinpro",#N/A,FALSE,"Tran"}</definedName>
    <definedName name="xx" localSheetId="8" hidden="1">{"Riqfin97",#N/A,FALSE,"Tran";"Riqfinpro",#N/A,FALSE,"Tran"}</definedName>
    <definedName name="xx" hidden="1">{"Riqfin97",#N/A,FALSE,"Tran";"Riqfinpro",#N/A,FALSE,"Tran"}</definedName>
    <definedName name="xxWRS_1" localSheetId="3">#REF!</definedName>
    <definedName name="xxWRS_1" localSheetId="1">#REF!</definedName>
    <definedName name="xxWRS_1" localSheetId="5">#REF!</definedName>
    <definedName name="xxWRS_1" localSheetId="4">#REF!</definedName>
    <definedName name="xxWRS_1" localSheetId="12">#REF!</definedName>
    <definedName name="xxWRS_1" localSheetId="2">#REF!</definedName>
    <definedName name="xxWRS_1" localSheetId="11">#REF!</definedName>
    <definedName name="xxWRS_1" localSheetId="7">#REF!</definedName>
    <definedName name="xxWRS_1" localSheetId="8">#REF!</definedName>
    <definedName name="xxWRS_1">#REF!</definedName>
    <definedName name="xxWRS_10" localSheetId="3">#REF!</definedName>
    <definedName name="xxWRS_10" localSheetId="1">#REF!</definedName>
    <definedName name="xxWRS_10" localSheetId="5">#REF!</definedName>
    <definedName name="xxWRS_10" localSheetId="4">#REF!</definedName>
    <definedName name="xxWRS_10" localSheetId="12">#REF!</definedName>
    <definedName name="xxWRS_10" localSheetId="2">#REF!</definedName>
    <definedName name="xxWRS_10" localSheetId="11">#REF!</definedName>
    <definedName name="xxWRS_10" localSheetId="7">#REF!</definedName>
    <definedName name="xxWRS_10" localSheetId="8">#REF!</definedName>
    <definedName name="xxWRS_10">#REF!</definedName>
    <definedName name="xxWRS_11" localSheetId="3">#REF!</definedName>
    <definedName name="xxWRS_11" localSheetId="1">#REF!</definedName>
    <definedName name="xxWRS_11" localSheetId="5">#REF!</definedName>
    <definedName name="xxWRS_11" localSheetId="4">#REF!</definedName>
    <definedName name="xxWRS_11" localSheetId="12">#REF!</definedName>
    <definedName name="xxWRS_11" localSheetId="2">#REF!</definedName>
    <definedName name="xxWRS_11" localSheetId="11">#REF!</definedName>
    <definedName name="xxWRS_11" localSheetId="7">#REF!</definedName>
    <definedName name="xxWRS_11" localSheetId="8">#REF!</definedName>
    <definedName name="xxWRS_11">#REF!</definedName>
    <definedName name="xxWRS_12" localSheetId="3">#REF!</definedName>
    <definedName name="xxWRS_12" localSheetId="1">#REF!</definedName>
    <definedName name="xxWRS_12" localSheetId="5">#REF!</definedName>
    <definedName name="xxWRS_12" localSheetId="4">#REF!</definedName>
    <definedName name="xxWRS_12" localSheetId="12">#REF!</definedName>
    <definedName name="xxWRS_12" localSheetId="2">#REF!</definedName>
    <definedName name="xxWRS_12" localSheetId="11">#REF!</definedName>
    <definedName name="xxWRS_12" localSheetId="7">#REF!</definedName>
    <definedName name="xxWRS_12" localSheetId="8">#REF!</definedName>
    <definedName name="xxWRS_12">#REF!</definedName>
    <definedName name="xxWRS_13" localSheetId="3">#REF!</definedName>
    <definedName name="xxWRS_13" localSheetId="1">#REF!</definedName>
    <definedName name="xxWRS_13" localSheetId="5">#REF!</definedName>
    <definedName name="xxWRS_13" localSheetId="4">#REF!</definedName>
    <definedName name="xxWRS_13" localSheetId="12">#REF!</definedName>
    <definedName name="xxWRS_13" localSheetId="2">#REF!</definedName>
    <definedName name="xxWRS_13" localSheetId="11">#REF!</definedName>
    <definedName name="xxWRS_13" localSheetId="7">#REF!</definedName>
    <definedName name="xxWRS_13" localSheetId="8">#REF!</definedName>
    <definedName name="xxWRS_13">#REF!</definedName>
    <definedName name="xxWRS_14" localSheetId="3">#REF!</definedName>
    <definedName name="xxWRS_14" localSheetId="1">#REF!</definedName>
    <definedName name="xxWRS_14" localSheetId="5">#REF!</definedName>
    <definedName name="xxWRS_14" localSheetId="4">#REF!</definedName>
    <definedName name="xxWRS_14" localSheetId="12">#REF!</definedName>
    <definedName name="xxWRS_14" localSheetId="2">#REF!</definedName>
    <definedName name="xxWRS_14" localSheetId="11">#REF!</definedName>
    <definedName name="xxWRS_14" localSheetId="7">#REF!</definedName>
    <definedName name="xxWRS_14" localSheetId="8">#REF!</definedName>
    <definedName name="xxWRS_14">#REF!</definedName>
    <definedName name="xxWRS_15" localSheetId="3">#REF!</definedName>
    <definedName name="xxWRS_15" localSheetId="1">#REF!</definedName>
    <definedName name="xxWRS_15" localSheetId="5">#REF!</definedName>
    <definedName name="xxWRS_15" localSheetId="4">#REF!</definedName>
    <definedName name="xxWRS_15" localSheetId="12">#REF!</definedName>
    <definedName name="xxWRS_15" localSheetId="2">#REF!</definedName>
    <definedName name="xxWRS_15" localSheetId="11">#REF!</definedName>
    <definedName name="xxWRS_15" localSheetId="7">#REF!</definedName>
    <definedName name="xxWRS_15" localSheetId="8">#REF!</definedName>
    <definedName name="xxWRS_15">#REF!</definedName>
    <definedName name="xxWRS_16" localSheetId="3">#REF!</definedName>
    <definedName name="xxWRS_16" localSheetId="1">#REF!</definedName>
    <definedName name="xxWRS_16" localSheetId="5">#REF!</definedName>
    <definedName name="xxWRS_16" localSheetId="4">#REF!</definedName>
    <definedName name="xxWRS_16" localSheetId="12">#REF!</definedName>
    <definedName name="xxWRS_16" localSheetId="2">#REF!</definedName>
    <definedName name="xxWRS_16" localSheetId="11">#REF!</definedName>
    <definedName name="xxWRS_16" localSheetId="7">#REF!</definedName>
    <definedName name="xxWRS_16" localSheetId="8">#REF!</definedName>
    <definedName name="xxWRS_16">#REF!</definedName>
    <definedName name="xxWRS_17" localSheetId="3">#REF!</definedName>
    <definedName name="xxWRS_17" localSheetId="1">#REF!</definedName>
    <definedName name="xxWRS_17" localSheetId="5">#REF!</definedName>
    <definedName name="xxWRS_17" localSheetId="4">#REF!</definedName>
    <definedName name="xxWRS_17" localSheetId="12">#REF!</definedName>
    <definedName name="xxWRS_17" localSheetId="2">#REF!</definedName>
    <definedName name="xxWRS_17" localSheetId="11">#REF!</definedName>
    <definedName name="xxWRS_17" localSheetId="7">#REF!</definedName>
    <definedName name="xxWRS_17" localSheetId="8">#REF!</definedName>
    <definedName name="xxWRS_17">#REF!</definedName>
    <definedName name="xxWRS_18" localSheetId="3">#REF!</definedName>
    <definedName name="xxWRS_18" localSheetId="1">#REF!</definedName>
    <definedName name="xxWRS_18" localSheetId="5">#REF!</definedName>
    <definedName name="xxWRS_18" localSheetId="4">#REF!</definedName>
    <definedName name="xxWRS_18" localSheetId="12">#REF!</definedName>
    <definedName name="xxWRS_18" localSheetId="2">#REF!</definedName>
    <definedName name="xxWRS_18" localSheetId="11">#REF!</definedName>
    <definedName name="xxWRS_18" localSheetId="7">#REF!</definedName>
    <definedName name="xxWRS_18" localSheetId="8">#REF!</definedName>
    <definedName name="xxWRS_18">#REF!</definedName>
    <definedName name="xxWRS_19" localSheetId="3">#REF!</definedName>
    <definedName name="xxWRS_19" localSheetId="1">#REF!</definedName>
    <definedName name="xxWRS_19" localSheetId="5">#REF!</definedName>
    <definedName name="xxWRS_19" localSheetId="4">#REF!</definedName>
    <definedName name="xxWRS_19" localSheetId="12">#REF!</definedName>
    <definedName name="xxWRS_19" localSheetId="2">#REF!</definedName>
    <definedName name="xxWRS_19" localSheetId="11">#REF!</definedName>
    <definedName name="xxWRS_19" localSheetId="7">#REF!</definedName>
    <definedName name="xxWRS_19" localSheetId="8">#REF!</definedName>
    <definedName name="xxWRS_19">#REF!</definedName>
    <definedName name="xxWRS_2" localSheetId="3">#REF!</definedName>
    <definedName name="xxWRS_2" localSheetId="1">#REF!</definedName>
    <definedName name="xxWRS_2" localSheetId="5">#REF!</definedName>
    <definedName name="xxWRS_2" localSheetId="4">#REF!</definedName>
    <definedName name="xxWRS_2" localSheetId="12">#REF!</definedName>
    <definedName name="xxWRS_2" localSheetId="2">#REF!</definedName>
    <definedName name="xxWRS_2" localSheetId="11">#REF!</definedName>
    <definedName name="xxWRS_2" localSheetId="7">#REF!</definedName>
    <definedName name="xxWRS_2" localSheetId="8">#REF!</definedName>
    <definedName name="xxWRS_2">#REF!</definedName>
    <definedName name="xxWRS_20" localSheetId="3">#REF!</definedName>
    <definedName name="xxWRS_20" localSheetId="1">#REF!</definedName>
    <definedName name="xxWRS_20" localSheetId="5">#REF!</definedName>
    <definedName name="xxWRS_20" localSheetId="4">#REF!</definedName>
    <definedName name="xxWRS_20" localSheetId="12">#REF!</definedName>
    <definedName name="xxWRS_20" localSheetId="2">#REF!</definedName>
    <definedName name="xxWRS_20" localSheetId="11">#REF!</definedName>
    <definedName name="xxWRS_20" localSheetId="7">#REF!</definedName>
    <definedName name="xxWRS_20" localSheetId="8">#REF!</definedName>
    <definedName name="xxWRS_20">#REF!</definedName>
    <definedName name="xxWRS_21" localSheetId="3">#REF!</definedName>
    <definedName name="xxWRS_21" localSheetId="1">#REF!</definedName>
    <definedName name="xxWRS_21" localSheetId="5">#REF!</definedName>
    <definedName name="xxWRS_21" localSheetId="4">#REF!</definedName>
    <definedName name="xxWRS_21" localSheetId="12">#REF!</definedName>
    <definedName name="xxWRS_21" localSheetId="2">#REF!</definedName>
    <definedName name="xxWRS_21" localSheetId="11">#REF!</definedName>
    <definedName name="xxWRS_21" localSheetId="7">#REF!</definedName>
    <definedName name="xxWRS_21" localSheetId="8">#REF!</definedName>
    <definedName name="xxWRS_21">#REF!</definedName>
    <definedName name="xxWRS_22" localSheetId="3">#REF!</definedName>
    <definedName name="xxWRS_22" localSheetId="1">#REF!</definedName>
    <definedName name="xxWRS_22" localSheetId="5">#REF!</definedName>
    <definedName name="xxWRS_22" localSheetId="4">#REF!</definedName>
    <definedName name="xxWRS_22" localSheetId="12">#REF!</definedName>
    <definedName name="xxWRS_22" localSheetId="2">#REF!</definedName>
    <definedName name="xxWRS_22" localSheetId="11">#REF!</definedName>
    <definedName name="xxWRS_22" localSheetId="7">#REF!</definedName>
    <definedName name="xxWRS_22" localSheetId="8">#REF!</definedName>
    <definedName name="xxWRS_22">#REF!</definedName>
    <definedName name="xxWRS_23" localSheetId="3">#REF!</definedName>
    <definedName name="xxWRS_23" localSheetId="1">#REF!</definedName>
    <definedName name="xxWRS_23" localSheetId="5">#REF!</definedName>
    <definedName name="xxWRS_23" localSheetId="4">#REF!</definedName>
    <definedName name="xxWRS_23" localSheetId="12">#REF!</definedName>
    <definedName name="xxWRS_23" localSheetId="2">#REF!</definedName>
    <definedName name="xxWRS_23" localSheetId="11">#REF!</definedName>
    <definedName name="xxWRS_23" localSheetId="7">#REF!</definedName>
    <definedName name="xxWRS_23" localSheetId="8">#REF!</definedName>
    <definedName name="xxWRS_23">#REF!</definedName>
    <definedName name="xxWRS_24" localSheetId="3">#REF!</definedName>
    <definedName name="xxWRS_24" localSheetId="1">#REF!</definedName>
    <definedName name="xxWRS_24" localSheetId="5">#REF!</definedName>
    <definedName name="xxWRS_24" localSheetId="4">#REF!</definedName>
    <definedName name="xxWRS_24" localSheetId="12">#REF!</definedName>
    <definedName name="xxWRS_24" localSheetId="2">#REF!</definedName>
    <definedName name="xxWRS_24" localSheetId="11">#REF!</definedName>
    <definedName name="xxWRS_24" localSheetId="7">#REF!</definedName>
    <definedName name="xxWRS_24" localSheetId="8">#REF!</definedName>
    <definedName name="xxWRS_24">#REF!</definedName>
    <definedName name="xxWRS_25" localSheetId="3">#REF!</definedName>
    <definedName name="xxWRS_25" localSheetId="1">#REF!</definedName>
    <definedName name="xxWRS_25" localSheetId="5">#REF!</definedName>
    <definedName name="xxWRS_25" localSheetId="4">#REF!</definedName>
    <definedName name="xxWRS_25" localSheetId="12">#REF!</definedName>
    <definedName name="xxWRS_25" localSheetId="2">#REF!</definedName>
    <definedName name="xxWRS_25" localSheetId="11">#REF!</definedName>
    <definedName name="xxWRS_25" localSheetId="7">#REF!</definedName>
    <definedName name="xxWRS_25" localSheetId="8">#REF!</definedName>
    <definedName name="xxWRS_25">#REF!</definedName>
    <definedName name="xxWRS_26" localSheetId="3">#REF!</definedName>
    <definedName name="xxWRS_26" localSheetId="1">#REF!</definedName>
    <definedName name="xxWRS_26" localSheetId="5">#REF!</definedName>
    <definedName name="xxWRS_26" localSheetId="4">#REF!</definedName>
    <definedName name="xxWRS_26" localSheetId="12">#REF!</definedName>
    <definedName name="xxWRS_26" localSheetId="2">#REF!</definedName>
    <definedName name="xxWRS_26" localSheetId="11">#REF!</definedName>
    <definedName name="xxWRS_26" localSheetId="7">#REF!</definedName>
    <definedName name="xxWRS_26" localSheetId="8">#REF!</definedName>
    <definedName name="xxWRS_26">#REF!</definedName>
    <definedName name="xxWRS_27" localSheetId="3">#REF!</definedName>
    <definedName name="xxWRS_27" localSheetId="1">#REF!</definedName>
    <definedName name="xxWRS_27" localSheetId="5">#REF!</definedName>
    <definedName name="xxWRS_27" localSheetId="4">#REF!</definedName>
    <definedName name="xxWRS_27" localSheetId="12">#REF!</definedName>
    <definedName name="xxWRS_27" localSheetId="2">#REF!</definedName>
    <definedName name="xxWRS_27" localSheetId="11">#REF!</definedName>
    <definedName name="xxWRS_27" localSheetId="7">#REF!</definedName>
    <definedName name="xxWRS_27" localSheetId="8">#REF!</definedName>
    <definedName name="xxWRS_27">#REF!</definedName>
    <definedName name="xxWRS_28" localSheetId="3">#REF!</definedName>
    <definedName name="xxWRS_28" localSheetId="1">#REF!</definedName>
    <definedName name="xxWRS_28" localSheetId="5">#REF!</definedName>
    <definedName name="xxWRS_28" localSheetId="4">#REF!</definedName>
    <definedName name="xxWRS_28" localSheetId="12">#REF!</definedName>
    <definedName name="xxWRS_28" localSheetId="2">#REF!</definedName>
    <definedName name="xxWRS_28" localSheetId="11">#REF!</definedName>
    <definedName name="xxWRS_28" localSheetId="7">#REF!</definedName>
    <definedName name="xxWRS_28" localSheetId="8">#REF!</definedName>
    <definedName name="xxWRS_28">#REF!</definedName>
    <definedName name="xxWRS_3" localSheetId="3">#REF!</definedName>
    <definedName name="xxWRS_3" localSheetId="1">#REF!</definedName>
    <definedName name="xxWRS_3" localSheetId="5">#REF!</definedName>
    <definedName name="xxWRS_3" localSheetId="4">#REF!</definedName>
    <definedName name="xxWRS_3" localSheetId="12">#REF!</definedName>
    <definedName name="xxWRS_3" localSheetId="2">#REF!</definedName>
    <definedName name="xxWRS_3" localSheetId="11">#REF!</definedName>
    <definedName name="xxWRS_3" localSheetId="7">#REF!</definedName>
    <definedName name="xxWRS_3" localSheetId="8">#REF!</definedName>
    <definedName name="xxWRS_3">#REF!</definedName>
    <definedName name="xxWRS_4" localSheetId="3">#REF!</definedName>
    <definedName name="xxWRS_4" localSheetId="1">#REF!</definedName>
    <definedName name="xxWRS_4" localSheetId="5">#REF!</definedName>
    <definedName name="xxWRS_4" localSheetId="4">#REF!</definedName>
    <definedName name="xxWRS_4" localSheetId="12">#REF!</definedName>
    <definedName name="xxWRS_4" localSheetId="2">#REF!</definedName>
    <definedName name="xxWRS_4" localSheetId="11">#REF!</definedName>
    <definedName name="xxWRS_4" localSheetId="7">#REF!</definedName>
    <definedName name="xxWRS_4" localSheetId="8">#REF!</definedName>
    <definedName name="xxWRS_4">#REF!</definedName>
    <definedName name="xxWRS_5" localSheetId="3">#REF!</definedName>
    <definedName name="xxWRS_5" localSheetId="1">#REF!</definedName>
    <definedName name="xxWRS_5" localSheetId="5">#REF!</definedName>
    <definedName name="xxWRS_5" localSheetId="4">#REF!</definedName>
    <definedName name="xxWRS_5" localSheetId="12">#REF!</definedName>
    <definedName name="xxWRS_5" localSheetId="2">#REF!</definedName>
    <definedName name="xxWRS_5" localSheetId="11">#REF!</definedName>
    <definedName name="xxWRS_5" localSheetId="7">#REF!</definedName>
    <definedName name="xxWRS_5" localSheetId="8">#REF!</definedName>
    <definedName name="xxWRS_5">#REF!</definedName>
    <definedName name="xxWRS_6" localSheetId="3">#REF!</definedName>
    <definedName name="xxWRS_6" localSheetId="1">#REF!</definedName>
    <definedName name="xxWRS_6" localSheetId="5">#REF!</definedName>
    <definedName name="xxWRS_6" localSheetId="4">#REF!</definedName>
    <definedName name="xxWRS_6" localSheetId="12">#REF!</definedName>
    <definedName name="xxWRS_6" localSheetId="2">#REF!</definedName>
    <definedName name="xxWRS_6" localSheetId="11">#REF!</definedName>
    <definedName name="xxWRS_6" localSheetId="7">#REF!</definedName>
    <definedName name="xxWRS_6" localSheetId="8">#REF!</definedName>
    <definedName name="xxWRS_6">#REF!</definedName>
    <definedName name="xxWRS_7" localSheetId="3">#REF!</definedName>
    <definedName name="xxWRS_7" localSheetId="1">#REF!</definedName>
    <definedName name="xxWRS_7" localSheetId="5">#REF!</definedName>
    <definedName name="xxWRS_7" localSheetId="4">#REF!</definedName>
    <definedName name="xxWRS_7" localSheetId="12">#REF!</definedName>
    <definedName name="xxWRS_7" localSheetId="2">#REF!</definedName>
    <definedName name="xxWRS_7" localSheetId="11">#REF!</definedName>
    <definedName name="xxWRS_7" localSheetId="7">#REF!</definedName>
    <definedName name="xxWRS_7" localSheetId="8">#REF!</definedName>
    <definedName name="xxWRS_7">#REF!</definedName>
    <definedName name="xxWRS_8" localSheetId="3">#REF!</definedName>
    <definedName name="xxWRS_8" localSheetId="1">#REF!</definedName>
    <definedName name="xxWRS_8" localSheetId="5">#REF!</definedName>
    <definedName name="xxWRS_8" localSheetId="4">#REF!</definedName>
    <definedName name="xxWRS_8" localSheetId="12">#REF!</definedName>
    <definedName name="xxWRS_8" localSheetId="2">#REF!</definedName>
    <definedName name="xxWRS_8" localSheetId="11">#REF!</definedName>
    <definedName name="xxWRS_8" localSheetId="7">#REF!</definedName>
    <definedName name="xxWRS_8" localSheetId="8">#REF!</definedName>
    <definedName name="xxWRS_8">#REF!</definedName>
    <definedName name="xxWRS_9" localSheetId="3">#REF!</definedName>
    <definedName name="xxWRS_9" localSheetId="1">#REF!</definedName>
    <definedName name="xxWRS_9" localSheetId="5">#REF!</definedName>
    <definedName name="xxWRS_9" localSheetId="4">#REF!</definedName>
    <definedName name="xxWRS_9" localSheetId="12">#REF!</definedName>
    <definedName name="xxWRS_9" localSheetId="2">#REF!</definedName>
    <definedName name="xxWRS_9" localSheetId="11">#REF!</definedName>
    <definedName name="xxWRS_9" localSheetId="7">#REF!</definedName>
    <definedName name="xxWRS_9" localSheetId="8">#REF!</definedName>
    <definedName name="xxWRS_9">#REF!</definedName>
    <definedName name="xxx" localSheetId="3" hidden="1">{#N/A,#N/A,FALSE,"CB";#N/A,#N/A,FALSE,"CMB";#N/A,#N/A,FALSE,"NBFI"}</definedName>
    <definedName name="xxx" localSheetId="1" hidden="1">{#N/A,#N/A,FALSE,"CB";#N/A,#N/A,FALSE,"CMB";#N/A,#N/A,FALSE,"NBFI"}</definedName>
    <definedName name="xxx" localSheetId="5" hidden="1">{#N/A,#N/A,FALSE,"CB";#N/A,#N/A,FALSE,"CMB";#N/A,#N/A,FALSE,"NBFI"}</definedName>
    <definedName name="xxx" localSheetId="4" hidden="1">{#N/A,#N/A,FALSE,"CB";#N/A,#N/A,FALSE,"CMB";#N/A,#N/A,FALSE,"NBFI"}</definedName>
    <definedName name="xxx" localSheetId="2" hidden="1">{#N/A,#N/A,FALSE,"CB";#N/A,#N/A,FALSE,"CMB";#N/A,#N/A,FALSE,"NBFI"}</definedName>
    <definedName name="xxx" localSheetId="11" hidden="1">{#N/A,#N/A,FALSE,"CB";#N/A,#N/A,FALSE,"CMB";#N/A,#N/A,FALSE,"NBFI"}</definedName>
    <definedName name="xxx" localSheetId="8" hidden="1">{#N/A,#N/A,FALSE,"CB";#N/A,#N/A,FALSE,"CMB";#N/A,#N/A,FALSE,"NBFI"}</definedName>
    <definedName name="xxx" hidden="1">{#N/A,#N/A,FALSE,"CB";#N/A,#N/A,FALSE,"CMB";#N/A,#N/A,FALSE,"NBFI"}</definedName>
    <definedName name="xxx_1" localSheetId="3" hidden="1">{#N/A,#N/A,FALSE,"CB";#N/A,#N/A,FALSE,"CMB";#N/A,#N/A,FALSE,"NBFI"}</definedName>
    <definedName name="xxx_1" localSheetId="1" hidden="1">{#N/A,#N/A,FALSE,"CB";#N/A,#N/A,FALSE,"CMB";#N/A,#N/A,FALSE,"NBFI"}</definedName>
    <definedName name="xxx_1" localSheetId="5" hidden="1">{#N/A,#N/A,FALSE,"CB";#N/A,#N/A,FALSE,"CMB";#N/A,#N/A,FALSE,"NBFI"}</definedName>
    <definedName name="xxx_1" localSheetId="4" hidden="1">{#N/A,#N/A,FALSE,"CB";#N/A,#N/A,FALSE,"CMB";#N/A,#N/A,FALSE,"NBFI"}</definedName>
    <definedName name="xxx_1" localSheetId="2" hidden="1">{#N/A,#N/A,FALSE,"CB";#N/A,#N/A,FALSE,"CMB";#N/A,#N/A,FALSE,"NBFI"}</definedName>
    <definedName name="xxx_1" localSheetId="11" hidden="1">{#N/A,#N/A,FALSE,"CB";#N/A,#N/A,FALSE,"CMB";#N/A,#N/A,FALSE,"NBFI"}</definedName>
    <definedName name="xxx_1" localSheetId="8" hidden="1">{#N/A,#N/A,FALSE,"CB";#N/A,#N/A,FALSE,"CMB";#N/A,#N/A,FALSE,"NBFI"}</definedName>
    <definedName name="xxx_1" hidden="1">{#N/A,#N/A,FALSE,"CB";#N/A,#N/A,FALSE,"CMB";#N/A,#N/A,FALSE,"NBFI"}</definedName>
    <definedName name="xxx_2" localSheetId="3" hidden="1">{#N/A,#N/A,FALSE,"CB";#N/A,#N/A,FALSE,"CMB";#N/A,#N/A,FALSE,"NBFI"}</definedName>
    <definedName name="xxx_2" localSheetId="1" hidden="1">{#N/A,#N/A,FALSE,"CB";#N/A,#N/A,FALSE,"CMB";#N/A,#N/A,FALSE,"NBFI"}</definedName>
    <definedName name="xxx_2" localSheetId="5" hidden="1">{#N/A,#N/A,FALSE,"CB";#N/A,#N/A,FALSE,"CMB";#N/A,#N/A,FALSE,"NBFI"}</definedName>
    <definedName name="xxx_2" localSheetId="4" hidden="1">{#N/A,#N/A,FALSE,"CB";#N/A,#N/A,FALSE,"CMB";#N/A,#N/A,FALSE,"NBFI"}</definedName>
    <definedName name="xxx_2" localSheetId="2" hidden="1">{#N/A,#N/A,FALSE,"CB";#N/A,#N/A,FALSE,"CMB";#N/A,#N/A,FALSE,"NBFI"}</definedName>
    <definedName name="xxx_2" localSheetId="11" hidden="1">{#N/A,#N/A,FALSE,"CB";#N/A,#N/A,FALSE,"CMB";#N/A,#N/A,FALSE,"NBFI"}</definedName>
    <definedName name="xxx_2" localSheetId="8" hidden="1">{#N/A,#N/A,FALSE,"CB";#N/A,#N/A,FALSE,"CMB";#N/A,#N/A,FALSE,"NBFI"}</definedName>
    <definedName name="xxx_2" hidden="1">{#N/A,#N/A,FALSE,"CB";#N/A,#N/A,FALSE,"CMB";#N/A,#N/A,FALSE,"NBFI"}</definedName>
    <definedName name="xxxx" localSheetId="3" hidden="1">{"Riqfin97",#N/A,FALSE,"Tran";"Riqfinpro",#N/A,FALSE,"Tran"}</definedName>
    <definedName name="xxxx" localSheetId="1" hidden="1">{"Riqfin97",#N/A,FALSE,"Tran";"Riqfinpro",#N/A,FALSE,"Tran"}</definedName>
    <definedName name="xxxx" localSheetId="5" hidden="1">{"Riqfin97",#N/A,FALSE,"Tran";"Riqfinpro",#N/A,FALSE,"Tran"}</definedName>
    <definedName name="xxxx" localSheetId="4" hidden="1">{"Riqfin97",#N/A,FALSE,"Tran";"Riqfinpro",#N/A,FALSE,"Tran"}</definedName>
    <definedName name="xxxx" localSheetId="2" hidden="1">{"Riqfin97",#N/A,FALSE,"Tran";"Riqfinpro",#N/A,FALSE,"Tran"}</definedName>
    <definedName name="xxxx" localSheetId="11" hidden="1">{"Riqfin97",#N/A,FALSE,"Tran";"Riqfinpro",#N/A,FALSE,"Tran"}</definedName>
    <definedName name="xxxx" localSheetId="8" hidden="1">{"Riqfin97",#N/A,FALSE,"Tran";"Riqfinpro",#N/A,FALSE,"Tran"}</definedName>
    <definedName name="xxxx" hidden="1">{"Riqfin97",#N/A,FALSE,"Tran";"Riqfinpro",#N/A,FALSE,"Tran"}</definedName>
    <definedName name="xxxxx" hidden="1">{"10yp capex",#N/A,FALSE,"Celtel alternative 6"}</definedName>
    <definedName name="xxxxxx" hidden="1">{"10yp graphs",#N/A,FALSE,"Market Data"}</definedName>
    <definedName name="xz" hidden="1">{#N/A,#N/A,FALSE,"ОТЛАДКА"}</definedName>
    <definedName name="Yahoo" hidden="1">{#N/A,#N/A,FALSE,"Inc. St.";#N/A,#N/A,FALSE,"FYear";#N/A,#N/A,FALSE,"Revs.";#N/A,#N/A,FALSE,"RevsYear";#N/A,#N/A,FALSE,"Balance";#N/A,#N/A,FALSE,"CompVal";#N/A,#N/A,FALSE,"Val.";#N/A,#N/A,FALSE,"DCFval"}</definedName>
    <definedName name="ycirr" localSheetId="3">#REF!</definedName>
    <definedName name="ycirr" localSheetId="1">#REF!</definedName>
    <definedName name="ycirr" localSheetId="5">#REF!</definedName>
    <definedName name="ycirr" localSheetId="4">#REF!</definedName>
    <definedName name="ycirr" localSheetId="12">#REF!</definedName>
    <definedName name="ycirr" localSheetId="2">#REF!</definedName>
    <definedName name="ycirr" localSheetId="11">#REF!</definedName>
    <definedName name="ycirr" localSheetId="7">#REF!</definedName>
    <definedName name="ycirr" localSheetId="8">#REF!</definedName>
    <definedName name="ycirr">#REF!</definedName>
    <definedName name="Year" localSheetId="3">#REF!</definedName>
    <definedName name="Year" localSheetId="1">#REF!</definedName>
    <definedName name="Year" localSheetId="5">#REF!</definedName>
    <definedName name="Year" localSheetId="4">#REF!</definedName>
    <definedName name="Year" localSheetId="12">#REF!</definedName>
    <definedName name="Year" localSheetId="2">#REF!</definedName>
    <definedName name="Year" localSheetId="11">#REF!</definedName>
    <definedName name="Year" localSheetId="7">#REF!</definedName>
    <definedName name="Year" localSheetId="8">#REF!</definedName>
    <definedName name="Year">#REF!</definedName>
    <definedName name="Year_a">IFERROR(OFFSET([20]Aggregate_Level!$U$140,-7,0,1,-COUNT([20]Aggregate_Level!$Q$140:$U$140)),[20]Main!$E$12)</definedName>
    <definedName name="Year_s">IFERROR(OFFSET([20]SingleCompany_Level!$X$90,-1,0,1,-COUNTIF([20]SingleCompany_Level!$T$90:$X$90,"&gt;0")),[20]Main!$E$12)</definedName>
    <definedName name="Year3">IFERROR(OFFSET([20]SingleCompany_Level!$AN$50,0,0,1,-COUNT([20]SingleCompany_Level!$AJ$62:$AN$62)),0)</definedName>
    <definedName name="Years" localSheetId="3">#REF!</definedName>
    <definedName name="Years" localSheetId="1">#REF!</definedName>
    <definedName name="Years" localSheetId="5">#REF!</definedName>
    <definedName name="Years" localSheetId="4">#REF!</definedName>
    <definedName name="Years" localSheetId="12">#REF!</definedName>
    <definedName name="Years" localSheetId="2">#REF!</definedName>
    <definedName name="Years" localSheetId="11">#REF!</definedName>
    <definedName name="Years" localSheetId="7">#REF!</definedName>
    <definedName name="Years" localSheetId="8">#REF!</definedName>
    <definedName name="Years">#REF!</definedName>
    <definedName name="yenr" localSheetId="3">#REF!</definedName>
    <definedName name="yenr" localSheetId="1">#REF!</definedName>
    <definedName name="yenr" localSheetId="5">#REF!</definedName>
    <definedName name="yenr" localSheetId="4">#REF!</definedName>
    <definedName name="yenr" localSheetId="12">#REF!</definedName>
    <definedName name="yenr" localSheetId="2">#REF!</definedName>
    <definedName name="yenr" localSheetId="11">#REF!</definedName>
    <definedName name="yenr" localSheetId="7">#REF!</definedName>
    <definedName name="yenr" localSheetId="8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yuuuuuuu" hidden="1">{"ratios",#N/A,FALSE,"Summary Accounts"}</definedName>
    <definedName name="yy" localSheetId="3" hidden="1">{"Tab1",#N/A,FALSE,"P";"Tab2",#N/A,FALSE,"P"}</definedName>
    <definedName name="yy" localSheetId="1" hidden="1">{"Tab1",#N/A,FALSE,"P";"Tab2",#N/A,FALSE,"P"}</definedName>
    <definedName name="yy" localSheetId="5" hidden="1">{"Tab1",#N/A,FALSE,"P";"Tab2",#N/A,FALSE,"P"}</definedName>
    <definedName name="yy" localSheetId="4" hidden="1">{"Tab1",#N/A,FALSE,"P";"Tab2",#N/A,FALSE,"P"}</definedName>
    <definedName name="yy" localSheetId="2" hidden="1">{"Tab1",#N/A,FALSE,"P";"Tab2",#N/A,FALSE,"P"}</definedName>
    <definedName name="yy" localSheetId="11" hidden="1">{"Tab1",#N/A,FALSE,"P";"Tab2",#N/A,FALSE,"P"}</definedName>
    <definedName name="yy" localSheetId="8" hidden="1">{"Tab1",#N/A,FALSE,"P";"Tab2",#N/A,FALSE,"P"}</definedName>
    <definedName name="yy" hidden="1">{"Tab1",#N/A,FALSE,"P";"Tab2",#N/A,FALSE,"P"}</definedName>
    <definedName name="yyy" localSheetId="3" hidden="1">{#N/A,#N/A,FALSE,"MS"}</definedName>
    <definedName name="yyy" localSheetId="1" hidden="1">{#N/A,#N/A,FALSE,"MS"}</definedName>
    <definedName name="yyy" localSheetId="5" hidden="1">{#N/A,#N/A,FALSE,"MS"}</definedName>
    <definedName name="yyy" localSheetId="4" hidden="1">{#N/A,#N/A,FALSE,"MS"}</definedName>
    <definedName name="yyy" localSheetId="2" hidden="1">{#N/A,#N/A,FALSE,"MS"}</definedName>
    <definedName name="yyy" localSheetId="11" hidden="1">{#N/A,#N/A,FALSE,"MS"}</definedName>
    <definedName name="yyy" localSheetId="8" hidden="1">{#N/A,#N/A,FALSE,"MS"}</definedName>
    <definedName name="yyy" hidden="1">{#N/A,#N/A,FALSE,"MS"}</definedName>
    <definedName name="yyyy" localSheetId="3" hidden="1">{"Riqfin97",#N/A,FALSE,"Tran";"Riqfinpro",#N/A,FALSE,"Tran"}</definedName>
    <definedName name="yyyy" localSheetId="1" hidden="1">{"Riqfin97",#N/A,FALSE,"Tran";"Riqfinpro",#N/A,FALSE,"Tran"}</definedName>
    <definedName name="yyyy" localSheetId="5" hidden="1">{"Riqfin97",#N/A,FALSE,"Tran";"Riqfinpro",#N/A,FALSE,"Tran"}</definedName>
    <definedName name="yyyy" localSheetId="4" hidden="1">{"Riqfin97",#N/A,FALSE,"Tran";"Riqfinpro",#N/A,FALSE,"Tran"}</definedName>
    <definedName name="yyyy" localSheetId="2" hidden="1">{"Riqfin97",#N/A,FALSE,"Tran";"Riqfinpro",#N/A,FALSE,"Tran"}</definedName>
    <definedName name="yyyy" localSheetId="11" hidden="1">{"Riqfin97",#N/A,FALSE,"Tran";"Riqfinpro",#N/A,FALSE,"Tran"}</definedName>
    <definedName name="yyyy" localSheetId="8" hidden="1">{"Riqfin97",#N/A,FALSE,"Tran";"Riqfinpro",#N/A,FALSE,"Tran"}</definedName>
    <definedName name="yyyy" hidden="1">{"Riqfin97",#N/A,FALSE,"Tran";"Riqfinpro",#N/A,FALSE,"Tran"}</definedName>
    <definedName name="yyyyyy" hidden="1">{"p_l",#N/A,FALSE,"Summary Accounts"}</definedName>
    <definedName name="Z" localSheetId="3">[1]Imp!#REF!</definedName>
    <definedName name="Z" localSheetId="1">[1]Imp!#REF!</definedName>
    <definedName name="Z" localSheetId="5">[1]Imp!#REF!</definedName>
    <definedName name="Z" localSheetId="4">[1]Imp!#REF!</definedName>
    <definedName name="Z" localSheetId="12">[1]Imp!#REF!</definedName>
    <definedName name="Z" localSheetId="2">[1]Imp!#REF!</definedName>
    <definedName name="Z" localSheetId="11">[1]Imp!#REF!</definedName>
    <definedName name="Z" localSheetId="7">[1]Imp!#REF!</definedName>
    <definedName name="Z" localSheetId="8">[1]Imp!#REF!</definedName>
    <definedName name="Z">[1]Imp!#REF!</definedName>
    <definedName name="Z_95224721_0485_11D4_BFD1_00508B5F4DA4_.wvu.Cols" localSheetId="3" hidden="1">#REF!</definedName>
    <definedName name="Z_95224721_0485_11D4_BFD1_00508B5F4DA4_.wvu.Cols" localSheetId="1" hidden="1">#REF!</definedName>
    <definedName name="Z_95224721_0485_11D4_BFD1_00508B5F4DA4_.wvu.Cols" localSheetId="5" hidden="1">#REF!</definedName>
    <definedName name="Z_95224721_0485_11D4_BFD1_00508B5F4DA4_.wvu.Cols" localSheetId="4" hidden="1">#REF!</definedName>
    <definedName name="Z_95224721_0485_11D4_BFD1_00508B5F4DA4_.wvu.Cols" localSheetId="12" hidden="1">#REF!</definedName>
    <definedName name="Z_95224721_0485_11D4_BFD1_00508B5F4DA4_.wvu.Cols" localSheetId="2" hidden="1">#REF!</definedName>
    <definedName name="Z_95224721_0485_11D4_BFD1_00508B5F4DA4_.wvu.Cols" localSheetId="11" hidden="1">#REF!</definedName>
    <definedName name="Z_95224721_0485_11D4_BFD1_00508B5F4DA4_.wvu.Cols" localSheetId="7" hidden="1">#REF!</definedName>
    <definedName name="Z_95224721_0485_11D4_BFD1_00508B5F4DA4_.wvu.Cols" localSheetId="8" hidden="1">#REF!</definedName>
    <definedName name="Z_95224721_0485_11D4_BFD1_00508B5F4DA4_.wvu.Cols" hidden="1">#REF!</definedName>
    <definedName name="zx" hidden="1">{#N/A,#N/A,FALSE,"ОТЛАДКА"}</definedName>
    <definedName name="zxc" hidden="1">{#N/A,#N/A,FALSE,"ОТЛАДКА"}</definedName>
    <definedName name="zz" localSheetId="3" hidden="1">{"Tab1",#N/A,FALSE,"P";"Tab2",#N/A,FALSE,"P"}</definedName>
    <definedName name="zz" localSheetId="1" hidden="1">{"Tab1",#N/A,FALSE,"P";"Tab2",#N/A,FALSE,"P"}</definedName>
    <definedName name="zz" localSheetId="5" hidden="1">{"Tab1",#N/A,FALSE,"P";"Tab2",#N/A,FALSE,"P"}</definedName>
    <definedName name="zz" localSheetId="4" hidden="1">{"Tab1",#N/A,FALSE,"P";"Tab2",#N/A,FALSE,"P"}</definedName>
    <definedName name="zz" localSheetId="2" hidden="1">{"Tab1",#N/A,FALSE,"P";"Tab2",#N/A,FALSE,"P"}</definedName>
    <definedName name="zz" localSheetId="11" hidden="1">{"Tab1",#N/A,FALSE,"P";"Tab2",#N/A,FALSE,"P"}</definedName>
    <definedName name="zz" localSheetId="8" hidden="1">{"Tab1",#N/A,FALSE,"P";"Tab2",#N/A,FALSE,"P"}</definedName>
    <definedName name="zz" hidden="1">{"Tab1",#N/A,FALSE,"P";"Tab2",#N/A,FALSE,"P"}</definedName>
    <definedName name="аапапыв" hidden="1">{#N/A,#N/A,FALSE,"Aging Summary";#N/A,#N/A,FALSE,"Ratio Analysis";#N/A,#N/A,FALSE,"Test 120 Day Accts";#N/A,#N/A,FALSE,"Tickmarks"}</definedName>
    <definedName name="мехцех" hidden="1">{"Без наших расчетов",#N/A,FALSE,"Метод накопления активов"}</definedName>
    <definedName name="октябрь" hidden="1">{#N/A,#N/A,FALSE,"ОТЛАДКА"}</definedName>
    <definedName name="აა" localSheetId="8">#REF!</definedName>
    <definedName name="აა">#REF!</definedName>
    <definedName name="აე" hidden="1">{#N/A,#N/A,FALSE,"ОТЛАДКА"}</definedName>
    <definedName name="არდი" hidden="1">{#N/A,#N/A,FALSE,"ОТЛАДКА"}</definedName>
    <definedName name="ბალანსი" localSheetId="8">#REF!</definedName>
    <definedName name="ბალანსი">#REF!</definedName>
    <definedName name="გფჰგფჰ" hidden="1">{#N/A,#N/A,FALSE,"ОТЛАДКА"}</definedName>
    <definedName name="ვალდებულებები" localSheetId="8">#REF!</definedName>
    <definedName name="ვალდებულებები">#REF!</definedName>
    <definedName name="ვერსიო" localSheetId="8" hidden="1">#REF!</definedName>
    <definedName name="ვერსიო" hidden="1">#REF!</definedName>
    <definedName name="თთთთთ" hidden="1">{#N/A,#N/A,FALSE,"TAXPAYRS"}</definedName>
    <definedName name="მშპ" localSheetId="3">#REF!</definedName>
    <definedName name="მშპ" localSheetId="1">#REF!</definedName>
    <definedName name="მშპ" localSheetId="5">#REF!</definedName>
    <definedName name="მშპ" localSheetId="4">#REF!</definedName>
    <definedName name="მშპ" localSheetId="12">#REF!</definedName>
    <definedName name="მშპ" localSheetId="2">#REF!</definedName>
    <definedName name="მშპ" localSheetId="11">#REF!</definedName>
    <definedName name="მშპ" localSheetId="7">#REF!</definedName>
    <definedName name="მშპ" localSheetId="8">#REF!</definedName>
    <definedName name="მშპ">#REF!</definedName>
    <definedName name="პროექტ" hidden="1">{#N/A,#N/A,FALSE,"ОТЛАДКА"}</definedName>
    <definedName name="პროექტები">'[52]ბიზნეს ინფო'!$M$8</definedName>
    <definedName name="რრრრრ" hidden="1">{#N/A,#N/A,FALSE,"ОТЛАДКА"}</definedName>
    <definedName name="სს" hidden="1">{#N/A,#N/A,FALSE,"ОТЛАДКА"}</definedName>
    <definedName name="ფდ" localSheetId="8" hidden="1">#REF!</definedName>
    <definedName name="ფდ" hidden="1">#REF!</definedName>
    <definedName name="ქ" hidden="1">{#N/A,#N/A,FALSE,"ОТЛАДКА"}</definedName>
    <definedName name="ცე" localSheetId="8">#REF!</definedName>
    <definedName name="ცე">#REF!</definedName>
    <definedName name="ჰ" hidden="1">{#N/A,#N/A,FALSE,"ОТЛАДКА"}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15" l="1"/>
  <c r="F68" i="15" s="1"/>
  <c r="D68" i="15"/>
  <c r="C68" i="15"/>
  <c r="F67" i="15"/>
  <c r="F66" i="15"/>
  <c r="F65" i="15"/>
  <c r="F64" i="15"/>
  <c r="F63" i="15"/>
  <c r="A63" i="15"/>
  <c r="F62" i="15"/>
  <c r="A62" i="15"/>
  <c r="F61" i="15"/>
  <c r="A61" i="15"/>
  <c r="F60" i="15"/>
  <c r="A60" i="15"/>
  <c r="F59" i="15"/>
  <c r="A59" i="15"/>
  <c r="F58" i="15"/>
  <c r="A58" i="15"/>
  <c r="F57" i="15"/>
  <c r="A57" i="15"/>
  <c r="F56" i="15"/>
  <c r="A56" i="15"/>
  <c r="F55" i="15"/>
  <c r="A55" i="15"/>
  <c r="F54" i="15"/>
  <c r="A54" i="15"/>
  <c r="F53" i="15"/>
  <c r="A53" i="15"/>
  <c r="F52" i="15"/>
  <c r="A52" i="15"/>
  <c r="F51" i="15"/>
  <c r="A51" i="15"/>
  <c r="F50" i="15"/>
  <c r="A50" i="15"/>
  <c r="F49" i="15"/>
  <c r="A49" i="15"/>
  <c r="F48" i="15"/>
  <c r="A48" i="15"/>
  <c r="F47" i="15"/>
  <c r="A47" i="15"/>
  <c r="F46" i="15"/>
  <c r="A46" i="15"/>
  <c r="F45" i="15"/>
  <c r="A45" i="15"/>
  <c r="F44" i="15"/>
  <c r="A44" i="15"/>
  <c r="F43" i="15"/>
  <c r="A43" i="15"/>
  <c r="F42" i="15"/>
  <c r="A42" i="15"/>
  <c r="F41" i="15"/>
  <c r="A41" i="15"/>
  <c r="F40" i="15"/>
  <c r="A40" i="15"/>
  <c r="F39" i="15"/>
  <c r="A39" i="15"/>
  <c r="F38" i="15"/>
  <c r="A38" i="15"/>
  <c r="F37" i="15"/>
  <c r="A37" i="15"/>
  <c r="F36" i="15"/>
  <c r="A36" i="15"/>
  <c r="F35" i="15"/>
  <c r="A35" i="15"/>
  <c r="F34" i="15"/>
  <c r="A34" i="15"/>
  <c r="F33" i="15"/>
  <c r="A33" i="15"/>
  <c r="F32" i="15"/>
  <c r="A32" i="15"/>
  <c r="F31" i="15"/>
  <c r="A31" i="15"/>
  <c r="F30" i="15"/>
  <c r="A30" i="15"/>
  <c r="F29" i="15"/>
  <c r="A29" i="15"/>
  <c r="F28" i="15"/>
  <c r="A28" i="15"/>
  <c r="F27" i="15"/>
  <c r="A27" i="15"/>
  <c r="F26" i="15"/>
  <c r="A26" i="15"/>
  <c r="F25" i="15"/>
  <c r="A25" i="15"/>
  <c r="F24" i="15"/>
  <c r="A24" i="15"/>
  <c r="F23" i="15"/>
  <c r="A23" i="15"/>
  <c r="F22" i="15"/>
  <c r="A22" i="15"/>
  <c r="F21" i="15"/>
  <c r="A21" i="15"/>
  <c r="F20" i="15"/>
  <c r="A20" i="15"/>
  <c r="F19" i="15"/>
  <c r="A19" i="15"/>
  <c r="F18" i="15"/>
  <c r="A18" i="15"/>
  <c r="F17" i="15"/>
  <c r="A17" i="15"/>
  <c r="E16" i="15"/>
  <c r="F16" i="15" s="1"/>
  <c r="D16" i="15"/>
  <c r="C16" i="15"/>
  <c r="F15" i="15"/>
  <c r="A15" i="15"/>
  <c r="F14" i="15"/>
  <c r="A14" i="15"/>
  <c r="F13" i="15"/>
  <c r="A13" i="15"/>
  <c r="F12" i="15"/>
  <c r="A12" i="15"/>
  <c r="F11" i="15"/>
  <c r="A11" i="15"/>
  <c r="F10" i="15"/>
  <c r="A10" i="15"/>
  <c r="F9" i="15"/>
  <c r="A9" i="15"/>
  <c r="F8" i="15"/>
  <c r="A8" i="15"/>
  <c r="F7" i="15"/>
  <c r="A7" i="15"/>
  <c r="F6" i="15"/>
  <c r="A6" i="15"/>
  <c r="F5" i="15"/>
  <c r="A5" i="15"/>
  <c r="E4" i="15"/>
  <c r="D4" i="15"/>
  <c r="D3" i="15" s="1"/>
  <c r="C4" i="15"/>
  <c r="C3" i="15" s="1"/>
  <c r="D3" i="14"/>
  <c r="C3" i="14"/>
  <c r="F50" i="13"/>
  <c r="F49" i="13"/>
  <c r="D49" i="13"/>
  <c r="E48" i="13"/>
  <c r="D48" i="13"/>
  <c r="F47" i="13"/>
  <c r="E47" i="13"/>
  <c r="D45" i="13"/>
  <c r="F44" i="13"/>
  <c r="E44" i="13"/>
  <c r="D44" i="13"/>
  <c r="F43" i="13"/>
  <c r="E43" i="13"/>
  <c r="D43" i="13"/>
  <c r="F42" i="13"/>
  <c r="F35" i="13"/>
  <c r="E35" i="13"/>
  <c r="E50" i="13" s="1"/>
  <c r="D35" i="13"/>
  <c r="D50" i="13" s="1"/>
  <c r="F34" i="13"/>
  <c r="F33" i="13"/>
  <c r="F32" i="13" s="1"/>
  <c r="E32" i="13"/>
  <c r="E45" i="13" s="1"/>
  <c r="D32" i="13"/>
  <c r="E27" i="13"/>
  <c r="E49" i="13" s="1"/>
  <c r="F26" i="13"/>
  <c r="D26" i="13"/>
  <c r="F21" i="13"/>
  <c r="F20" i="13" s="1"/>
  <c r="E20" i="13"/>
  <c r="D20" i="13"/>
  <c r="F7" i="13"/>
  <c r="E7" i="13"/>
  <c r="D7" i="13"/>
  <c r="D47" i="13" s="1"/>
  <c r="D46" i="13" s="1"/>
  <c r="F3" i="13"/>
  <c r="F18" i="13" s="1"/>
  <c r="E3" i="13"/>
  <c r="E42" i="13" s="1"/>
  <c r="D3" i="13"/>
  <c r="D42" i="13" s="1"/>
  <c r="A2256" i="12"/>
  <c r="A2255" i="12"/>
  <c r="A2254" i="12"/>
  <c r="A2253" i="12"/>
  <c r="A2252" i="12"/>
  <c r="A2251" i="12"/>
  <c r="A2250" i="12"/>
  <c r="A2249" i="12"/>
  <c r="A2248" i="12"/>
  <c r="A2247" i="12"/>
  <c r="A2246" i="12"/>
  <c r="A2245" i="12"/>
  <c r="A2244" i="12"/>
  <c r="A2243" i="12"/>
  <c r="A2242" i="12"/>
  <c r="A2241" i="12"/>
  <c r="A2240" i="12"/>
  <c r="A2239" i="12"/>
  <c r="A2238" i="12"/>
  <c r="A2237" i="12"/>
  <c r="A2236" i="12"/>
  <c r="A2235" i="12"/>
  <c r="A2234" i="12"/>
  <c r="A2233" i="12"/>
  <c r="A2232" i="12"/>
  <c r="A2231" i="12"/>
  <c r="A2230" i="12"/>
  <c r="A2229" i="12"/>
  <c r="A2228" i="12"/>
  <c r="A2227" i="12"/>
  <c r="A2226" i="12"/>
  <c r="A2225" i="12"/>
  <c r="A2224" i="12"/>
  <c r="A2223" i="12"/>
  <c r="A2222" i="12"/>
  <c r="A2221" i="12"/>
  <c r="A2220" i="12"/>
  <c r="A2219" i="12"/>
  <c r="A2218" i="12"/>
  <c r="A2217" i="12"/>
  <c r="A2216" i="12"/>
  <c r="A2215" i="12"/>
  <c r="A2214" i="12"/>
  <c r="A2213" i="12"/>
  <c r="A2212" i="12"/>
  <c r="A2211" i="12"/>
  <c r="A2210" i="12"/>
  <c r="A2209" i="12"/>
  <c r="A2208" i="12"/>
  <c r="A2207" i="12"/>
  <c r="A2206" i="12"/>
  <c r="A2205" i="12"/>
  <c r="A2204" i="12"/>
  <c r="A2203" i="12"/>
  <c r="A2202" i="12"/>
  <c r="A2201" i="12"/>
  <c r="A2200" i="12"/>
  <c r="A2199" i="12"/>
  <c r="A2198" i="12"/>
  <c r="A2197" i="12"/>
  <c r="A2196" i="12"/>
  <c r="A2195" i="12"/>
  <c r="A2194" i="12"/>
  <c r="A2193" i="12"/>
  <c r="A2192" i="12"/>
  <c r="A2191" i="12"/>
  <c r="A2190" i="12"/>
  <c r="A2189" i="12"/>
  <c r="A2188" i="12"/>
  <c r="A2187" i="12"/>
  <c r="A2186" i="12"/>
  <c r="A2185" i="12"/>
  <c r="A2184" i="12"/>
  <c r="A2183" i="12"/>
  <c r="A2182" i="12"/>
  <c r="A2181" i="12"/>
  <c r="A2180" i="12"/>
  <c r="A2179" i="12"/>
  <c r="A2178" i="12"/>
  <c r="A2177" i="12"/>
  <c r="A2176" i="12"/>
  <c r="A2175" i="12"/>
  <c r="A2174" i="12"/>
  <c r="A2173" i="12"/>
  <c r="A2172" i="12"/>
  <c r="A2171" i="12"/>
  <c r="A2170" i="12"/>
  <c r="A2169" i="12"/>
  <c r="A2168" i="12"/>
  <c r="A2167" i="12"/>
  <c r="A2166" i="12"/>
  <c r="A2165" i="12"/>
  <c r="A2164" i="12"/>
  <c r="A2163" i="12"/>
  <c r="A2162" i="12"/>
  <c r="A2161" i="12"/>
  <c r="A2160" i="12"/>
  <c r="A2159" i="12"/>
  <c r="A2158" i="12"/>
  <c r="A2157" i="12"/>
  <c r="A2156" i="12"/>
  <c r="A2155" i="12"/>
  <c r="A2154" i="12"/>
  <c r="A2153" i="12"/>
  <c r="A2152" i="12"/>
  <c r="A2151" i="12"/>
  <c r="A2150" i="12"/>
  <c r="A2149" i="12"/>
  <c r="A2148" i="12"/>
  <c r="A2147" i="12"/>
  <c r="A2146" i="12"/>
  <c r="A2145" i="12"/>
  <c r="A2144" i="12"/>
  <c r="A2143" i="12"/>
  <c r="A2142" i="12"/>
  <c r="A2141" i="12"/>
  <c r="A2140" i="12"/>
  <c r="A2139" i="12"/>
  <c r="A2138" i="12"/>
  <c r="A2137" i="12"/>
  <c r="A2136" i="12"/>
  <c r="A2135" i="12"/>
  <c r="A2134" i="12"/>
  <c r="A2133" i="12"/>
  <c r="A2132" i="12"/>
  <c r="A2131" i="12"/>
  <c r="A2130" i="12"/>
  <c r="A2129" i="12"/>
  <c r="A2128" i="12"/>
  <c r="A2127" i="12"/>
  <c r="A2126" i="12"/>
  <c r="A2125" i="12"/>
  <c r="A2124" i="12"/>
  <c r="A2123" i="12"/>
  <c r="A2122" i="12"/>
  <c r="A2121" i="12"/>
  <c r="A2120" i="12"/>
  <c r="A2119" i="12"/>
  <c r="A2118" i="12"/>
  <c r="A2117" i="12"/>
  <c r="A2116" i="12"/>
  <c r="A2115" i="12"/>
  <c r="A2114" i="12"/>
  <c r="A2113" i="12"/>
  <c r="A2112" i="12"/>
  <c r="A2111" i="12"/>
  <c r="A2110" i="12"/>
  <c r="A2109" i="12"/>
  <c r="A2108" i="12"/>
  <c r="A2107" i="12"/>
  <c r="A2106" i="12"/>
  <c r="A2105" i="12"/>
  <c r="A2104" i="12"/>
  <c r="A2103" i="12"/>
  <c r="A2102" i="12"/>
  <c r="A2101" i="12"/>
  <c r="A2100" i="12"/>
  <c r="A2099" i="12"/>
  <c r="A2098" i="12"/>
  <c r="A2097" i="12"/>
  <c r="A2096" i="12"/>
  <c r="A2095" i="12"/>
  <c r="A2094" i="12"/>
  <c r="A2093" i="12"/>
  <c r="A2092" i="12"/>
  <c r="A2091" i="12"/>
  <c r="A2090" i="12"/>
  <c r="A2089" i="12"/>
  <c r="A2088" i="12"/>
  <c r="A2087" i="12"/>
  <c r="A2086" i="12"/>
  <c r="A2085" i="12"/>
  <c r="A2084" i="12"/>
  <c r="A2083" i="12"/>
  <c r="A2082" i="12"/>
  <c r="A2081" i="12"/>
  <c r="A2080" i="12"/>
  <c r="A2079" i="12"/>
  <c r="A2078" i="12"/>
  <c r="A2077" i="12"/>
  <c r="A2076" i="12"/>
  <c r="A2075" i="12"/>
  <c r="A2074" i="12"/>
  <c r="A2073" i="12"/>
  <c r="A2072" i="12"/>
  <c r="A2071" i="12"/>
  <c r="A2070" i="12"/>
  <c r="A2069" i="12"/>
  <c r="A2068" i="12"/>
  <c r="A2067" i="12"/>
  <c r="A2066" i="12"/>
  <c r="A2065" i="12"/>
  <c r="A2064" i="12"/>
  <c r="A2063" i="12"/>
  <c r="A2062" i="12"/>
  <c r="A2061" i="12"/>
  <c r="A2060" i="12"/>
  <c r="A2059" i="12"/>
  <c r="A2058" i="12"/>
  <c r="A2057" i="12"/>
  <c r="A2056" i="12"/>
  <c r="A2055" i="12"/>
  <c r="A2054" i="12"/>
  <c r="A2053" i="12"/>
  <c r="A2052" i="12"/>
  <c r="A2051" i="12"/>
  <c r="A2050" i="12"/>
  <c r="A2049" i="12"/>
  <c r="A2048" i="12"/>
  <c r="A2047" i="12"/>
  <c r="A2046" i="12"/>
  <c r="A2045" i="12"/>
  <c r="A2044" i="12"/>
  <c r="A2043" i="12"/>
  <c r="A2042" i="12"/>
  <c r="A2041" i="12"/>
  <c r="A2040" i="12"/>
  <c r="A2039" i="12"/>
  <c r="A2038" i="12"/>
  <c r="A2037" i="12"/>
  <c r="A2036" i="12"/>
  <c r="A2035" i="12"/>
  <c r="A2034" i="12"/>
  <c r="A2033" i="12"/>
  <c r="A2032" i="12"/>
  <c r="A2031" i="12"/>
  <c r="A2030" i="12"/>
  <c r="A2029" i="12"/>
  <c r="A2028" i="12"/>
  <c r="A2027" i="12"/>
  <c r="A2026" i="12"/>
  <c r="A2025" i="12"/>
  <c r="A2024" i="12"/>
  <c r="A2023" i="12"/>
  <c r="A2022" i="12"/>
  <c r="A2021" i="12"/>
  <c r="A2020" i="12"/>
  <c r="A2019" i="12"/>
  <c r="A2018" i="12"/>
  <c r="A2017" i="12"/>
  <c r="A2016" i="12"/>
  <c r="A2015" i="12"/>
  <c r="A2014" i="12"/>
  <c r="A2013" i="12"/>
  <c r="A2012" i="12"/>
  <c r="A2011" i="12"/>
  <c r="A2010" i="12"/>
  <c r="A2009" i="12"/>
  <c r="A2008" i="12"/>
  <c r="A2007" i="12"/>
  <c r="A2006" i="12"/>
  <c r="A2005" i="12"/>
  <c r="A2004" i="12"/>
  <c r="A2003" i="12"/>
  <c r="A2002" i="12"/>
  <c r="A2001" i="12"/>
  <c r="A2000" i="12"/>
  <c r="A1999" i="12"/>
  <c r="A1998" i="12"/>
  <c r="A1997" i="12"/>
  <c r="A1996" i="12"/>
  <c r="A1995" i="12"/>
  <c r="A1994" i="12"/>
  <c r="A1993" i="12"/>
  <c r="A1992" i="12"/>
  <c r="A1991" i="12"/>
  <c r="A1990" i="12"/>
  <c r="A1989" i="12"/>
  <c r="A1988" i="12"/>
  <c r="A1987" i="12"/>
  <c r="A1986" i="12"/>
  <c r="A1985" i="12"/>
  <c r="A1984" i="12"/>
  <c r="A1983" i="12"/>
  <c r="A1982" i="12"/>
  <c r="A1981" i="12"/>
  <c r="A1980" i="12"/>
  <c r="A1979" i="12"/>
  <c r="A1978" i="12"/>
  <c r="A1977" i="12"/>
  <c r="A1976" i="12"/>
  <c r="A1975" i="12"/>
  <c r="A1974" i="12"/>
  <c r="A1973" i="12"/>
  <c r="A1972" i="12"/>
  <c r="A1971" i="12"/>
  <c r="A1970" i="12"/>
  <c r="A1969" i="12"/>
  <c r="A1968" i="12"/>
  <c r="A1967" i="12"/>
  <c r="A1966" i="12"/>
  <c r="A1965" i="12"/>
  <c r="A1964" i="12"/>
  <c r="A1963" i="12"/>
  <c r="A1962" i="12"/>
  <c r="A1961" i="12"/>
  <c r="A1960" i="12"/>
  <c r="A1959" i="12"/>
  <c r="A1958" i="12"/>
  <c r="A1957" i="12"/>
  <c r="A1956" i="12"/>
  <c r="A1955" i="12"/>
  <c r="A1954" i="12"/>
  <c r="A1953" i="12"/>
  <c r="A1952" i="12"/>
  <c r="A1951" i="12"/>
  <c r="A1950" i="12"/>
  <c r="A1949" i="12"/>
  <c r="A1948" i="12"/>
  <c r="A1947" i="12"/>
  <c r="A1946" i="12"/>
  <c r="A1945" i="12"/>
  <c r="A1944" i="12"/>
  <c r="A1943" i="12"/>
  <c r="A1942" i="12"/>
  <c r="A1941" i="12"/>
  <c r="A1940" i="12"/>
  <c r="A1939" i="12"/>
  <c r="A1938" i="12"/>
  <c r="A1937" i="12"/>
  <c r="A1936" i="12"/>
  <c r="A1935" i="12"/>
  <c r="A1934" i="12"/>
  <c r="A1933" i="12"/>
  <c r="A1932" i="12"/>
  <c r="A1931" i="12"/>
  <c r="A1930" i="12"/>
  <c r="A1929" i="12"/>
  <c r="A1928" i="12"/>
  <c r="A1927" i="12"/>
  <c r="A1926" i="12"/>
  <c r="A1925" i="12"/>
  <c r="A1924" i="12"/>
  <c r="A1923" i="12"/>
  <c r="A1922" i="12"/>
  <c r="A1921" i="12"/>
  <c r="A1920" i="12"/>
  <c r="A1919" i="12"/>
  <c r="A1918" i="12"/>
  <c r="A1917" i="12"/>
  <c r="A1916" i="12"/>
  <c r="A1915" i="12"/>
  <c r="A1914" i="12"/>
  <c r="A1913" i="12"/>
  <c r="A1912" i="12"/>
  <c r="A1911" i="12"/>
  <c r="A1910" i="12"/>
  <c r="A1909" i="12"/>
  <c r="A1908" i="12"/>
  <c r="A1907" i="12"/>
  <c r="A1906" i="12"/>
  <c r="A1905" i="12"/>
  <c r="A1904" i="12"/>
  <c r="A1903" i="12"/>
  <c r="A1902" i="12"/>
  <c r="A1901" i="12"/>
  <c r="A1900" i="12"/>
  <c r="A1899" i="12"/>
  <c r="A1898" i="12"/>
  <c r="A1897" i="12"/>
  <c r="A1896" i="12"/>
  <c r="A1895" i="12"/>
  <c r="A1894" i="12"/>
  <c r="A1893" i="12"/>
  <c r="A1892" i="12"/>
  <c r="A1891" i="12"/>
  <c r="A1890" i="12"/>
  <c r="A1889" i="12"/>
  <c r="A1888" i="12"/>
  <c r="A1887" i="12"/>
  <c r="A1886" i="12"/>
  <c r="A1885" i="12"/>
  <c r="A1884" i="12"/>
  <c r="A1883" i="12"/>
  <c r="A1882" i="12"/>
  <c r="A1881" i="12"/>
  <c r="A1880" i="12"/>
  <c r="A1879" i="12"/>
  <c r="A1878" i="12"/>
  <c r="A1877" i="12"/>
  <c r="A1876" i="12"/>
  <c r="A1875" i="12"/>
  <c r="A1874" i="12"/>
  <c r="A1873" i="12"/>
  <c r="A1872" i="12"/>
  <c r="A1871" i="12"/>
  <c r="A1870" i="12"/>
  <c r="A1869" i="12"/>
  <c r="A1868" i="12"/>
  <c r="A1867" i="12"/>
  <c r="A1866" i="12"/>
  <c r="A1865" i="12"/>
  <c r="A1864" i="12"/>
  <c r="A1863" i="12"/>
  <c r="A1862" i="12"/>
  <c r="A1861" i="12"/>
  <c r="A1860" i="12"/>
  <c r="A1859" i="12"/>
  <c r="A1858" i="12"/>
  <c r="A1857" i="12"/>
  <c r="A1856" i="12"/>
  <c r="A1855" i="12"/>
  <c r="A1854" i="12"/>
  <c r="A1853" i="12"/>
  <c r="A1852" i="12"/>
  <c r="A1851" i="12"/>
  <c r="A1850" i="12"/>
  <c r="A1849" i="12"/>
  <c r="A1848" i="12"/>
  <c r="A1847" i="12"/>
  <c r="A1846" i="12"/>
  <c r="A1845" i="12"/>
  <c r="A1844" i="12"/>
  <c r="A1843" i="12"/>
  <c r="A1842" i="12"/>
  <c r="A1841" i="12"/>
  <c r="A1840" i="12"/>
  <c r="A1839" i="12"/>
  <c r="A1838" i="12"/>
  <c r="A1837" i="12"/>
  <c r="A1836" i="12"/>
  <c r="A1835" i="12"/>
  <c r="A1834" i="12"/>
  <c r="A1833" i="12"/>
  <c r="A1832" i="12"/>
  <c r="A1831" i="12"/>
  <c r="A1830" i="12"/>
  <c r="A1829" i="12"/>
  <c r="A1828" i="12"/>
  <c r="A1827" i="12"/>
  <c r="A1826" i="12"/>
  <c r="A1825" i="12"/>
  <c r="A1824" i="12"/>
  <c r="A1823" i="12"/>
  <c r="A1822" i="12"/>
  <c r="A1821" i="12"/>
  <c r="A1820" i="12"/>
  <c r="A1819" i="12"/>
  <c r="A1818" i="12"/>
  <c r="A1817" i="12"/>
  <c r="A1816" i="12"/>
  <c r="A1815" i="12"/>
  <c r="A1814" i="12"/>
  <c r="A1813" i="12"/>
  <c r="A1812" i="12"/>
  <c r="A1811" i="12"/>
  <c r="A1810" i="12"/>
  <c r="A1809" i="12"/>
  <c r="A1808" i="12"/>
  <c r="A1807" i="12"/>
  <c r="A1806" i="12"/>
  <c r="A1805" i="12"/>
  <c r="A1804" i="12"/>
  <c r="A1803" i="12"/>
  <c r="A1802" i="12"/>
  <c r="A1801" i="12"/>
  <c r="A1800" i="12"/>
  <c r="A1799" i="12"/>
  <c r="A1798" i="12"/>
  <c r="A1797" i="12"/>
  <c r="A1796" i="12"/>
  <c r="A1795" i="12"/>
  <c r="A1794" i="12"/>
  <c r="A1793" i="12"/>
  <c r="A1792" i="12"/>
  <c r="A1791" i="12"/>
  <c r="A1790" i="12"/>
  <c r="A1789" i="12"/>
  <c r="A1788" i="12"/>
  <c r="A1787" i="12"/>
  <c r="A1786" i="12"/>
  <c r="A1785" i="12"/>
  <c r="A1784" i="12"/>
  <c r="A1783" i="12"/>
  <c r="A1782" i="12"/>
  <c r="A1781" i="12"/>
  <c r="A1780" i="12"/>
  <c r="A1779" i="12"/>
  <c r="A1778" i="12"/>
  <c r="A1777" i="12"/>
  <c r="A1776" i="12"/>
  <c r="A1775" i="12"/>
  <c r="A1774" i="12"/>
  <c r="A1773" i="12"/>
  <c r="A1772" i="12"/>
  <c r="A1771" i="12"/>
  <c r="A1770" i="12"/>
  <c r="A1769" i="12"/>
  <c r="A1768" i="12"/>
  <c r="A1767" i="12"/>
  <c r="A1766" i="12"/>
  <c r="A1765" i="12"/>
  <c r="A1764" i="12"/>
  <c r="A1763" i="12"/>
  <c r="A1762" i="12"/>
  <c r="A1761" i="12"/>
  <c r="A1760" i="12"/>
  <c r="A1759" i="12"/>
  <c r="A1758" i="12"/>
  <c r="A1757" i="12"/>
  <c r="A1756" i="12"/>
  <c r="A1755" i="12"/>
  <c r="A1754" i="12"/>
  <c r="A1753" i="12"/>
  <c r="A1752" i="12"/>
  <c r="A1751" i="12"/>
  <c r="A1750" i="12"/>
  <c r="A1749" i="12"/>
  <c r="A1748" i="12"/>
  <c r="A1747" i="12"/>
  <c r="A1746" i="12"/>
  <c r="A1745" i="12"/>
  <c r="A1744" i="12"/>
  <c r="A1743" i="12"/>
  <c r="A1742" i="12"/>
  <c r="A1741" i="12"/>
  <c r="A1740" i="12"/>
  <c r="A1739" i="12"/>
  <c r="A1738" i="12"/>
  <c r="A1737" i="12"/>
  <c r="A1736" i="12"/>
  <c r="A1735" i="12"/>
  <c r="A1734" i="12"/>
  <c r="A1733" i="12"/>
  <c r="A1732" i="12"/>
  <c r="A1731" i="12"/>
  <c r="A1730" i="12"/>
  <c r="A1729" i="12"/>
  <c r="A1728" i="12"/>
  <c r="A1727" i="12"/>
  <c r="A1726" i="12"/>
  <c r="A1725" i="12"/>
  <c r="A1724" i="12"/>
  <c r="A1723" i="12"/>
  <c r="A1722" i="12"/>
  <c r="A1721" i="12"/>
  <c r="A1720" i="12"/>
  <c r="A1719" i="12"/>
  <c r="A1718" i="12"/>
  <c r="A1717" i="12"/>
  <c r="A1716" i="12"/>
  <c r="A1715" i="12"/>
  <c r="A1714" i="12"/>
  <c r="A1713" i="12"/>
  <c r="A1712" i="12"/>
  <c r="A1711" i="12"/>
  <c r="A1710" i="12"/>
  <c r="A1709" i="12"/>
  <c r="A1708" i="12"/>
  <c r="A1707" i="12"/>
  <c r="A1706" i="12"/>
  <c r="A1705" i="12"/>
  <c r="A1704" i="12"/>
  <c r="A1703" i="12"/>
  <c r="A1702" i="12"/>
  <c r="A1701" i="12"/>
  <c r="A1700" i="12"/>
  <c r="A1699" i="12"/>
  <c r="A1698" i="12"/>
  <c r="A1697" i="12"/>
  <c r="A1696" i="12"/>
  <c r="A1695" i="12"/>
  <c r="A1694" i="12"/>
  <c r="A1693" i="12"/>
  <c r="A1692" i="12"/>
  <c r="A1691" i="12"/>
  <c r="A1690" i="12"/>
  <c r="A1689" i="12"/>
  <c r="A1688" i="12"/>
  <c r="A1687" i="12"/>
  <c r="A1686" i="12"/>
  <c r="A1685" i="12"/>
  <c r="A1684" i="12"/>
  <c r="A1683" i="12"/>
  <c r="A1682" i="12"/>
  <c r="A1681" i="12"/>
  <c r="A1680" i="12"/>
  <c r="A1679" i="12"/>
  <c r="A1678" i="12"/>
  <c r="A1677" i="12"/>
  <c r="A1676" i="12"/>
  <c r="A1675" i="12"/>
  <c r="A1674" i="12"/>
  <c r="A1673" i="12"/>
  <c r="A1672" i="12"/>
  <c r="A1671" i="12"/>
  <c r="A1670" i="12"/>
  <c r="A1669" i="12"/>
  <c r="A1668" i="12"/>
  <c r="A1667" i="12"/>
  <c r="A1666" i="12"/>
  <c r="A1665" i="12"/>
  <c r="A1664" i="12"/>
  <c r="A1663" i="12"/>
  <c r="A1662" i="12"/>
  <c r="A1661" i="12"/>
  <c r="A1660" i="12"/>
  <c r="A1659" i="12"/>
  <c r="A1658" i="12"/>
  <c r="A1657" i="12"/>
  <c r="A1656" i="12"/>
  <c r="A1655" i="12"/>
  <c r="A1654" i="12"/>
  <c r="A1653" i="12"/>
  <c r="A1652" i="12"/>
  <c r="A1651" i="12"/>
  <c r="A1650" i="12"/>
  <c r="A1649" i="12"/>
  <c r="A1648" i="12"/>
  <c r="A1647" i="12"/>
  <c r="A1646" i="12"/>
  <c r="A1645" i="12"/>
  <c r="A1644" i="12"/>
  <c r="A1643" i="12"/>
  <c r="A1642" i="12"/>
  <c r="A1641" i="12"/>
  <c r="A1640" i="12"/>
  <c r="A1639" i="12"/>
  <c r="A1638" i="12"/>
  <c r="A1637" i="12"/>
  <c r="A1636" i="12"/>
  <c r="A1635" i="12"/>
  <c r="A1634" i="12"/>
  <c r="A1633" i="12"/>
  <c r="A1632" i="12"/>
  <c r="A1631" i="12"/>
  <c r="A1630" i="12"/>
  <c r="A1629" i="12"/>
  <c r="A1628" i="12"/>
  <c r="A1627" i="12"/>
  <c r="A1626" i="12"/>
  <c r="A1625" i="12"/>
  <c r="A1624" i="12"/>
  <c r="A1623" i="12"/>
  <c r="A1622" i="12"/>
  <c r="A1621" i="12"/>
  <c r="A1620" i="12"/>
  <c r="A1619" i="12"/>
  <c r="A1618" i="12"/>
  <c r="A1617" i="12"/>
  <c r="A1616" i="12"/>
  <c r="A1615" i="12"/>
  <c r="A1614" i="12"/>
  <c r="A1613" i="12"/>
  <c r="A1612" i="12"/>
  <c r="A1611" i="12"/>
  <c r="A1610" i="12"/>
  <c r="A1609" i="12"/>
  <c r="A1608" i="12"/>
  <c r="A1607" i="12"/>
  <c r="A1606" i="12"/>
  <c r="A1605" i="12"/>
  <c r="A1604" i="12"/>
  <c r="A1603" i="12"/>
  <c r="A1602" i="12"/>
  <c r="A1601" i="12"/>
  <c r="A1600" i="12"/>
  <c r="A1599" i="12"/>
  <c r="A1598" i="12"/>
  <c r="A1597" i="12"/>
  <c r="A1596" i="12"/>
  <c r="A1595" i="12"/>
  <c r="A1594" i="12"/>
  <c r="A1593" i="12"/>
  <c r="A1592" i="12"/>
  <c r="A1591" i="12"/>
  <c r="A1590" i="12"/>
  <c r="A1589" i="12"/>
  <c r="A1588" i="12"/>
  <c r="A1587" i="12"/>
  <c r="A1586" i="12"/>
  <c r="A1585" i="12"/>
  <c r="A1584" i="12"/>
  <c r="A1583" i="12"/>
  <c r="A1582" i="12"/>
  <c r="A1581" i="12"/>
  <c r="A1580" i="12"/>
  <c r="A1579" i="12"/>
  <c r="A1578" i="12"/>
  <c r="A1577" i="12"/>
  <c r="A1576" i="12"/>
  <c r="A1575" i="12"/>
  <c r="A1574" i="12"/>
  <c r="A1573" i="12"/>
  <c r="A1572" i="12"/>
  <c r="A1571" i="12"/>
  <c r="A1570" i="12"/>
  <c r="A1569" i="12"/>
  <c r="A1568" i="12"/>
  <c r="A1567" i="12"/>
  <c r="A1566" i="12"/>
  <c r="A1565" i="12"/>
  <c r="A1564" i="12"/>
  <c r="A1563" i="12"/>
  <c r="A1562" i="12"/>
  <c r="A1561" i="12"/>
  <c r="A1560" i="12"/>
  <c r="A1559" i="12"/>
  <c r="A1558" i="12"/>
  <c r="A1557" i="12"/>
  <c r="A1556" i="12"/>
  <c r="A1555" i="12"/>
  <c r="A1554" i="12"/>
  <c r="A1553" i="12"/>
  <c r="A1552" i="12"/>
  <c r="A1551" i="12"/>
  <c r="A1550" i="12"/>
  <c r="A1549" i="12"/>
  <c r="A1548" i="12"/>
  <c r="A1547" i="12"/>
  <c r="A1546" i="12"/>
  <c r="A1545" i="12"/>
  <c r="A1544" i="12"/>
  <c r="A1543" i="12"/>
  <c r="A1542" i="12"/>
  <c r="A1541" i="12"/>
  <c r="A1540" i="12"/>
  <c r="A1539" i="12"/>
  <c r="A1538" i="12"/>
  <c r="A1537" i="12"/>
  <c r="A1536" i="12"/>
  <c r="A1535" i="12"/>
  <c r="A1534" i="12"/>
  <c r="A1533" i="12"/>
  <c r="A1532" i="12"/>
  <c r="A1531" i="12"/>
  <c r="A1530" i="12"/>
  <c r="A1529" i="12"/>
  <c r="A1528" i="12"/>
  <c r="A1527" i="12"/>
  <c r="A1526" i="12"/>
  <c r="A1525" i="12"/>
  <c r="A1524" i="12"/>
  <c r="A1523" i="12"/>
  <c r="A1522" i="12"/>
  <c r="A1521" i="12"/>
  <c r="A1520" i="12"/>
  <c r="A1519" i="12"/>
  <c r="A1518" i="12"/>
  <c r="A1517" i="12"/>
  <c r="A1516" i="12"/>
  <c r="A1515" i="12"/>
  <c r="A1514" i="12"/>
  <c r="A1513" i="12"/>
  <c r="A1512" i="12"/>
  <c r="A1511" i="12"/>
  <c r="A1510" i="12"/>
  <c r="A1509" i="12"/>
  <c r="A1508" i="12"/>
  <c r="A1507" i="12"/>
  <c r="A1506" i="12"/>
  <c r="A1505" i="12"/>
  <c r="A1504" i="12"/>
  <c r="A1503" i="12"/>
  <c r="A1502" i="12"/>
  <c r="A1501" i="12"/>
  <c r="A1500" i="12"/>
  <c r="A1499" i="12"/>
  <c r="A1498" i="12"/>
  <c r="A1497" i="12"/>
  <c r="A1496" i="12"/>
  <c r="A1495" i="12"/>
  <c r="A1494" i="12"/>
  <c r="A1493" i="12"/>
  <c r="A1492" i="12"/>
  <c r="A1491" i="12"/>
  <c r="A1490" i="12"/>
  <c r="A1489" i="12"/>
  <c r="A1488" i="12"/>
  <c r="A1487" i="12"/>
  <c r="A1486" i="12"/>
  <c r="A1485" i="12"/>
  <c r="A1484" i="12"/>
  <c r="A1483" i="12"/>
  <c r="A1482" i="12"/>
  <c r="A1481" i="12"/>
  <c r="A1480" i="12"/>
  <c r="A1479" i="12"/>
  <c r="A1478" i="12"/>
  <c r="A1477" i="12"/>
  <c r="A1476" i="12"/>
  <c r="A1475" i="12"/>
  <c r="A1474" i="12"/>
  <c r="A1473" i="12"/>
  <c r="A1472" i="12"/>
  <c r="A1471" i="12"/>
  <c r="A1470" i="12"/>
  <c r="A1469" i="12"/>
  <c r="A1468" i="12"/>
  <c r="A1467" i="12"/>
  <c r="A1466" i="12"/>
  <c r="A1465" i="12"/>
  <c r="A1464" i="12"/>
  <c r="A1463" i="12"/>
  <c r="A1462" i="12"/>
  <c r="A1461" i="12"/>
  <c r="A1460" i="12"/>
  <c r="A1459" i="12"/>
  <c r="A1458" i="12"/>
  <c r="A1457" i="12"/>
  <c r="A1456" i="12"/>
  <c r="A1455" i="12"/>
  <c r="A1454" i="12"/>
  <c r="A1453" i="12"/>
  <c r="A1452" i="12"/>
  <c r="A1451" i="12"/>
  <c r="A1450" i="12"/>
  <c r="A1449" i="12"/>
  <c r="A1448" i="12"/>
  <c r="A1447" i="12"/>
  <c r="A1446" i="12"/>
  <c r="A1445" i="12"/>
  <c r="A1444" i="12"/>
  <c r="A1443" i="12"/>
  <c r="A1442" i="12"/>
  <c r="A1441" i="12"/>
  <c r="A1440" i="12"/>
  <c r="A1439" i="12"/>
  <c r="A1438" i="12"/>
  <c r="A1437" i="12"/>
  <c r="A1436" i="12"/>
  <c r="A1435" i="12"/>
  <c r="A1434" i="12"/>
  <c r="A1433" i="12"/>
  <c r="A1432" i="12"/>
  <c r="A1431" i="12"/>
  <c r="A1430" i="12"/>
  <c r="A1429" i="12"/>
  <c r="A1428" i="12"/>
  <c r="A1427" i="12"/>
  <c r="A1426" i="12"/>
  <c r="A1425" i="12"/>
  <c r="A1424" i="12"/>
  <c r="A1423" i="12"/>
  <c r="A1422" i="12"/>
  <c r="A1421" i="12"/>
  <c r="A1420" i="12"/>
  <c r="A1419" i="12"/>
  <c r="A1418" i="12"/>
  <c r="A1417" i="12"/>
  <c r="A1416" i="12"/>
  <c r="A1415" i="12"/>
  <c r="A1414" i="12"/>
  <c r="A1413" i="12"/>
  <c r="A1412" i="12"/>
  <c r="A1411" i="12"/>
  <c r="A1410" i="12"/>
  <c r="A1409" i="12"/>
  <c r="A1408" i="12"/>
  <c r="A1407" i="12"/>
  <c r="A1406" i="12"/>
  <c r="A1405" i="12"/>
  <c r="A1404" i="12"/>
  <c r="A1403" i="12"/>
  <c r="A1402" i="12"/>
  <c r="A1401" i="12"/>
  <c r="A1400" i="12"/>
  <c r="A1399" i="12"/>
  <c r="A1398" i="12"/>
  <c r="A1397" i="12"/>
  <c r="A1396" i="12"/>
  <c r="A1395" i="12"/>
  <c r="A1394" i="12"/>
  <c r="A1393" i="12"/>
  <c r="A1392" i="12"/>
  <c r="A1391" i="12"/>
  <c r="A1390" i="12"/>
  <c r="A1389" i="12"/>
  <c r="A1388" i="12"/>
  <c r="A1387" i="12"/>
  <c r="A1386" i="12"/>
  <c r="A1385" i="12"/>
  <c r="A1384" i="12"/>
  <c r="A1383" i="12"/>
  <c r="A1382" i="12"/>
  <c r="A1381" i="12"/>
  <c r="A1380" i="12"/>
  <c r="A1379" i="12"/>
  <c r="A1378" i="12"/>
  <c r="A1377" i="12"/>
  <c r="A1376" i="12"/>
  <c r="A1375" i="12"/>
  <c r="A1374" i="12"/>
  <c r="A1373" i="12"/>
  <c r="A1372" i="12"/>
  <c r="A1371" i="12"/>
  <c r="A1370" i="12"/>
  <c r="A1369" i="12"/>
  <c r="A1368" i="12"/>
  <c r="A1367" i="12"/>
  <c r="A1366" i="12"/>
  <c r="A1365" i="12"/>
  <c r="A1364" i="12"/>
  <c r="A1363" i="12"/>
  <c r="A1362" i="12"/>
  <c r="A1361" i="12"/>
  <c r="A1360" i="12"/>
  <c r="A1359" i="12"/>
  <c r="A1358" i="12"/>
  <c r="A1357" i="12"/>
  <c r="A1356" i="12"/>
  <c r="A1355" i="12"/>
  <c r="A1354" i="12"/>
  <c r="A1353" i="12"/>
  <c r="A1352" i="12"/>
  <c r="A1351" i="12"/>
  <c r="A1350" i="12"/>
  <c r="A1349" i="12"/>
  <c r="A1348" i="12"/>
  <c r="A1347" i="12"/>
  <c r="A1346" i="12"/>
  <c r="A1345" i="12"/>
  <c r="A1344" i="12"/>
  <c r="A1343" i="12"/>
  <c r="A1342" i="12"/>
  <c r="A1341" i="12"/>
  <c r="A1340" i="12"/>
  <c r="A1339" i="12"/>
  <c r="A1338" i="12"/>
  <c r="A1337" i="12"/>
  <c r="A1336" i="12"/>
  <c r="A1335" i="12"/>
  <c r="A1334" i="12"/>
  <c r="A1333" i="12"/>
  <c r="A1332" i="12"/>
  <c r="A1331" i="12"/>
  <c r="A1330" i="12"/>
  <c r="A1329" i="12"/>
  <c r="A1328" i="12"/>
  <c r="A1327" i="12"/>
  <c r="A1326" i="12"/>
  <c r="A1325" i="12"/>
  <c r="A1324" i="12"/>
  <c r="A1323" i="12"/>
  <c r="A1322" i="12"/>
  <c r="A1321" i="12"/>
  <c r="A1320" i="12"/>
  <c r="A1319" i="12"/>
  <c r="A1318" i="12"/>
  <c r="A1317" i="12"/>
  <c r="A1316" i="12"/>
  <c r="A1315" i="12"/>
  <c r="A1314" i="12"/>
  <c r="A1313" i="12"/>
  <c r="A1312" i="12"/>
  <c r="A1311" i="12"/>
  <c r="A1310" i="12"/>
  <c r="A1309" i="12"/>
  <c r="A1308" i="12"/>
  <c r="A1307" i="12"/>
  <c r="A1306" i="12"/>
  <c r="A1305" i="12"/>
  <c r="A1304" i="12"/>
  <c r="A1303" i="12"/>
  <c r="A1302" i="12"/>
  <c r="A1301" i="12"/>
  <c r="A1300" i="12"/>
  <c r="A1299" i="12"/>
  <c r="A1298" i="12"/>
  <c r="A1297" i="12"/>
  <c r="A1296" i="12"/>
  <c r="A1295" i="12"/>
  <c r="A1294" i="12"/>
  <c r="A1293" i="12"/>
  <c r="A1292" i="12"/>
  <c r="A1291" i="12"/>
  <c r="A1290" i="12"/>
  <c r="A1289" i="12"/>
  <c r="A1288" i="12"/>
  <c r="A1287" i="12"/>
  <c r="A1286" i="12"/>
  <c r="A1285" i="12"/>
  <c r="A1284" i="12"/>
  <c r="A1283" i="12"/>
  <c r="A1282" i="12"/>
  <c r="A1281" i="12"/>
  <c r="A1280" i="12"/>
  <c r="A1279" i="12"/>
  <c r="A1278" i="12"/>
  <c r="A1277" i="12"/>
  <c r="A1276" i="12"/>
  <c r="A1275" i="12"/>
  <c r="A1274" i="12"/>
  <c r="A1273" i="12"/>
  <c r="A1272" i="12"/>
  <c r="A1271" i="12"/>
  <c r="A1270" i="12"/>
  <c r="A1269" i="12"/>
  <c r="A1268" i="12"/>
  <c r="A1267" i="12"/>
  <c r="A1266" i="12"/>
  <c r="A1265" i="12"/>
  <c r="A1264" i="12"/>
  <c r="A1263" i="12"/>
  <c r="A1262" i="12"/>
  <c r="A1261" i="12"/>
  <c r="A1260" i="12"/>
  <c r="A1259" i="12"/>
  <c r="A1258" i="12"/>
  <c r="A1257" i="12"/>
  <c r="A1256" i="12"/>
  <c r="A1255" i="12"/>
  <c r="A1254" i="12"/>
  <c r="A1253" i="12"/>
  <c r="A1252" i="12"/>
  <c r="A1251" i="12"/>
  <c r="A1250" i="12"/>
  <c r="A1249" i="12"/>
  <c r="A1248" i="12"/>
  <c r="A1247" i="12"/>
  <c r="A1246" i="12"/>
  <c r="A1245" i="12"/>
  <c r="A1244" i="12"/>
  <c r="A1243" i="12"/>
  <c r="A1242" i="12"/>
  <c r="A1241" i="12"/>
  <c r="A1240" i="12"/>
  <c r="A1239" i="12"/>
  <c r="A1238" i="12"/>
  <c r="A1237" i="12"/>
  <c r="A1236" i="12"/>
  <c r="A1235" i="12"/>
  <c r="A1234" i="12"/>
  <c r="A1233" i="12"/>
  <c r="A1232" i="12"/>
  <c r="A1231" i="12"/>
  <c r="A1230" i="12"/>
  <c r="A1229" i="12"/>
  <c r="A1228" i="12"/>
  <c r="A1227" i="12"/>
  <c r="A1226" i="12"/>
  <c r="A1225" i="12"/>
  <c r="A1224" i="12"/>
  <c r="A1223" i="12"/>
  <c r="A1222" i="12"/>
  <c r="A1221" i="12"/>
  <c r="A1220" i="12"/>
  <c r="A1219" i="12"/>
  <c r="A1218" i="12"/>
  <c r="A1217" i="12"/>
  <c r="A1216" i="12"/>
  <c r="A1215" i="12"/>
  <c r="A1214" i="12"/>
  <c r="A1213" i="12"/>
  <c r="A1212" i="12"/>
  <c r="A1211" i="12"/>
  <c r="A1210" i="12"/>
  <c r="A1209" i="12"/>
  <c r="A1208" i="12"/>
  <c r="A1207" i="12"/>
  <c r="A1206" i="12"/>
  <c r="A1205" i="12"/>
  <c r="A1204" i="12"/>
  <c r="A1203" i="12"/>
  <c r="A1202" i="12"/>
  <c r="A1201" i="12"/>
  <c r="A1200" i="12"/>
  <c r="A1199" i="12"/>
  <c r="A1198" i="12"/>
  <c r="A1197" i="12"/>
  <c r="A1196" i="12"/>
  <c r="A1195" i="12"/>
  <c r="A1194" i="12"/>
  <c r="A1193" i="12"/>
  <c r="A1192" i="12"/>
  <c r="A1191" i="12"/>
  <c r="A1190" i="12"/>
  <c r="A1189" i="12"/>
  <c r="A1188" i="12"/>
  <c r="A1187" i="12"/>
  <c r="A1186" i="12"/>
  <c r="A1185" i="12"/>
  <c r="A1184" i="12"/>
  <c r="A1183" i="12"/>
  <c r="A1182" i="12"/>
  <c r="A1181" i="12"/>
  <c r="A1180" i="12"/>
  <c r="A1179" i="12"/>
  <c r="A1178" i="12"/>
  <c r="A1177" i="12"/>
  <c r="A1176" i="12"/>
  <c r="A1175" i="12"/>
  <c r="A1174" i="12"/>
  <c r="A1173" i="12"/>
  <c r="A1172" i="12"/>
  <c r="A1171" i="12"/>
  <c r="A1170" i="12"/>
  <c r="A1169" i="12"/>
  <c r="A1168" i="12"/>
  <c r="A1167" i="12"/>
  <c r="A1166" i="12"/>
  <c r="A1165" i="12"/>
  <c r="A1164" i="12"/>
  <c r="A1163" i="12"/>
  <c r="A1162" i="12"/>
  <c r="A1161" i="12"/>
  <c r="A1160" i="12"/>
  <c r="A1159" i="12"/>
  <c r="A1158" i="12"/>
  <c r="A1157" i="12"/>
  <c r="A1156" i="12"/>
  <c r="A1155" i="12"/>
  <c r="A1154" i="12"/>
  <c r="A1153" i="12"/>
  <c r="A1152" i="12"/>
  <c r="A1151" i="12"/>
  <c r="A1150" i="12"/>
  <c r="A1149" i="12"/>
  <c r="A1148" i="12"/>
  <c r="A1147" i="12"/>
  <c r="A1146" i="12"/>
  <c r="A1145" i="12"/>
  <c r="A1144" i="12"/>
  <c r="A1143" i="12"/>
  <c r="A1142" i="12"/>
  <c r="A1141" i="12"/>
  <c r="A1140" i="12"/>
  <c r="A1139" i="12"/>
  <c r="A1138" i="12"/>
  <c r="A1137" i="12"/>
  <c r="A1136" i="12"/>
  <c r="A1135" i="12"/>
  <c r="A1134" i="12"/>
  <c r="A1133" i="12"/>
  <c r="A1132" i="12"/>
  <c r="A1131" i="12"/>
  <c r="A1130" i="12"/>
  <c r="A1129" i="12"/>
  <c r="A1128" i="12"/>
  <c r="A1127" i="12"/>
  <c r="A1126" i="12"/>
  <c r="A1125" i="12"/>
  <c r="A1124" i="12"/>
  <c r="A1123" i="12"/>
  <c r="A1122" i="12"/>
  <c r="A1121" i="12"/>
  <c r="A1120" i="12"/>
  <c r="A1119" i="12"/>
  <c r="A1118" i="12"/>
  <c r="A1117" i="12"/>
  <c r="A1116" i="12"/>
  <c r="A1115" i="12"/>
  <c r="A1114" i="12"/>
  <c r="A1113" i="12"/>
  <c r="A1112" i="12"/>
  <c r="A1111" i="12"/>
  <c r="A1110" i="12"/>
  <c r="A1109" i="12"/>
  <c r="A1108" i="12"/>
  <c r="A1107" i="12"/>
  <c r="A1106" i="12"/>
  <c r="A1105" i="12"/>
  <c r="A1104" i="12"/>
  <c r="A1103" i="12"/>
  <c r="A1102" i="12"/>
  <c r="A1101" i="12"/>
  <c r="A1100" i="12"/>
  <c r="A1099" i="12"/>
  <c r="A1098" i="12"/>
  <c r="A1097" i="12"/>
  <c r="A1096" i="12"/>
  <c r="A1095" i="12"/>
  <c r="A1094" i="12"/>
  <c r="A1093" i="12"/>
  <c r="A1092" i="12"/>
  <c r="A1091" i="12"/>
  <c r="A1090" i="12"/>
  <c r="A1089" i="12"/>
  <c r="A1088" i="12"/>
  <c r="A1087" i="12"/>
  <c r="A1086" i="12"/>
  <c r="A1085" i="12"/>
  <c r="A1084" i="12"/>
  <c r="A1083" i="12"/>
  <c r="A1082" i="12"/>
  <c r="A1081" i="12"/>
  <c r="A1080" i="12"/>
  <c r="A1079" i="12"/>
  <c r="A1078" i="12"/>
  <c r="A1077" i="12"/>
  <c r="A1076" i="12"/>
  <c r="A1075" i="12"/>
  <c r="A1074" i="12"/>
  <c r="A1073" i="12"/>
  <c r="A1072" i="12"/>
  <c r="A1071" i="12"/>
  <c r="A1070" i="12"/>
  <c r="A1069" i="12"/>
  <c r="A1068" i="12"/>
  <c r="A1067" i="12"/>
  <c r="A1066" i="12"/>
  <c r="A1065" i="12"/>
  <c r="A1064" i="12"/>
  <c r="A1063" i="12"/>
  <c r="A1062" i="12"/>
  <c r="A1061" i="12"/>
  <c r="A1060" i="12"/>
  <c r="A1059" i="12"/>
  <c r="A1058" i="12"/>
  <c r="A1057" i="12"/>
  <c r="A1056" i="12"/>
  <c r="A1055" i="12"/>
  <c r="A1054" i="12"/>
  <c r="A1053" i="12"/>
  <c r="A1052" i="12"/>
  <c r="A1051" i="12"/>
  <c r="A1050" i="12"/>
  <c r="A1049" i="12"/>
  <c r="A1048" i="12"/>
  <c r="A1047" i="12"/>
  <c r="A1046" i="12"/>
  <c r="A1045" i="12"/>
  <c r="A1044" i="12"/>
  <c r="A1043" i="12"/>
  <c r="A1042" i="12"/>
  <c r="A1041" i="12"/>
  <c r="A1040" i="12"/>
  <c r="A1039" i="12"/>
  <c r="A1038" i="12"/>
  <c r="A1037" i="12"/>
  <c r="A1036" i="12"/>
  <c r="A1035" i="12"/>
  <c r="A1034" i="12"/>
  <c r="A1033" i="12"/>
  <c r="A1032" i="12"/>
  <c r="A1031" i="12"/>
  <c r="A1030" i="12"/>
  <c r="A1029" i="12"/>
  <c r="A1028" i="12"/>
  <c r="A1027" i="12"/>
  <c r="A1026" i="12"/>
  <c r="A1025" i="12"/>
  <c r="A1024" i="12"/>
  <c r="A1023" i="12"/>
  <c r="A1022" i="12"/>
  <c r="A1021" i="12"/>
  <c r="A1020" i="12"/>
  <c r="A1019" i="12"/>
  <c r="A1018" i="12"/>
  <c r="A1017" i="12"/>
  <c r="A1016" i="12"/>
  <c r="A1015" i="12"/>
  <c r="A1014" i="12"/>
  <c r="A1013" i="12"/>
  <c r="A1012" i="12"/>
  <c r="A1011" i="12"/>
  <c r="A1010" i="12"/>
  <c r="A1009" i="12"/>
  <c r="A1008" i="12"/>
  <c r="A1007" i="12"/>
  <c r="A1006" i="12"/>
  <c r="A1005" i="12"/>
  <c r="A1004" i="12"/>
  <c r="A1003" i="12"/>
  <c r="A1002" i="12"/>
  <c r="A1001" i="12"/>
  <c r="A1000" i="12"/>
  <c r="A999" i="12"/>
  <c r="A998" i="12"/>
  <c r="A997" i="12"/>
  <c r="A996" i="12"/>
  <c r="A995" i="12"/>
  <c r="A994" i="12"/>
  <c r="A993" i="12"/>
  <c r="A992" i="12"/>
  <c r="A991" i="12"/>
  <c r="A990" i="12"/>
  <c r="A989" i="12"/>
  <c r="A988" i="12"/>
  <c r="A987" i="12"/>
  <c r="A986" i="12"/>
  <c r="A985" i="12"/>
  <c r="A984" i="12"/>
  <c r="A983" i="12"/>
  <c r="A982" i="12"/>
  <c r="A981" i="12"/>
  <c r="A980" i="12"/>
  <c r="A979" i="12"/>
  <c r="A978" i="12"/>
  <c r="A977" i="12"/>
  <c r="A976" i="12"/>
  <c r="A975" i="12"/>
  <c r="A974" i="12"/>
  <c r="A973" i="12"/>
  <c r="A972" i="12"/>
  <c r="A971" i="12"/>
  <c r="A970" i="12"/>
  <c r="A969" i="12"/>
  <c r="A968" i="12"/>
  <c r="A967" i="12"/>
  <c r="A966" i="12"/>
  <c r="A965" i="12"/>
  <c r="A964" i="12"/>
  <c r="A963" i="12"/>
  <c r="A962" i="12"/>
  <c r="A961" i="12"/>
  <c r="A960" i="12"/>
  <c r="A959" i="12"/>
  <c r="A958" i="12"/>
  <c r="A957" i="12"/>
  <c r="A956" i="12"/>
  <c r="A955" i="12"/>
  <c r="A954" i="12"/>
  <c r="A953" i="12"/>
  <c r="A952" i="12"/>
  <c r="A951" i="12"/>
  <c r="A950" i="12"/>
  <c r="A949" i="12"/>
  <c r="A948" i="12"/>
  <c r="A947" i="12"/>
  <c r="A946" i="12"/>
  <c r="A945" i="12"/>
  <c r="A944" i="12"/>
  <c r="A943" i="12"/>
  <c r="A942" i="12"/>
  <c r="A941" i="12"/>
  <c r="A940" i="12"/>
  <c r="A939" i="12"/>
  <c r="A938" i="12"/>
  <c r="A937" i="12"/>
  <c r="A936" i="12"/>
  <c r="A935" i="12"/>
  <c r="A934" i="12"/>
  <c r="A933" i="12"/>
  <c r="A932" i="12"/>
  <c r="A931" i="12"/>
  <c r="A930" i="12"/>
  <c r="A929" i="12"/>
  <c r="A928" i="12"/>
  <c r="A927" i="12"/>
  <c r="A926" i="12"/>
  <c r="A925" i="12"/>
  <c r="A924" i="12"/>
  <c r="A923" i="12"/>
  <c r="A922" i="12"/>
  <c r="A921" i="12"/>
  <c r="A920" i="12"/>
  <c r="A919" i="12"/>
  <c r="A918" i="12"/>
  <c r="A917" i="12"/>
  <c r="A916" i="12"/>
  <c r="A915" i="12"/>
  <c r="A914" i="12"/>
  <c r="A913" i="12"/>
  <c r="A912" i="12"/>
  <c r="A911" i="12"/>
  <c r="A910" i="12"/>
  <c r="A909" i="12"/>
  <c r="A908" i="12"/>
  <c r="A907" i="12"/>
  <c r="A906" i="12"/>
  <c r="A905" i="12"/>
  <c r="A904" i="12"/>
  <c r="A903" i="12"/>
  <c r="A902" i="12"/>
  <c r="A901" i="12"/>
  <c r="A900" i="12"/>
  <c r="A899" i="12"/>
  <c r="A898" i="12"/>
  <c r="A897" i="12"/>
  <c r="A896" i="12"/>
  <c r="A895" i="12"/>
  <c r="A894" i="12"/>
  <c r="A893" i="12"/>
  <c r="A892" i="12"/>
  <c r="A891" i="12"/>
  <c r="A890" i="12"/>
  <c r="A889" i="12"/>
  <c r="A888" i="12"/>
  <c r="A887" i="12"/>
  <c r="A886" i="12"/>
  <c r="A885" i="12"/>
  <c r="A884" i="12"/>
  <c r="A883" i="12"/>
  <c r="A882" i="12"/>
  <c r="A881" i="12"/>
  <c r="A880" i="12"/>
  <c r="A879" i="12"/>
  <c r="A878" i="12"/>
  <c r="A877" i="12"/>
  <c r="A876" i="12"/>
  <c r="A875" i="12"/>
  <c r="A874" i="12"/>
  <c r="A873" i="12"/>
  <c r="A872" i="12"/>
  <c r="A871" i="12"/>
  <c r="A870" i="12"/>
  <c r="A869" i="12"/>
  <c r="A868" i="12"/>
  <c r="A867" i="12"/>
  <c r="A866" i="12"/>
  <c r="A865" i="12"/>
  <c r="A864" i="12"/>
  <c r="A863" i="12"/>
  <c r="A862" i="12"/>
  <c r="A861" i="12"/>
  <c r="A860" i="12"/>
  <c r="A859" i="12"/>
  <c r="A858" i="12"/>
  <c r="A857" i="12"/>
  <c r="A856" i="12"/>
  <c r="A855" i="12"/>
  <c r="A854" i="12"/>
  <c r="A853" i="12"/>
  <c r="A852" i="12"/>
  <c r="A851" i="12"/>
  <c r="A850" i="12"/>
  <c r="A849" i="12"/>
  <c r="A848" i="12"/>
  <c r="A847" i="12"/>
  <c r="A846" i="12"/>
  <c r="A845" i="12"/>
  <c r="A844" i="12"/>
  <c r="A843" i="12"/>
  <c r="A842" i="12"/>
  <c r="A841" i="12"/>
  <c r="A840" i="12"/>
  <c r="A839" i="12"/>
  <c r="A838" i="12"/>
  <c r="A837" i="12"/>
  <c r="A836" i="12"/>
  <c r="A835" i="12"/>
  <c r="A834" i="12"/>
  <c r="A833" i="12"/>
  <c r="A832" i="12"/>
  <c r="A831" i="12"/>
  <c r="A830" i="12"/>
  <c r="A829" i="12"/>
  <c r="A828" i="12"/>
  <c r="A827" i="12"/>
  <c r="A826" i="12"/>
  <c r="A825" i="12"/>
  <c r="A824" i="12"/>
  <c r="A823" i="12"/>
  <c r="A822" i="12"/>
  <c r="A821" i="12"/>
  <c r="A820" i="12"/>
  <c r="A819" i="12"/>
  <c r="A818" i="12"/>
  <c r="A817" i="12"/>
  <c r="A816" i="12"/>
  <c r="A815" i="12"/>
  <c r="A814" i="12"/>
  <c r="A813" i="12"/>
  <c r="A812" i="12"/>
  <c r="A811" i="12"/>
  <c r="A810" i="12"/>
  <c r="A809" i="12"/>
  <c r="A808" i="12"/>
  <c r="A807" i="12"/>
  <c r="A806" i="12"/>
  <c r="A805" i="12"/>
  <c r="A804" i="12"/>
  <c r="A803" i="12"/>
  <c r="A802" i="12"/>
  <c r="A801" i="12"/>
  <c r="A800" i="12"/>
  <c r="A799" i="12"/>
  <c r="A798" i="12"/>
  <c r="A797" i="12"/>
  <c r="A796" i="12"/>
  <c r="A795" i="12"/>
  <c r="A794" i="12"/>
  <c r="A793" i="12"/>
  <c r="A792" i="12"/>
  <c r="A791" i="12"/>
  <c r="A790" i="12"/>
  <c r="A789" i="12"/>
  <c r="A788" i="12"/>
  <c r="A787" i="12"/>
  <c r="A786" i="12"/>
  <c r="A785" i="12"/>
  <c r="A784" i="12"/>
  <c r="A783" i="12"/>
  <c r="A782" i="12"/>
  <c r="A781" i="12"/>
  <c r="A780" i="12"/>
  <c r="A779" i="12"/>
  <c r="A778" i="12"/>
  <c r="A777" i="12"/>
  <c r="A776" i="12"/>
  <c r="A775" i="12"/>
  <c r="A774" i="12"/>
  <c r="A773" i="12"/>
  <c r="A772" i="12"/>
  <c r="A771" i="12"/>
  <c r="A770" i="12"/>
  <c r="A769" i="12"/>
  <c r="A768" i="12"/>
  <c r="A767" i="12"/>
  <c r="A766" i="12"/>
  <c r="A765" i="12"/>
  <c r="A764" i="12"/>
  <c r="A763" i="12"/>
  <c r="A762" i="12"/>
  <c r="A761" i="12"/>
  <c r="A760" i="12"/>
  <c r="A759" i="12"/>
  <c r="A758" i="12"/>
  <c r="A757" i="12"/>
  <c r="A756" i="12"/>
  <c r="A755" i="12"/>
  <c r="A754" i="12"/>
  <c r="A753" i="12"/>
  <c r="A752" i="12"/>
  <c r="A751" i="12"/>
  <c r="A750" i="12"/>
  <c r="A749" i="12"/>
  <c r="A748" i="12"/>
  <c r="A747" i="12"/>
  <c r="A746" i="12"/>
  <c r="A745" i="12"/>
  <c r="A744" i="12"/>
  <c r="A743" i="12"/>
  <c r="A742" i="12"/>
  <c r="A741" i="12"/>
  <c r="A740" i="12"/>
  <c r="A739" i="12"/>
  <c r="A738" i="12"/>
  <c r="A737" i="12"/>
  <c r="A736" i="12"/>
  <c r="A735" i="12"/>
  <c r="A734" i="12"/>
  <c r="A733" i="12"/>
  <c r="A732" i="12"/>
  <c r="A731" i="12"/>
  <c r="A730" i="12"/>
  <c r="A729" i="12"/>
  <c r="A728" i="12"/>
  <c r="A727" i="12"/>
  <c r="A726" i="12"/>
  <c r="A725" i="12"/>
  <c r="A724" i="12"/>
  <c r="A723" i="12"/>
  <c r="A722" i="12"/>
  <c r="A721" i="12"/>
  <c r="A720" i="12"/>
  <c r="A719" i="12"/>
  <c r="A718" i="12"/>
  <c r="A717" i="12"/>
  <c r="A716" i="12"/>
  <c r="A715" i="12"/>
  <c r="A714" i="12"/>
  <c r="A713" i="12"/>
  <c r="A712" i="12"/>
  <c r="A711" i="12"/>
  <c r="A710" i="12"/>
  <c r="A709" i="12"/>
  <c r="A708" i="12"/>
  <c r="A707" i="12"/>
  <c r="A706" i="12"/>
  <c r="A705" i="12"/>
  <c r="A704" i="12"/>
  <c r="A703" i="12"/>
  <c r="A702" i="12"/>
  <c r="A701" i="12"/>
  <c r="A700" i="12"/>
  <c r="A699" i="12"/>
  <c r="A698" i="12"/>
  <c r="A697" i="12"/>
  <c r="A696" i="12"/>
  <c r="A695" i="12"/>
  <c r="A694" i="12"/>
  <c r="A693" i="12"/>
  <c r="A692" i="12"/>
  <c r="A691" i="12"/>
  <c r="A690" i="12"/>
  <c r="A689" i="12"/>
  <c r="A688" i="12"/>
  <c r="A687" i="12"/>
  <c r="A686" i="12"/>
  <c r="A685" i="12"/>
  <c r="A684" i="12"/>
  <c r="A683" i="12"/>
  <c r="A682" i="12"/>
  <c r="A681" i="12"/>
  <c r="A680" i="12"/>
  <c r="A679" i="12"/>
  <c r="A678" i="12"/>
  <c r="A677" i="12"/>
  <c r="A676" i="12"/>
  <c r="A675" i="12"/>
  <c r="A674" i="12"/>
  <c r="A673" i="12"/>
  <c r="A672" i="12"/>
  <c r="A671" i="12"/>
  <c r="A670" i="12"/>
  <c r="A669" i="12"/>
  <c r="A668" i="12"/>
  <c r="A667" i="12"/>
  <c r="A666" i="12"/>
  <c r="A665" i="12"/>
  <c r="A664" i="12"/>
  <c r="A663" i="12"/>
  <c r="A662" i="12"/>
  <c r="A661" i="12"/>
  <c r="A660" i="12"/>
  <c r="A659" i="12"/>
  <c r="A658" i="12"/>
  <c r="A657" i="12"/>
  <c r="A656" i="12"/>
  <c r="A655" i="12"/>
  <c r="A654" i="12"/>
  <c r="A653" i="12"/>
  <c r="A652" i="12"/>
  <c r="A651" i="12"/>
  <c r="A650" i="12"/>
  <c r="A649" i="12"/>
  <c r="A648" i="12"/>
  <c r="A647" i="12"/>
  <c r="A646" i="12"/>
  <c r="A645" i="12"/>
  <c r="A644" i="12"/>
  <c r="A643" i="12"/>
  <c r="A642" i="12"/>
  <c r="A641" i="12"/>
  <c r="A640" i="12"/>
  <c r="A639" i="12"/>
  <c r="A638" i="12"/>
  <c r="A637" i="12"/>
  <c r="A636" i="12"/>
  <c r="A635" i="12"/>
  <c r="A634" i="12"/>
  <c r="A633" i="12"/>
  <c r="A632" i="12"/>
  <c r="A631" i="12"/>
  <c r="A630" i="12"/>
  <c r="A629" i="12"/>
  <c r="A628" i="12"/>
  <c r="A627" i="12"/>
  <c r="A626" i="12"/>
  <c r="A625" i="12"/>
  <c r="A624" i="12"/>
  <c r="A623" i="12"/>
  <c r="A622" i="12"/>
  <c r="A621" i="12"/>
  <c r="A620" i="12"/>
  <c r="A619" i="12"/>
  <c r="A618" i="12"/>
  <c r="A617" i="12"/>
  <c r="A616" i="12"/>
  <c r="A615" i="12"/>
  <c r="A614" i="12"/>
  <c r="A613" i="12"/>
  <c r="A612" i="12"/>
  <c r="A611" i="12"/>
  <c r="A610" i="12"/>
  <c r="A609" i="12"/>
  <c r="A608" i="12"/>
  <c r="A607" i="12"/>
  <c r="A606" i="12"/>
  <c r="A605" i="12"/>
  <c r="A604" i="12"/>
  <c r="A603" i="12"/>
  <c r="A602" i="12"/>
  <c r="A601" i="12"/>
  <c r="A600" i="12"/>
  <c r="A599" i="12"/>
  <c r="A598" i="12"/>
  <c r="A597" i="12"/>
  <c r="A596" i="12"/>
  <c r="A595" i="12"/>
  <c r="A594" i="12"/>
  <c r="A593" i="12"/>
  <c r="A592" i="12"/>
  <c r="A591" i="12"/>
  <c r="A590" i="12"/>
  <c r="A589" i="12"/>
  <c r="A588" i="12"/>
  <c r="A587" i="12"/>
  <c r="A586" i="12"/>
  <c r="A585" i="12"/>
  <c r="A584" i="12"/>
  <c r="A583" i="12"/>
  <c r="A582" i="12"/>
  <c r="A581" i="12"/>
  <c r="A580" i="12"/>
  <c r="A579" i="12"/>
  <c r="A578" i="12"/>
  <c r="A577" i="12"/>
  <c r="A576" i="12"/>
  <c r="A575" i="12"/>
  <c r="A574" i="12"/>
  <c r="A573" i="12"/>
  <c r="A572" i="12"/>
  <c r="A571" i="12"/>
  <c r="A570" i="12"/>
  <c r="A569" i="12"/>
  <c r="A568" i="12"/>
  <c r="A567" i="12"/>
  <c r="A566" i="12"/>
  <c r="A565" i="12"/>
  <c r="A564" i="12"/>
  <c r="A563" i="12"/>
  <c r="A562" i="12"/>
  <c r="A561" i="12"/>
  <c r="A560" i="12"/>
  <c r="A559" i="12"/>
  <c r="A558" i="12"/>
  <c r="A557" i="12"/>
  <c r="A556" i="12"/>
  <c r="A555" i="12"/>
  <c r="A554" i="12"/>
  <c r="A553" i="12"/>
  <c r="A552" i="12"/>
  <c r="A551" i="12"/>
  <c r="A550" i="12"/>
  <c r="A549" i="12"/>
  <c r="A548" i="12"/>
  <c r="A547" i="12"/>
  <c r="A546" i="12"/>
  <c r="A545" i="12"/>
  <c r="A544" i="12"/>
  <c r="A543" i="12"/>
  <c r="A542" i="12"/>
  <c r="A541" i="12"/>
  <c r="A540" i="12"/>
  <c r="A539" i="12"/>
  <c r="A538" i="12"/>
  <c r="A537" i="12"/>
  <c r="A536" i="12"/>
  <c r="A535" i="12"/>
  <c r="A534" i="12"/>
  <c r="A533" i="12"/>
  <c r="A532" i="12"/>
  <c r="A531" i="12"/>
  <c r="A530" i="12"/>
  <c r="A529" i="12"/>
  <c r="A528" i="12"/>
  <c r="A527" i="12"/>
  <c r="A526" i="12"/>
  <c r="A525" i="12"/>
  <c r="A524" i="12"/>
  <c r="A523" i="12"/>
  <c r="A522" i="12"/>
  <c r="A521" i="12"/>
  <c r="A520" i="12"/>
  <c r="A519" i="12"/>
  <c r="A518" i="12"/>
  <c r="A517" i="12"/>
  <c r="A516" i="12"/>
  <c r="A515" i="12"/>
  <c r="A514" i="12"/>
  <c r="A513" i="12"/>
  <c r="A512" i="12"/>
  <c r="A511" i="12"/>
  <c r="A510" i="12"/>
  <c r="A509" i="12"/>
  <c r="A508" i="12"/>
  <c r="A507" i="12"/>
  <c r="A506" i="12"/>
  <c r="A505" i="12"/>
  <c r="A504" i="12"/>
  <c r="A503" i="12"/>
  <c r="A502" i="12"/>
  <c r="A501" i="12"/>
  <c r="A500" i="12"/>
  <c r="A499" i="12"/>
  <c r="A498" i="12"/>
  <c r="A497" i="12"/>
  <c r="A496" i="12"/>
  <c r="A495" i="12"/>
  <c r="A494" i="12"/>
  <c r="A493" i="12"/>
  <c r="A492" i="12"/>
  <c r="A491" i="12"/>
  <c r="A490" i="12"/>
  <c r="A489" i="12"/>
  <c r="A488" i="12"/>
  <c r="A487" i="12"/>
  <c r="A486" i="12"/>
  <c r="A485" i="12"/>
  <c r="A484" i="12"/>
  <c r="A483" i="12"/>
  <c r="A482" i="12"/>
  <c r="A481" i="12"/>
  <c r="A480" i="12"/>
  <c r="A479" i="12"/>
  <c r="A478" i="12"/>
  <c r="A477" i="12"/>
  <c r="A476" i="12"/>
  <c r="A475" i="12"/>
  <c r="A474" i="12"/>
  <c r="A473" i="12"/>
  <c r="A472" i="12"/>
  <c r="A471" i="12"/>
  <c r="A470" i="12"/>
  <c r="A469" i="12"/>
  <c r="A468" i="12"/>
  <c r="A467" i="12"/>
  <c r="A466" i="12"/>
  <c r="A465" i="12"/>
  <c r="A464" i="12"/>
  <c r="A463" i="12"/>
  <c r="A462" i="12"/>
  <c r="A461" i="12"/>
  <c r="A460" i="12"/>
  <c r="A459" i="12"/>
  <c r="A458" i="12"/>
  <c r="A457" i="12"/>
  <c r="A456" i="12"/>
  <c r="A455" i="12"/>
  <c r="A454" i="12"/>
  <c r="A453" i="12"/>
  <c r="A452" i="12"/>
  <c r="A451" i="12"/>
  <c r="A450" i="12"/>
  <c r="A449" i="12"/>
  <c r="A448" i="12"/>
  <c r="A447" i="12"/>
  <c r="A446" i="12"/>
  <c r="A445" i="12"/>
  <c r="A444" i="12"/>
  <c r="A443" i="12"/>
  <c r="A442" i="12"/>
  <c r="A441" i="12"/>
  <c r="A440" i="12"/>
  <c r="A439" i="12"/>
  <c r="A438" i="12"/>
  <c r="A437" i="12"/>
  <c r="A436" i="12"/>
  <c r="A435" i="12"/>
  <c r="A434" i="12"/>
  <c r="A433" i="12"/>
  <c r="A432" i="12"/>
  <c r="A431" i="12"/>
  <c r="A430" i="12"/>
  <c r="A429" i="12"/>
  <c r="A428" i="12"/>
  <c r="A427" i="12"/>
  <c r="A426" i="12"/>
  <c r="A425" i="12"/>
  <c r="A424" i="12"/>
  <c r="A423" i="12"/>
  <c r="A422" i="12"/>
  <c r="A421" i="12"/>
  <c r="A420" i="12"/>
  <c r="A419" i="12"/>
  <c r="A418" i="12"/>
  <c r="A417" i="12"/>
  <c r="A416" i="12"/>
  <c r="A415" i="12"/>
  <c r="A414" i="12"/>
  <c r="A413" i="12"/>
  <c r="A412" i="12"/>
  <c r="A411" i="12"/>
  <c r="A410" i="12"/>
  <c r="A409" i="12"/>
  <c r="A408" i="12"/>
  <c r="A407" i="12"/>
  <c r="A406" i="12"/>
  <c r="A405" i="12"/>
  <c r="A404" i="12"/>
  <c r="A403" i="12"/>
  <c r="A402" i="12"/>
  <c r="A401" i="12"/>
  <c r="A400" i="12"/>
  <c r="A399" i="12"/>
  <c r="A398" i="12"/>
  <c r="A397" i="12"/>
  <c r="A396" i="12"/>
  <c r="A395" i="12"/>
  <c r="A394" i="12"/>
  <c r="A393" i="12"/>
  <c r="A392" i="12"/>
  <c r="A391" i="12"/>
  <c r="A390" i="12"/>
  <c r="A389" i="12"/>
  <c r="A388" i="12"/>
  <c r="A387" i="12"/>
  <c r="A386" i="12"/>
  <c r="A385" i="12"/>
  <c r="A384" i="12"/>
  <c r="A383" i="12"/>
  <c r="A382" i="12"/>
  <c r="A381" i="12"/>
  <c r="A380" i="12"/>
  <c r="A379" i="12"/>
  <c r="A378" i="12"/>
  <c r="A377" i="12"/>
  <c r="A376" i="12"/>
  <c r="A375" i="12"/>
  <c r="A374" i="12"/>
  <c r="A373" i="12"/>
  <c r="A372" i="12"/>
  <c r="A371" i="12"/>
  <c r="A370" i="12"/>
  <c r="A369" i="12"/>
  <c r="A368" i="12"/>
  <c r="A367" i="12"/>
  <c r="A366" i="12"/>
  <c r="A365" i="12"/>
  <c r="A364" i="12"/>
  <c r="A363" i="12"/>
  <c r="A362" i="12"/>
  <c r="A361" i="12"/>
  <c r="A360" i="12"/>
  <c r="A359" i="12"/>
  <c r="A358" i="12"/>
  <c r="A357" i="12"/>
  <c r="A356" i="12"/>
  <c r="A355" i="12"/>
  <c r="A354" i="12"/>
  <c r="A353" i="12"/>
  <c r="A352" i="12"/>
  <c r="A351" i="12"/>
  <c r="A350" i="12"/>
  <c r="A349" i="12"/>
  <c r="A348" i="12"/>
  <c r="A347" i="12"/>
  <c r="A346" i="12"/>
  <c r="A345" i="12"/>
  <c r="A344" i="12"/>
  <c r="A343" i="12"/>
  <c r="A342" i="12"/>
  <c r="A341" i="12"/>
  <c r="A340" i="12"/>
  <c r="A339" i="12"/>
  <c r="A338" i="12"/>
  <c r="A337" i="12"/>
  <c r="A336" i="12"/>
  <c r="A335" i="12"/>
  <c r="A334" i="12"/>
  <c r="A333" i="12"/>
  <c r="A332" i="12"/>
  <c r="A331" i="12"/>
  <c r="A330" i="12"/>
  <c r="A329" i="12"/>
  <c r="A328" i="12"/>
  <c r="A327" i="12"/>
  <c r="A326" i="12"/>
  <c r="A325" i="12"/>
  <c r="A324" i="12"/>
  <c r="A323" i="12"/>
  <c r="A322" i="12"/>
  <c r="A321" i="12"/>
  <c r="A320" i="12"/>
  <c r="A319" i="12"/>
  <c r="A318" i="12"/>
  <c r="A317" i="12"/>
  <c r="A316" i="12"/>
  <c r="A315" i="12"/>
  <c r="A314" i="12"/>
  <c r="A313" i="12"/>
  <c r="A312" i="12"/>
  <c r="A311" i="12"/>
  <c r="A310" i="12"/>
  <c r="A309" i="12"/>
  <c r="A308" i="12"/>
  <c r="A307" i="12"/>
  <c r="A306" i="12"/>
  <c r="A305" i="12"/>
  <c r="A304" i="12"/>
  <c r="A303" i="12"/>
  <c r="A302" i="12"/>
  <c r="A301" i="12"/>
  <c r="A300" i="12"/>
  <c r="A299" i="12"/>
  <c r="A298" i="12"/>
  <c r="A297" i="12"/>
  <c r="A296" i="12"/>
  <c r="A295" i="12"/>
  <c r="A294" i="12"/>
  <c r="A293" i="12"/>
  <c r="A292" i="12"/>
  <c r="A291" i="12"/>
  <c r="A290" i="12"/>
  <c r="A289" i="12"/>
  <c r="A288" i="12"/>
  <c r="A287" i="12"/>
  <c r="A286" i="12"/>
  <c r="A285" i="12"/>
  <c r="A284" i="12"/>
  <c r="A283" i="12"/>
  <c r="A282" i="12"/>
  <c r="A281" i="12"/>
  <c r="A280" i="12"/>
  <c r="A279" i="12"/>
  <c r="A278" i="12"/>
  <c r="A277" i="12"/>
  <c r="A276" i="12"/>
  <c r="A275" i="12"/>
  <c r="A274" i="12"/>
  <c r="A273" i="12"/>
  <c r="A272" i="12"/>
  <c r="A271" i="12"/>
  <c r="A270" i="12"/>
  <c r="A269" i="12"/>
  <c r="A268" i="12"/>
  <c r="A267" i="12"/>
  <c r="A266" i="12"/>
  <c r="A265" i="12"/>
  <c r="A264" i="12"/>
  <c r="A263" i="12"/>
  <c r="A262" i="12"/>
  <c r="A261" i="12"/>
  <c r="A260" i="12"/>
  <c r="A259" i="12"/>
  <c r="A258" i="12"/>
  <c r="A257" i="12"/>
  <c r="A256" i="12"/>
  <c r="A255" i="12"/>
  <c r="A254" i="12"/>
  <c r="A253" i="12"/>
  <c r="A252" i="12"/>
  <c r="A251" i="12"/>
  <c r="A250" i="12"/>
  <c r="A249" i="12"/>
  <c r="A248" i="12"/>
  <c r="A247" i="12"/>
  <c r="A246" i="12"/>
  <c r="A245" i="12"/>
  <c r="A244" i="12"/>
  <c r="A243" i="12"/>
  <c r="A242" i="12"/>
  <c r="A241" i="12"/>
  <c r="A240" i="12"/>
  <c r="A239" i="12"/>
  <c r="A238" i="12"/>
  <c r="A237" i="12"/>
  <c r="A236" i="12"/>
  <c r="A235" i="12"/>
  <c r="A234" i="12"/>
  <c r="A233" i="12"/>
  <c r="A232" i="12"/>
  <c r="A231" i="12"/>
  <c r="A230" i="12"/>
  <c r="A229" i="12"/>
  <c r="A228" i="12"/>
  <c r="A227" i="12"/>
  <c r="A226" i="12"/>
  <c r="A225" i="12"/>
  <c r="A224" i="12"/>
  <c r="A223" i="12"/>
  <c r="A222" i="12"/>
  <c r="A221" i="12"/>
  <c r="A220" i="12"/>
  <c r="A219" i="12"/>
  <c r="A218" i="12"/>
  <c r="A217" i="12"/>
  <c r="A216" i="12"/>
  <c r="A215" i="12"/>
  <c r="A214" i="12"/>
  <c r="A213" i="12"/>
  <c r="A212" i="12"/>
  <c r="A211" i="12"/>
  <c r="A210" i="12"/>
  <c r="A209" i="12"/>
  <c r="A208" i="12"/>
  <c r="A207" i="12"/>
  <c r="A206" i="12"/>
  <c r="A205" i="12"/>
  <c r="A204" i="12"/>
  <c r="A203" i="12"/>
  <c r="A202" i="12"/>
  <c r="A201" i="12"/>
  <c r="A200" i="12"/>
  <c r="A199" i="12"/>
  <c r="A198" i="12"/>
  <c r="A197" i="12"/>
  <c r="A196" i="12"/>
  <c r="A195" i="12"/>
  <c r="A194" i="12"/>
  <c r="A193" i="12"/>
  <c r="A192" i="12"/>
  <c r="A191" i="12"/>
  <c r="A190" i="12"/>
  <c r="A189" i="12"/>
  <c r="A188" i="12"/>
  <c r="A187" i="12"/>
  <c r="A186" i="12"/>
  <c r="A185" i="12"/>
  <c r="A184" i="12"/>
  <c r="A183" i="12"/>
  <c r="A182" i="12"/>
  <c r="A181" i="12"/>
  <c r="A180" i="12"/>
  <c r="A179" i="12"/>
  <c r="A178" i="12"/>
  <c r="A177" i="12"/>
  <c r="A176" i="12"/>
  <c r="A175" i="12"/>
  <c r="A174" i="12"/>
  <c r="A173" i="12"/>
  <c r="A172" i="12"/>
  <c r="A171" i="12"/>
  <c r="A170" i="12"/>
  <c r="A169" i="12"/>
  <c r="A168" i="12"/>
  <c r="A167" i="12"/>
  <c r="A166" i="12"/>
  <c r="A165" i="12"/>
  <c r="A164" i="12"/>
  <c r="A163" i="12"/>
  <c r="A162" i="12"/>
  <c r="A161" i="12"/>
  <c r="A160" i="12"/>
  <c r="A159" i="12"/>
  <c r="A158" i="12"/>
  <c r="A157" i="12"/>
  <c r="A156" i="12"/>
  <c r="A155" i="12"/>
  <c r="A154" i="12"/>
  <c r="A153" i="12"/>
  <c r="A152" i="12"/>
  <c r="A151" i="12"/>
  <c r="A150" i="12"/>
  <c r="A149" i="12"/>
  <c r="A148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A103" i="12"/>
  <c r="A102" i="12"/>
  <c r="A101" i="12"/>
  <c r="A100" i="12"/>
  <c r="A99" i="12"/>
  <c r="A98" i="12"/>
  <c r="A97" i="12"/>
  <c r="A96" i="12"/>
  <c r="A95" i="12"/>
  <c r="A94" i="12"/>
  <c r="A93" i="12"/>
  <c r="A92" i="12"/>
  <c r="A91" i="12"/>
  <c r="A90" i="12"/>
  <c r="A89" i="12"/>
  <c r="A88" i="12"/>
  <c r="A87" i="12"/>
  <c r="A86" i="12"/>
  <c r="A85" i="12"/>
  <c r="A84" i="12"/>
  <c r="A83" i="12"/>
  <c r="A82" i="12"/>
  <c r="A81" i="12"/>
  <c r="A80" i="12"/>
  <c r="A79" i="12"/>
  <c r="A78" i="12"/>
  <c r="A77" i="12"/>
  <c r="A76" i="12"/>
  <c r="A75" i="12"/>
  <c r="A74" i="12"/>
  <c r="A73" i="12"/>
  <c r="A72" i="12"/>
  <c r="A71" i="12"/>
  <c r="A70" i="12"/>
  <c r="A69" i="12"/>
  <c r="A68" i="12"/>
  <c r="A67" i="12"/>
  <c r="A66" i="12"/>
  <c r="A65" i="12"/>
  <c r="A64" i="12"/>
  <c r="A63" i="12"/>
  <c r="A62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A9" i="12"/>
  <c r="A8" i="12"/>
  <c r="A7" i="12"/>
  <c r="A6" i="12"/>
  <c r="A5" i="12"/>
  <c r="A4" i="12"/>
  <c r="A3" i="12"/>
  <c r="G217" i="11"/>
  <c r="D217" i="11"/>
  <c r="D219" i="11" s="1"/>
  <c r="I216" i="11"/>
  <c r="I219" i="11" s="1"/>
  <c r="H216" i="11"/>
  <c r="H219" i="11" s="1"/>
  <c r="G216" i="11"/>
  <c r="G219" i="11" s="1"/>
  <c r="F216" i="11"/>
  <c r="F219" i="11" s="1"/>
  <c r="E216" i="11"/>
  <c r="E219" i="11" s="1"/>
  <c r="D216" i="11"/>
  <c r="C6" i="10"/>
  <c r="C4" i="10" s="1"/>
  <c r="C10" i="9"/>
  <c r="C3" i="9"/>
  <c r="F96" i="8"/>
  <c r="A96" i="8"/>
  <c r="F95" i="8"/>
  <c r="A95" i="8"/>
  <c r="F94" i="8"/>
  <c r="A94" i="8"/>
  <c r="F93" i="8"/>
  <c r="A93" i="8"/>
  <c r="F92" i="8"/>
  <c r="A92" i="8"/>
  <c r="F91" i="8"/>
  <c r="A91" i="8"/>
  <c r="F90" i="8"/>
  <c r="A90" i="8"/>
  <c r="F89" i="8"/>
  <c r="A89" i="8"/>
  <c r="E88" i="8"/>
  <c r="E87" i="8" s="1"/>
  <c r="D88" i="8"/>
  <c r="D87" i="8" s="1"/>
  <c r="A87" i="8" s="1"/>
  <c r="A88" i="8"/>
  <c r="F86" i="8"/>
  <c r="A86" i="8"/>
  <c r="F85" i="8"/>
  <c r="A85" i="8"/>
  <c r="F84" i="8"/>
  <c r="A84" i="8"/>
  <c r="F83" i="8"/>
  <c r="A83" i="8"/>
  <c r="F82" i="8"/>
  <c r="A82" i="8"/>
  <c r="E81" i="8"/>
  <c r="D81" i="8"/>
  <c r="A81" i="8" s="1"/>
  <c r="F80" i="8"/>
  <c r="A80" i="8"/>
  <c r="F79" i="8"/>
  <c r="A79" i="8"/>
  <c r="E78" i="8"/>
  <c r="A78" i="8" s="1"/>
  <c r="D78" i="8"/>
  <c r="F77" i="8"/>
  <c r="A77" i="8"/>
  <c r="F75" i="8"/>
  <c r="A75" i="8"/>
  <c r="F74" i="8"/>
  <c r="A74" i="8"/>
  <c r="F73" i="8"/>
  <c r="A73" i="8"/>
  <c r="F72" i="8"/>
  <c r="A72" i="8"/>
  <c r="F71" i="8"/>
  <c r="A71" i="8"/>
  <c r="E70" i="8"/>
  <c r="F70" i="8" s="1"/>
  <c r="D70" i="8"/>
  <c r="F69" i="8"/>
  <c r="A69" i="8"/>
  <c r="F68" i="8"/>
  <c r="A68" i="8"/>
  <c r="F67" i="8"/>
  <c r="A67" i="8"/>
  <c r="F66" i="8"/>
  <c r="A66" i="8"/>
  <c r="E65" i="8"/>
  <c r="D65" i="8"/>
  <c r="A65" i="8" s="1"/>
  <c r="F64" i="8"/>
  <c r="A64" i="8"/>
  <c r="F63" i="8"/>
  <c r="A63" i="8"/>
  <c r="E62" i="8"/>
  <c r="D62" i="8"/>
  <c r="F62" i="8" s="1"/>
  <c r="F61" i="8"/>
  <c r="A61" i="8"/>
  <c r="E60" i="8"/>
  <c r="D60" i="8"/>
  <c r="E59" i="8"/>
  <c r="F58" i="8"/>
  <c r="A58" i="8"/>
  <c r="F57" i="8"/>
  <c r="A57" i="8"/>
  <c r="E56" i="8"/>
  <c r="D56" i="8"/>
  <c r="A56" i="8" s="1"/>
  <c r="F55" i="8"/>
  <c r="A55" i="8"/>
  <c r="F54" i="8"/>
  <c r="A54" i="8"/>
  <c r="F53" i="8"/>
  <c r="A53" i="8"/>
  <c r="F52" i="8"/>
  <c r="A52" i="8"/>
  <c r="F51" i="8"/>
  <c r="A51" i="8"/>
  <c r="E50" i="8"/>
  <c r="D50" i="8"/>
  <c r="A50" i="8" s="1"/>
  <c r="F49" i="8"/>
  <c r="A49" i="8"/>
  <c r="F48" i="8"/>
  <c r="A48" i="8"/>
  <c r="F47" i="8"/>
  <c r="A47" i="8"/>
  <c r="F46" i="8"/>
  <c r="A46" i="8"/>
  <c r="E45" i="8"/>
  <c r="D45" i="8"/>
  <c r="A45" i="8"/>
  <c r="F44" i="8"/>
  <c r="A44" i="8"/>
  <c r="F43" i="8"/>
  <c r="A43" i="8"/>
  <c r="F42" i="8"/>
  <c r="A42" i="8"/>
  <c r="F41" i="8"/>
  <c r="A41" i="8"/>
  <c r="F40" i="8"/>
  <c r="A40" i="8"/>
  <c r="E39" i="8"/>
  <c r="A39" i="8" s="1"/>
  <c r="D39" i="8"/>
  <c r="F38" i="8"/>
  <c r="A38" i="8"/>
  <c r="F37" i="8"/>
  <c r="E37" i="8"/>
  <c r="A37" i="8" s="1"/>
  <c r="D37" i="8"/>
  <c r="F36" i="8"/>
  <c r="A36" i="8"/>
  <c r="F35" i="8"/>
  <c r="A35" i="8"/>
  <c r="E34" i="8"/>
  <c r="D34" i="8"/>
  <c r="A34" i="8"/>
  <c r="F33" i="8"/>
  <c r="A33" i="8"/>
  <c r="E32" i="8"/>
  <c r="D32" i="8"/>
  <c r="D28" i="8" s="1"/>
  <c r="F31" i="8"/>
  <c r="A31" i="8"/>
  <c r="F30" i="8"/>
  <c r="A30" i="8"/>
  <c r="E29" i="8"/>
  <c r="F29" i="8" s="1"/>
  <c r="D29" i="8"/>
  <c r="F27" i="8"/>
  <c r="A27" i="8"/>
  <c r="F26" i="8"/>
  <c r="A26" i="8"/>
  <c r="F25" i="8"/>
  <c r="A25" i="8"/>
  <c r="F24" i="8"/>
  <c r="A24" i="8"/>
  <c r="F23" i="8"/>
  <c r="A23" i="8"/>
  <c r="E22" i="8"/>
  <c r="A22" i="8" s="1"/>
  <c r="D22" i="8"/>
  <c r="F21" i="8"/>
  <c r="A21" i="8"/>
  <c r="F20" i="8"/>
  <c r="A20" i="8"/>
  <c r="F19" i="8"/>
  <c r="A19" i="8"/>
  <c r="F18" i="8"/>
  <c r="A18" i="8"/>
  <c r="F17" i="8"/>
  <c r="E17" i="8"/>
  <c r="D17" i="8"/>
  <c r="A17" i="8"/>
  <c r="F16" i="8"/>
  <c r="A16" i="8"/>
  <c r="F15" i="8"/>
  <c r="A15" i="8"/>
  <c r="F14" i="8"/>
  <c r="A14" i="8"/>
  <c r="F13" i="8"/>
  <c r="A13" i="8"/>
  <c r="F12" i="8"/>
  <c r="A12" i="8"/>
  <c r="F11" i="8"/>
  <c r="A11" i="8"/>
  <c r="F10" i="8"/>
  <c r="A10" i="8"/>
  <c r="E9" i="8"/>
  <c r="F9" i="8" s="1"/>
  <c r="D9" i="8"/>
  <c r="A9" i="8" s="1"/>
  <c r="F8" i="8"/>
  <c r="A8" i="8"/>
  <c r="F7" i="8"/>
  <c r="A7" i="8"/>
  <c r="F6" i="8"/>
  <c r="A6" i="8"/>
  <c r="F5" i="8"/>
  <c r="E5" i="8"/>
  <c r="A5" i="8" s="1"/>
  <c r="D5" i="8"/>
  <c r="D4" i="8"/>
  <c r="A39" i="7"/>
  <c r="D37" i="7"/>
  <c r="C37" i="7"/>
  <c r="A37" i="7"/>
  <c r="D36" i="7"/>
  <c r="A36" i="7" s="1"/>
  <c r="C36" i="7"/>
  <c r="D35" i="7"/>
  <c r="D34" i="7" s="1"/>
  <c r="C35" i="7"/>
  <c r="A35" i="7" s="1"/>
  <c r="D33" i="7"/>
  <c r="C33" i="7"/>
  <c r="A33" i="7" s="1"/>
  <c r="D32" i="7"/>
  <c r="A32" i="7" s="1"/>
  <c r="C32" i="7"/>
  <c r="D31" i="7"/>
  <c r="C31" i="7"/>
  <c r="A31" i="7" s="1"/>
  <c r="D30" i="7"/>
  <c r="A28" i="7"/>
  <c r="D26" i="7"/>
  <c r="D22" i="7" s="1"/>
  <c r="C26" i="7"/>
  <c r="D25" i="7"/>
  <c r="C25" i="7"/>
  <c r="A25" i="7"/>
  <c r="D24" i="7"/>
  <c r="C24" i="7"/>
  <c r="A24" i="7" s="1"/>
  <c r="D23" i="7"/>
  <c r="C23" i="7"/>
  <c r="A23" i="7"/>
  <c r="D21" i="7"/>
  <c r="C21" i="7"/>
  <c r="C19" i="7" s="1"/>
  <c r="A21" i="7"/>
  <c r="D20" i="7"/>
  <c r="C20" i="7"/>
  <c r="A17" i="7"/>
  <c r="A15" i="7"/>
  <c r="D13" i="7"/>
  <c r="C13" i="7"/>
  <c r="A13" i="7" s="1"/>
  <c r="D12" i="7"/>
  <c r="C12" i="7"/>
  <c r="A12" i="7"/>
  <c r="D11" i="7"/>
  <c r="A11" i="7" s="1"/>
  <c r="C11" i="7"/>
  <c r="D10" i="7"/>
  <c r="D9" i="7" s="1"/>
  <c r="C10" i="7"/>
  <c r="A10" i="7" s="1"/>
  <c r="A8" i="7"/>
  <c r="D6" i="7"/>
  <c r="A6" i="7" s="1"/>
  <c r="C6" i="7"/>
  <c r="D5" i="7"/>
  <c r="C5" i="7"/>
  <c r="A5" i="7" s="1"/>
  <c r="D4" i="7"/>
  <c r="C4" i="7"/>
  <c r="C3" i="7" s="1"/>
  <c r="E63" i="6"/>
  <c r="D63" i="6"/>
  <c r="C63" i="6"/>
  <c r="E62" i="6"/>
  <c r="F62" i="6" s="1"/>
  <c r="D62" i="6"/>
  <c r="A62" i="6" s="1"/>
  <c r="C62" i="6"/>
  <c r="E61" i="6"/>
  <c r="D61" i="6"/>
  <c r="A61" i="6" s="1"/>
  <c r="C61" i="6"/>
  <c r="E60" i="6"/>
  <c r="D60" i="6"/>
  <c r="A60" i="6" s="1"/>
  <c r="C60" i="6"/>
  <c r="E58" i="6"/>
  <c r="F58" i="6" s="1"/>
  <c r="D58" i="6"/>
  <c r="A58" i="6" s="1"/>
  <c r="C58" i="6"/>
  <c r="C54" i="6" s="1"/>
  <c r="E57" i="6"/>
  <c r="F57" i="6" s="1"/>
  <c r="D57" i="6"/>
  <c r="A57" i="6" s="1"/>
  <c r="C57" i="6"/>
  <c r="E56" i="6"/>
  <c r="D56" i="6"/>
  <c r="A56" i="6" s="1"/>
  <c r="C56" i="6"/>
  <c r="E55" i="6"/>
  <c r="F55" i="6" s="1"/>
  <c r="D55" i="6"/>
  <c r="C55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G2091" i="5"/>
  <c r="A2091" i="5"/>
  <c r="G2090" i="5"/>
  <c r="A2090" i="5"/>
  <c r="G2089" i="5"/>
  <c r="A2089" i="5"/>
  <c r="G2088" i="5"/>
  <c r="A2088" i="5"/>
  <c r="G2087" i="5"/>
  <c r="A2087" i="5"/>
  <c r="G2086" i="5"/>
  <c r="A2086" i="5"/>
  <c r="G2085" i="5"/>
  <c r="A2085" i="5"/>
  <c r="G2084" i="5"/>
  <c r="A2084" i="5"/>
  <c r="G2083" i="5"/>
  <c r="A2083" i="5"/>
  <c r="G2082" i="5"/>
  <c r="A2082" i="5"/>
  <c r="G2081" i="5"/>
  <c r="A2081" i="5"/>
  <c r="G2080" i="5"/>
  <c r="A2080" i="5"/>
  <c r="G2079" i="5"/>
  <c r="A2079" i="5"/>
  <c r="G2078" i="5"/>
  <c r="A2078" i="5"/>
  <c r="G2077" i="5"/>
  <c r="A2077" i="5"/>
  <c r="G2076" i="5"/>
  <c r="A2076" i="5"/>
  <c r="G2075" i="5"/>
  <c r="A2075" i="5"/>
  <c r="G2074" i="5"/>
  <c r="A2074" i="5"/>
  <c r="G2073" i="5"/>
  <c r="A2073" i="5"/>
  <c r="G2072" i="5"/>
  <c r="A2072" i="5"/>
  <c r="G2071" i="5"/>
  <c r="A2071" i="5"/>
  <c r="G2070" i="5"/>
  <c r="A2070" i="5"/>
  <c r="G2069" i="5"/>
  <c r="A2069" i="5"/>
  <c r="G2068" i="5"/>
  <c r="A2068" i="5"/>
  <c r="G2067" i="5"/>
  <c r="A2067" i="5"/>
  <c r="G2066" i="5"/>
  <c r="A2066" i="5"/>
  <c r="G2065" i="5"/>
  <c r="A2065" i="5"/>
  <c r="G2064" i="5"/>
  <c r="A2064" i="5"/>
  <c r="G2063" i="5"/>
  <c r="A2063" i="5"/>
  <c r="G2062" i="5"/>
  <c r="A2062" i="5"/>
  <c r="G2061" i="5"/>
  <c r="A2061" i="5"/>
  <c r="G2060" i="5"/>
  <c r="A2060" i="5"/>
  <c r="G2059" i="5"/>
  <c r="A2059" i="5"/>
  <c r="G2058" i="5"/>
  <c r="A2058" i="5"/>
  <c r="G2057" i="5"/>
  <c r="A2057" i="5"/>
  <c r="G2056" i="5"/>
  <c r="A2056" i="5"/>
  <c r="G2055" i="5"/>
  <c r="A2055" i="5"/>
  <c r="G2054" i="5"/>
  <c r="A2054" i="5"/>
  <c r="G2053" i="5"/>
  <c r="A2053" i="5"/>
  <c r="G2052" i="5"/>
  <c r="A2052" i="5"/>
  <c r="G2051" i="5"/>
  <c r="A2051" i="5"/>
  <c r="G2050" i="5"/>
  <c r="A2050" i="5"/>
  <c r="G2049" i="5"/>
  <c r="A2049" i="5"/>
  <c r="G2048" i="5"/>
  <c r="A2048" i="5"/>
  <c r="G2047" i="5"/>
  <c r="A2047" i="5"/>
  <c r="G2046" i="5"/>
  <c r="A2046" i="5"/>
  <c r="G2045" i="5"/>
  <c r="A2045" i="5"/>
  <c r="G2044" i="5"/>
  <c r="A2044" i="5"/>
  <c r="G2043" i="5"/>
  <c r="A2043" i="5"/>
  <c r="G2042" i="5"/>
  <c r="A2042" i="5"/>
  <c r="G2041" i="5"/>
  <c r="A2041" i="5"/>
  <c r="G2040" i="5"/>
  <c r="A2040" i="5"/>
  <c r="G2039" i="5"/>
  <c r="A2039" i="5"/>
  <c r="G2038" i="5"/>
  <c r="A2038" i="5"/>
  <c r="G2037" i="5"/>
  <c r="A2037" i="5"/>
  <c r="G2036" i="5"/>
  <c r="A2036" i="5"/>
  <c r="G2035" i="5"/>
  <c r="A2035" i="5"/>
  <c r="G2034" i="5"/>
  <c r="A2034" i="5"/>
  <c r="G2033" i="5"/>
  <c r="A2033" i="5"/>
  <c r="G2032" i="5"/>
  <c r="A2032" i="5"/>
  <c r="G2031" i="5"/>
  <c r="A2031" i="5"/>
  <c r="G2030" i="5"/>
  <c r="A2030" i="5"/>
  <c r="G2029" i="5"/>
  <c r="A2029" i="5"/>
  <c r="G2028" i="5"/>
  <c r="A2028" i="5"/>
  <c r="G2027" i="5"/>
  <c r="A2027" i="5"/>
  <c r="G2026" i="5"/>
  <c r="A2026" i="5"/>
  <c r="G2025" i="5"/>
  <c r="A2025" i="5"/>
  <c r="G2024" i="5"/>
  <c r="A2024" i="5"/>
  <c r="G2023" i="5"/>
  <c r="A2023" i="5"/>
  <c r="G2022" i="5"/>
  <c r="A2022" i="5"/>
  <c r="G2021" i="5"/>
  <c r="A2021" i="5"/>
  <c r="G2020" i="5"/>
  <c r="A2020" i="5"/>
  <c r="G2019" i="5"/>
  <c r="A2019" i="5"/>
  <c r="G2018" i="5"/>
  <c r="A2018" i="5"/>
  <c r="G2017" i="5"/>
  <c r="A2017" i="5"/>
  <c r="G2016" i="5"/>
  <c r="A2016" i="5"/>
  <c r="G2015" i="5"/>
  <c r="A2015" i="5"/>
  <c r="G2014" i="5"/>
  <c r="A2014" i="5"/>
  <c r="G2013" i="5"/>
  <c r="A2013" i="5"/>
  <c r="G2012" i="5"/>
  <c r="A2012" i="5"/>
  <c r="G2011" i="5"/>
  <c r="A2011" i="5"/>
  <c r="G2010" i="5"/>
  <c r="A2010" i="5"/>
  <c r="G2009" i="5"/>
  <c r="A2009" i="5"/>
  <c r="G2008" i="5"/>
  <c r="A2008" i="5"/>
  <c r="G2007" i="5"/>
  <c r="A2007" i="5"/>
  <c r="G2006" i="5"/>
  <c r="A2006" i="5"/>
  <c r="G2005" i="5"/>
  <c r="A2005" i="5"/>
  <c r="G2004" i="5"/>
  <c r="A2004" i="5"/>
  <c r="G2003" i="5"/>
  <c r="A2003" i="5"/>
  <c r="G2002" i="5"/>
  <c r="A2002" i="5"/>
  <c r="G2001" i="5"/>
  <c r="A2001" i="5"/>
  <c r="G2000" i="5"/>
  <c r="A2000" i="5"/>
  <c r="G1999" i="5"/>
  <c r="A1999" i="5"/>
  <c r="G1998" i="5"/>
  <c r="A1998" i="5"/>
  <c r="G1997" i="5"/>
  <c r="A1997" i="5"/>
  <c r="G1996" i="5"/>
  <c r="A1996" i="5"/>
  <c r="G1995" i="5"/>
  <c r="A1995" i="5"/>
  <c r="G1994" i="5"/>
  <c r="A1994" i="5"/>
  <c r="G1993" i="5"/>
  <c r="A1993" i="5"/>
  <c r="G1992" i="5"/>
  <c r="A1992" i="5"/>
  <c r="G1991" i="5"/>
  <c r="A1991" i="5"/>
  <c r="G1990" i="5"/>
  <c r="A1990" i="5"/>
  <c r="G1989" i="5"/>
  <c r="A1989" i="5"/>
  <c r="G1988" i="5"/>
  <c r="A1988" i="5"/>
  <c r="G1987" i="5"/>
  <c r="A1987" i="5"/>
  <c r="G1986" i="5"/>
  <c r="A1986" i="5"/>
  <c r="G1985" i="5"/>
  <c r="A1985" i="5"/>
  <c r="G1984" i="5"/>
  <c r="A1984" i="5"/>
  <c r="G1983" i="5"/>
  <c r="A1983" i="5"/>
  <c r="G1982" i="5"/>
  <c r="A1982" i="5"/>
  <c r="G1981" i="5"/>
  <c r="A1981" i="5"/>
  <c r="G1980" i="5"/>
  <c r="A1980" i="5"/>
  <c r="G1979" i="5"/>
  <c r="A1979" i="5"/>
  <c r="G1978" i="5"/>
  <c r="A1978" i="5"/>
  <c r="G1977" i="5"/>
  <c r="A1977" i="5"/>
  <c r="G1976" i="5"/>
  <c r="A1976" i="5"/>
  <c r="G1975" i="5"/>
  <c r="A1975" i="5"/>
  <c r="G1974" i="5"/>
  <c r="A1974" i="5"/>
  <c r="G1973" i="5"/>
  <c r="A1973" i="5"/>
  <c r="G1972" i="5"/>
  <c r="A1972" i="5"/>
  <c r="G1971" i="5"/>
  <c r="A1971" i="5"/>
  <c r="G1970" i="5"/>
  <c r="A1970" i="5"/>
  <c r="G1969" i="5"/>
  <c r="A1969" i="5"/>
  <c r="G1968" i="5"/>
  <c r="A1968" i="5"/>
  <c r="G1967" i="5"/>
  <c r="A1967" i="5"/>
  <c r="G1966" i="5"/>
  <c r="A1966" i="5"/>
  <c r="G1965" i="5"/>
  <c r="A1965" i="5"/>
  <c r="G1964" i="5"/>
  <c r="A1964" i="5"/>
  <c r="G1963" i="5"/>
  <c r="A1963" i="5"/>
  <c r="G1962" i="5"/>
  <c r="A1962" i="5"/>
  <c r="G1961" i="5"/>
  <c r="A1961" i="5"/>
  <c r="G1960" i="5"/>
  <c r="A1960" i="5"/>
  <c r="G1959" i="5"/>
  <c r="A1959" i="5"/>
  <c r="G1958" i="5"/>
  <c r="A1958" i="5"/>
  <c r="G1957" i="5"/>
  <c r="A1957" i="5"/>
  <c r="G1956" i="5"/>
  <c r="A1956" i="5"/>
  <c r="G1955" i="5"/>
  <c r="A1955" i="5"/>
  <c r="G1954" i="5"/>
  <c r="A1954" i="5"/>
  <c r="G1953" i="5"/>
  <c r="A1953" i="5"/>
  <c r="G1952" i="5"/>
  <c r="A1952" i="5"/>
  <c r="G1951" i="5"/>
  <c r="A1951" i="5"/>
  <c r="G1950" i="5"/>
  <c r="A1950" i="5"/>
  <c r="G1949" i="5"/>
  <c r="A1949" i="5"/>
  <c r="G1948" i="5"/>
  <c r="A1948" i="5"/>
  <c r="G1947" i="5"/>
  <c r="A1947" i="5"/>
  <c r="G1946" i="5"/>
  <c r="A1946" i="5"/>
  <c r="G1945" i="5"/>
  <c r="A1945" i="5"/>
  <c r="G1944" i="5"/>
  <c r="A1944" i="5"/>
  <c r="G1943" i="5"/>
  <c r="A1943" i="5"/>
  <c r="G1942" i="5"/>
  <c r="A1942" i="5"/>
  <c r="G1941" i="5"/>
  <c r="A1941" i="5"/>
  <c r="G1940" i="5"/>
  <c r="A1940" i="5"/>
  <c r="G1939" i="5"/>
  <c r="A1939" i="5"/>
  <c r="G1938" i="5"/>
  <c r="A1938" i="5"/>
  <c r="G1937" i="5"/>
  <c r="A1937" i="5"/>
  <c r="G1936" i="5"/>
  <c r="A1936" i="5"/>
  <c r="G1935" i="5"/>
  <c r="A1935" i="5"/>
  <c r="G1934" i="5"/>
  <c r="A1934" i="5"/>
  <c r="G1933" i="5"/>
  <c r="A1933" i="5"/>
  <c r="G1932" i="5"/>
  <c r="A1932" i="5"/>
  <c r="G1931" i="5"/>
  <c r="A1931" i="5"/>
  <c r="G1930" i="5"/>
  <c r="A1930" i="5"/>
  <c r="G1929" i="5"/>
  <c r="A1929" i="5"/>
  <c r="G1928" i="5"/>
  <c r="A1928" i="5"/>
  <c r="G1927" i="5"/>
  <c r="A1927" i="5"/>
  <c r="G1926" i="5"/>
  <c r="A1926" i="5"/>
  <c r="G1925" i="5"/>
  <c r="A1925" i="5"/>
  <c r="G1924" i="5"/>
  <c r="A1924" i="5"/>
  <c r="G1923" i="5"/>
  <c r="A1923" i="5"/>
  <c r="G1922" i="5"/>
  <c r="A1922" i="5"/>
  <c r="G1921" i="5"/>
  <c r="A1921" i="5"/>
  <c r="G1920" i="5"/>
  <c r="A1920" i="5"/>
  <c r="G1919" i="5"/>
  <c r="A1919" i="5"/>
  <c r="G1918" i="5"/>
  <c r="A1918" i="5"/>
  <c r="G1917" i="5"/>
  <c r="A1917" i="5"/>
  <c r="G1916" i="5"/>
  <c r="A1916" i="5"/>
  <c r="G1915" i="5"/>
  <c r="A1915" i="5"/>
  <c r="G1914" i="5"/>
  <c r="A1914" i="5"/>
  <c r="G1913" i="5"/>
  <c r="A1913" i="5"/>
  <c r="G1912" i="5"/>
  <c r="A1912" i="5"/>
  <c r="G1911" i="5"/>
  <c r="A1911" i="5"/>
  <c r="G1910" i="5"/>
  <c r="A1910" i="5"/>
  <c r="G1909" i="5"/>
  <c r="A1909" i="5"/>
  <c r="G1908" i="5"/>
  <c r="A1908" i="5"/>
  <c r="G1907" i="5"/>
  <c r="A1907" i="5"/>
  <c r="G1906" i="5"/>
  <c r="A1906" i="5"/>
  <c r="G1905" i="5"/>
  <c r="A1905" i="5"/>
  <c r="G1904" i="5"/>
  <c r="A1904" i="5"/>
  <c r="G1903" i="5"/>
  <c r="A1903" i="5"/>
  <c r="G1902" i="5"/>
  <c r="A1902" i="5"/>
  <c r="G1901" i="5"/>
  <c r="A1901" i="5"/>
  <c r="G1900" i="5"/>
  <c r="A1900" i="5"/>
  <c r="G1899" i="5"/>
  <c r="A1899" i="5"/>
  <c r="G1898" i="5"/>
  <c r="A1898" i="5"/>
  <c r="G1897" i="5"/>
  <c r="A1897" i="5"/>
  <c r="G1896" i="5"/>
  <c r="A1896" i="5"/>
  <c r="G1895" i="5"/>
  <c r="A1895" i="5"/>
  <c r="G1894" i="5"/>
  <c r="A1894" i="5"/>
  <c r="G1893" i="5"/>
  <c r="A1893" i="5"/>
  <c r="G1892" i="5"/>
  <c r="A1892" i="5"/>
  <c r="G1891" i="5"/>
  <c r="A1891" i="5"/>
  <c r="G1890" i="5"/>
  <c r="A1890" i="5"/>
  <c r="G1889" i="5"/>
  <c r="A1889" i="5"/>
  <c r="G1888" i="5"/>
  <c r="A1888" i="5"/>
  <c r="G1887" i="5"/>
  <c r="A1887" i="5"/>
  <c r="G1886" i="5"/>
  <c r="A1886" i="5"/>
  <c r="G1885" i="5"/>
  <c r="A1885" i="5"/>
  <c r="G1884" i="5"/>
  <c r="A1884" i="5"/>
  <c r="G1883" i="5"/>
  <c r="A1883" i="5"/>
  <c r="G1882" i="5"/>
  <c r="A1882" i="5"/>
  <c r="G1881" i="5"/>
  <c r="A1881" i="5"/>
  <c r="G1880" i="5"/>
  <c r="A1880" i="5"/>
  <c r="G1879" i="5"/>
  <c r="A1879" i="5"/>
  <c r="G1878" i="5"/>
  <c r="A1878" i="5"/>
  <c r="G1877" i="5"/>
  <c r="A1877" i="5"/>
  <c r="G1876" i="5"/>
  <c r="A1876" i="5"/>
  <c r="G1875" i="5"/>
  <c r="A1875" i="5"/>
  <c r="G1874" i="5"/>
  <c r="A1874" i="5"/>
  <c r="G1873" i="5"/>
  <c r="A1873" i="5"/>
  <c r="G1872" i="5"/>
  <c r="A1872" i="5"/>
  <c r="G1871" i="5"/>
  <c r="A1871" i="5"/>
  <c r="G1870" i="5"/>
  <c r="A1870" i="5"/>
  <c r="G1869" i="5"/>
  <c r="A1869" i="5"/>
  <c r="G1868" i="5"/>
  <c r="A1868" i="5"/>
  <c r="G1867" i="5"/>
  <c r="A1867" i="5"/>
  <c r="G1866" i="5"/>
  <c r="A1866" i="5"/>
  <c r="G1865" i="5"/>
  <c r="A1865" i="5"/>
  <c r="G1864" i="5"/>
  <c r="A1864" i="5"/>
  <c r="G1863" i="5"/>
  <c r="A1863" i="5"/>
  <c r="G1862" i="5"/>
  <c r="A1862" i="5"/>
  <c r="G1861" i="5"/>
  <c r="A1861" i="5"/>
  <c r="G1860" i="5"/>
  <c r="A1860" i="5"/>
  <c r="G1859" i="5"/>
  <c r="A1859" i="5"/>
  <c r="G1858" i="5"/>
  <c r="A1858" i="5"/>
  <c r="G1857" i="5"/>
  <c r="A1857" i="5"/>
  <c r="G1856" i="5"/>
  <c r="A1856" i="5"/>
  <c r="G1855" i="5"/>
  <c r="A1855" i="5"/>
  <c r="G1854" i="5"/>
  <c r="A1854" i="5"/>
  <c r="G1853" i="5"/>
  <c r="A1853" i="5"/>
  <c r="G1852" i="5"/>
  <c r="A1852" i="5"/>
  <c r="G1851" i="5"/>
  <c r="A1851" i="5"/>
  <c r="G1850" i="5"/>
  <c r="A1850" i="5"/>
  <c r="G1849" i="5"/>
  <c r="A1849" i="5"/>
  <c r="G1848" i="5"/>
  <c r="A1848" i="5"/>
  <c r="G1847" i="5"/>
  <c r="A1847" i="5"/>
  <c r="G1846" i="5"/>
  <c r="A1846" i="5"/>
  <c r="G1845" i="5"/>
  <c r="A1845" i="5"/>
  <c r="G1844" i="5"/>
  <c r="A1844" i="5"/>
  <c r="G1843" i="5"/>
  <c r="A1843" i="5"/>
  <c r="G1842" i="5"/>
  <c r="A1842" i="5"/>
  <c r="G1841" i="5"/>
  <c r="A1841" i="5"/>
  <c r="G1840" i="5"/>
  <c r="A1840" i="5"/>
  <c r="G1839" i="5"/>
  <c r="A1839" i="5"/>
  <c r="G1838" i="5"/>
  <c r="A1838" i="5"/>
  <c r="G1837" i="5"/>
  <c r="A1837" i="5"/>
  <c r="G1836" i="5"/>
  <c r="A1836" i="5"/>
  <c r="G1835" i="5"/>
  <c r="A1835" i="5"/>
  <c r="G1834" i="5"/>
  <c r="A1834" i="5"/>
  <c r="G1833" i="5"/>
  <c r="A1833" i="5"/>
  <c r="G1832" i="5"/>
  <c r="A1832" i="5"/>
  <c r="G1831" i="5"/>
  <c r="A1831" i="5"/>
  <c r="G1830" i="5"/>
  <c r="A1830" i="5"/>
  <c r="G1829" i="5"/>
  <c r="A1829" i="5"/>
  <c r="G1828" i="5"/>
  <c r="A1828" i="5"/>
  <c r="G1827" i="5"/>
  <c r="A1827" i="5"/>
  <c r="G1826" i="5"/>
  <c r="A1826" i="5"/>
  <c r="G1825" i="5"/>
  <c r="A1825" i="5"/>
  <c r="G1824" i="5"/>
  <c r="A1824" i="5"/>
  <c r="G1823" i="5"/>
  <c r="A1823" i="5"/>
  <c r="G1822" i="5"/>
  <c r="A1822" i="5"/>
  <c r="G1821" i="5"/>
  <c r="A1821" i="5"/>
  <c r="G1820" i="5"/>
  <c r="A1820" i="5"/>
  <c r="G1819" i="5"/>
  <c r="A1819" i="5"/>
  <c r="G1818" i="5"/>
  <c r="A1818" i="5"/>
  <c r="G1817" i="5"/>
  <c r="A1817" i="5"/>
  <c r="G1816" i="5"/>
  <c r="A1816" i="5"/>
  <c r="G1815" i="5"/>
  <c r="A1815" i="5"/>
  <c r="G1814" i="5"/>
  <c r="A1814" i="5"/>
  <c r="G1813" i="5"/>
  <c r="A1813" i="5"/>
  <c r="G1812" i="5"/>
  <c r="A1812" i="5"/>
  <c r="G1811" i="5"/>
  <c r="A1811" i="5"/>
  <c r="G1810" i="5"/>
  <c r="A1810" i="5"/>
  <c r="G1809" i="5"/>
  <c r="A1809" i="5"/>
  <c r="G1808" i="5"/>
  <c r="A1808" i="5"/>
  <c r="G1807" i="5"/>
  <c r="A1807" i="5"/>
  <c r="G1806" i="5"/>
  <c r="A1806" i="5"/>
  <c r="G1805" i="5"/>
  <c r="A1805" i="5"/>
  <c r="G1804" i="5"/>
  <c r="A1804" i="5"/>
  <c r="G1803" i="5"/>
  <c r="A1803" i="5"/>
  <c r="G1802" i="5"/>
  <c r="A1802" i="5"/>
  <c r="G1801" i="5"/>
  <c r="A1801" i="5"/>
  <c r="G1800" i="5"/>
  <c r="A1800" i="5"/>
  <c r="G1799" i="5"/>
  <c r="A1799" i="5"/>
  <c r="G1798" i="5"/>
  <c r="A1798" i="5"/>
  <c r="G1797" i="5"/>
  <c r="A1797" i="5"/>
  <c r="G1796" i="5"/>
  <c r="A1796" i="5"/>
  <c r="G1795" i="5"/>
  <c r="A1795" i="5"/>
  <c r="G1794" i="5"/>
  <c r="A1794" i="5"/>
  <c r="G1793" i="5"/>
  <c r="A1793" i="5"/>
  <c r="G1792" i="5"/>
  <c r="A1792" i="5"/>
  <c r="G1791" i="5"/>
  <c r="A1791" i="5"/>
  <c r="G1790" i="5"/>
  <c r="A1790" i="5"/>
  <c r="G1789" i="5"/>
  <c r="A1789" i="5"/>
  <c r="G1788" i="5"/>
  <c r="A1788" i="5"/>
  <c r="G1787" i="5"/>
  <c r="A1787" i="5"/>
  <c r="G1786" i="5"/>
  <c r="A1786" i="5"/>
  <c r="G1785" i="5"/>
  <c r="A1785" i="5"/>
  <c r="G1784" i="5"/>
  <c r="A1784" i="5"/>
  <c r="G1783" i="5"/>
  <c r="A1783" i="5"/>
  <c r="G1782" i="5"/>
  <c r="A1782" i="5"/>
  <c r="G1781" i="5"/>
  <c r="A1781" i="5"/>
  <c r="G1780" i="5"/>
  <c r="A1780" i="5"/>
  <c r="G1779" i="5"/>
  <c r="A1779" i="5"/>
  <c r="G1778" i="5"/>
  <c r="A1778" i="5"/>
  <c r="G1777" i="5"/>
  <c r="A1777" i="5"/>
  <c r="G1776" i="5"/>
  <c r="A1776" i="5"/>
  <c r="G1775" i="5"/>
  <c r="A1775" i="5"/>
  <c r="G1774" i="5"/>
  <c r="A1774" i="5"/>
  <c r="G1773" i="5"/>
  <c r="A1773" i="5"/>
  <c r="G1772" i="5"/>
  <c r="A1772" i="5"/>
  <c r="G1771" i="5"/>
  <c r="A1771" i="5"/>
  <c r="G1770" i="5"/>
  <c r="A1770" i="5"/>
  <c r="G1769" i="5"/>
  <c r="A1769" i="5"/>
  <c r="G1768" i="5"/>
  <c r="A1768" i="5"/>
  <c r="G1767" i="5"/>
  <c r="A1767" i="5"/>
  <c r="G1766" i="5"/>
  <c r="A1766" i="5"/>
  <c r="G1765" i="5"/>
  <c r="A1765" i="5"/>
  <c r="G1764" i="5"/>
  <c r="A1764" i="5"/>
  <c r="G1763" i="5"/>
  <c r="A1763" i="5"/>
  <c r="G1762" i="5"/>
  <c r="A1762" i="5"/>
  <c r="G1761" i="5"/>
  <c r="A1761" i="5"/>
  <c r="G1760" i="5"/>
  <c r="A1760" i="5"/>
  <c r="G1759" i="5"/>
  <c r="A1759" i="5"/>
  <c r="G1758" i="5"/>
  <c r="A1758" i="5"/>
  <c r="G1757" i="5"/>
  <c r="A1757" i="5"/>
  <c r="G1756" i="5"/>
  <c r="A1756" i="5"/>
  <c r="G1755" i="5"/>
  <c r="A1755" i="5"/>
  <c r="G1754" i="5"/>
  <c r="A1754" i="5"/>
  <c r="G1753" i="5"/>
  <c r="A1753" i="5"/>
  <c r="G1752" i="5"/>
  <c r="A1752" i="5"/>
  <c r="G1751" i="5"/>
  <c r="A1751" i="5"/>
  <c r="G1750" i="5"/>
  <c r="A1750" i="5"/>
  <c r="G1749" i="5"/>
  <c r="A1749" i="5"/>
  <c r="G1748" i="5"/>
  <c r="A1748" i="5"/>
  <c r="G1747" i="5"/>
  <c r="A1747" i="5"/>
  <c r="G1746" i="5"/>
  <c r="A1746" i="5"/>
  <c r="G1745" i="5"/>
  <c r="A1745" i="5"/>
  <c r="G1744" i="5"/>
  <c r="A1744" i="5"/>
  <c r="G1743" i="5"/>
  <c r="A1743" i="5"/>
  <c r="G1742" i="5"/>
  <c r="A1742" i="5"/>
  <c r="G1741" i="5"/>
  <c r="A1741" i="5"/>
  <c r="G1740" i="5"/>
  <c r="A1740" i="5"/>
  <c r="G1739" i="5"/>
  <c r="A1739" i="5"/>
  <c r="G1738" i="5"/>
  <c r="A1738" i="5"/>
  <c r="G1737" i="5"/>
  <c r="A1737" i="5"/>
  <c r="G1736" i="5"/>
  <c r="A1736" i="5"/>
  <c r="G1735" i="5"/>
  <c r="A1735" i="5"/>
  <c r="G1734" i="5"/>
  <c r="A1734" i="5"/>
  <c r="G1733" i="5"/>
  <c r="A1733" i="5"/>
  <c r="G1732" i="5"/>
  <c r="A1732" i="5"/>
  <c r="G1731" i="5"/>
  <c r="A1731" i="5"/>
  <c r="G1730" i="5"/>
  <c r="A1730" i="5"/>
  <c r="G1729" i="5"/>
  <c r="A1729" i="5"/>
  <c r="G1728" i="5"/>
  <c r="A1728" i="5"/>
  <c r="G1727" i="5"/>
  <c r="A1727" i="5"/>
  <c r="G1726" i="5"/>
  <c r="A1726" i="5"/>
  <c r="G1725" i="5"/>
  <c r="A1725" i="5"/>
  <c r="G1724" i="5"/>
  <c r="A1724" i="5"/>
  <c r="G1723" i="5"/>
  <c r="A1723" i="5"/>
  <c r="G1722" i="5"/>
  <c r="A1722" i="5"/>
  <c r="G1721" i="5"/>
  <c r="A1721" i="5"/>
  <c r="G1720" i="5"/>
  <c r="A1720" i="5"/>
  <c r="G1719" i="5"/>
  <c r="A1719" i="5"/>
  <c r="G1718" i="5"/>
  <c r="A1718" i="5"/>
  <c r="G1717" i="5"/>
  <c r="A1717" i="5"/>
  <c r="G1716" i="5"/>
  <c r="A1716" i="5"/>
  <c r="G1715" i="5"/>
  <c r="A1715" i="5"/>
  <c r="G1714" i="5"/>
  <c r="A1714" i="5"/>
  <c r="G1713" i="5"/>
  <c r="A1713" i="5"/>
  <c r="G1712" i="5"/>
  <c r="A1712" i="5"/>
  <c r="G1711" i="5"/>
  <c r="A1711" i="5"/>
  <c r="G1710" i="5"/>
  <c r="A1710" i="5"/>
  <c r="G1709" i="5"/>
  <c r="A1709" i="5"/>
  <c r="G1708" i="5"/>
  <c r="A1708" i="5"/>
  <c r="G1707" i="5"/>
  <c r="A1707" i="5"/>
  <c r="G1706" i="5"/>
  <c r="A1706" i="5"/>
  <c r="G1705" i="5"/>
  <c r="A1705" i="5"/>
  <c r="G1704" i="5"/>
  <c r="A1704" i="5"/>
  <c r="G1703" i="5"/>
  <c r="A1703" i="5"/>
  <c r="G1702" i="5"/>
  <c r="A1702" i="5"/>
  <c r="G1701" i="5"/>
  <c r="A1701" i="5"/>
  <c r="G1700" i="5"/>
  <c r="A1700" i="5"/>
  <c r="G1699" i="5"/>
  <c r="A1699" i="5"/>
  <c r="G1698" i="5"/>
  <c r="A1698" i="5"/>
  <c r="G1697" i="5"/>
  <c r="A1697" i="5"/>
  <c r="G1696" i="5"/>
  <c r="A1696" i="5"/>
  <c r="G1695" i="5"/>
  <c r="A1695" i="5"/>
  <c r="G1694" i="5"/>
  <c r="A1694" i="5"/>
  <c r="G1693" i="5"/>
  <c r="A1693" i="5"/>
  <c r="G1692" i="5"/>
  <c r="A1692" i="5"/>
  <c r="G1691" i="5"/>
  <c r="A1691" i="5"/>
  <c r="G1690" i="5"/>
  <c r="A1690" i="5"/>
  <c r="G1689" i="5"/>
  <c r="A1689" i="5"/>
  <c r="G1688" i="5"/>
  <c r="A1688" i="5"/>
  <c r="G1687" i="5"/>
  <c r="A1687" i="5"/>
  <c r="G1686" i="5"/>
  <c r="A1686" i="5"/>
  <c r="G1685" i="5"/>
  <c r="A1685" i="5"/>
  <c r="G1684" i="5"/>
  <c r="A1684" i="5"/>
  <c r="G1683" i="5"/>
  <c r="A1683" i="5"/>
  <c r="G1682" i="5"/>
  <c r="A1682" i="5"/>
  <c r="G1681" i="5"/>
  <c r="A1681" i="5"/>
  <c r="G1680" i="5"/>
  <c r="A1680" i="5"/>
  <c r="G1679" i="5"/>
  <c r="A1679" i="5"/>
  <c r="G1678" i="5"/>
  <c r="A1678" i="5"/>
  <c r="G1677" i="5"/>
  <c r="A1677" i="5"/>
  <c r="G1676" i="5"/>
  <c r="A1676" i="5"/>
  <c r="G1675" i="5"/>
  <c r="A1675" i="5"/>
  <c r="G1674" i="5"/>
  <c r="A1674" i="5"/>
  <c r="G1673" i="5"/>
  <c r="A1673" i="5"/>
  <c r="G1672" i="5"/>
  <c r="A1672" i="5"/>
  <c r="G1671" i="5"/>
  <c r="A1671" i="5"/>
  <c r="G1670" i="5"/>
  <c r="A1670" i="5"/>
  <c r="G1669" i="5"/>
  <c r="A1669" i="5"/>
  <c r="G1668" i="5"/>
  <c r="A1668" i="5"/>
  <c r="G1667" i="5"/>
  <c r="A1667" i="5"/>
  <c r="G1666" i="5"/>
  <c r="A1666" i="5"/>
  <c r="G1665" i="5"/>
  <c r="A1665" i="5"/>
  <c r="G1664" i="5"/>
  <c r="A1664" i="5"/>
  <c r="G1663" i="5"/>
  <c r="A1663" i="5"/>
  <c r="G1662" i="5"/>
  <c r="A1662" i="5"/>
  <c r="G1661" i="5"/>
  <c r="A1661" i="5"/>
  <c r="G1660" i="5"/>
  <c r="A1660" i="5"/>
  <c r="G1659" i="5"/>
  <c r="A1659" i="5"/>
  <c r="G1658" i="5"/>
  <c r="A1658" i="5"/>
  <c r="G1657" i="5"/>
  <c r="A1657" i="5"/>
  <c r="G1656" i="5"/>
  <c r="A1656" i="5"/>
  <c r="G1655" i="5"/>
  <c r="A1655" i="5"/>
  <c r="G1654" i="5"/>
  <c r="A1654" i="5"/>
  <c r="G1653" i="5"/>
  <c r="A1653" i="5"/>
  <c r="G1652" i="5"/>
  <c r="A1652" i="5"/>
  <c r="G1651" i="5"/>
  <c r="A1651" i="5"/>
  <c r="G1650" i="5"/>
  <c r="A1650" i="5"/>
  <c r="G1649" i="5"/>
  <c r="A1649" i="5"/>
  <c r="G1648" i="5"/>
  <c r="A1648" i="5"/>
  <c r="G1647" i="5"/>
  <c r="A1647" i="5"/>
  <c r="G1646" i="5"/>
  <c r="A1646" i="5"/>
  <c r="G1645" i="5"/>
  <c r="A1645" i="5"/>
  <c r="G1644" i="5"/>
  <c r="A1644" i="5"/>
  <c r="G1643" i="5"/>
  <c r="A1643" i="5"/>
  <c r="G1642" i="5"/>
  <c r="A1642" i="5"/>
  <c r="G1641" i="5"/>
  <c r="A1641" i="5"/>
  <c r="G1640" i="5"/>
  <c r="A1640" i="5"/>
  <c r="G1639" i="5"/>
  <c r="A1639" i="5"/>
  <c r="G1638" i="5"/>
  <c r="A1638" i="5"/>
  <c r="G1637" i="5"/>
  <c r="A1637" i="5"/>
  <c r="G1636" i="5"/>
  <c r="A1636" i="5"/>
  <c r="G1635" i="5"/>
  <c r="A1635" i="5"/>
  <c r="G1634" i="5"/>
  <c r="A1634" i="5"/>
  <c r="G1633" i="5"/>
  <c r="A1633" i="5"/>
  <c r="G1632" i="5"/>
  <c r="A1632" i="5"/>
  <c r="G1631" i="5"/>
  <c r="A1631" i="5"/>
  <c r="G1630" i="5"/>
  <c r="A1630" i="5"/>
  <c r="G1629" i="5"/>
  <c r="A1629" i="5"/>
  <c r="G1628" i="5"/>
  <c r="A1628" i="5"/>
  <c r="G1627" i="5"/>
  <c r="A1627" i="5"/>
  <c r="G1626" i="5"/>
  <c r="A1626" i="5"/>
  <c r="G1625" i="5"/>
  <c r="A1625" i="5"/>
  <c r="G1624" i="5"/>
  <c r="A1624" i="5"/>
  <c r="G1623" i="5"/>
  <c r="A1623" i="5"/>
  <c r="G1622" i="5"/>
  <c r="A1622" i="5"/>
  <c r="G1621" i="5"/>
  <c r="A1621" i="5"/>
  <c r="G1620" i="5"/>
  <c r="A1620" i="5"/>
  <c r="G1619" i="5"/>
  <c r="A1619" i="5"/>
  <c r="G1618" i="5"/>
  <c r="A1618" i="5"/>
  <c r="G1617" i="5"/>
  <c r="A1617" i="5"/>
  <c r="G1616" i="5"/>
  <c r="A1616" i="5"/>
  <c r="G1615" i="5"/>
  <c r="A1615" i="5"/>
  <c r="G1614" i="5"/>
  <c r="A1614" i="5"/>
  <c r="G1613" i="5"/>
  <c r="A1613" i="5"/>
  <c r="G1612" i="5"/>
  <c r="A1612" i="5"/>
  <c r="G1611" i="5"/>
  <c r="A1611" i="5"/>
  <c r="G1610" i="5"/>
  <c r="A1610" i="5"/>
  <c r="G1609" i="5"/>
  <c r="A1609" i="5"/>
  <c r="G1608" i="5"/>
  <c r="A1608" i="5"/>
  <c r="G1607" i="5"/>
  <c r="A1607" i="5"/>
  <c r="G1606" i="5"/>
  <c r="A1606" i="5"/>
  <c r="G1605" i="5"/>
  <c r="A1605" i="5"/>
  <c r="G1604" i="5"/>
  <c r="A1604" i="5"/>
  <c r="G1603" i="5"/>
  <c r="A1603" i="5"/>
  <c r="G1602" i="5"/>
  <c r="A1602" i="5"/>
  <c r="G1601" i="5"/>
  <c r="A1601" i="5"/>
  <c r="G1600" i="5"/>
  <c r="A1600" i="5"/>
  <c r="G1599" i="5"/>
  <c r="A1599" i="5"/>
  <c r="G1598" i="5"/>
  <c r="A1598" i="5"/>
  <c r="G1597" i="5"/>
  <c r="A1597" i="5"/>
  <c r="G1596" i="5"/>
  <c r="A1596" i="5"/>
  <c r="G1595" i="5"/>
  <c r="A1595" i="5"/>
  <c r="G1594" i="5"/>
  <c r="A1594" i="5"/>
  <c r="G1593" i="5"/>
  <c r="A1593" i="5"/>
  <c r="G1592" i="5"/>
  <c r="A1592" i="5"/>
  <c r="G1591" i="5"/>
  <c r="A1591" i="5"/>
  <c r="G1590" i="5"/>
  <c r="A1590" i="5"/>
  <c r="G1589" i="5"/>
  <c r="A1589" i="5"/>
  <c r="G1588" i="5"/>
  <c r="A1588" i="5"/>
  <c r="G1587" i="5"/>
  <c r="A1587" i="5"/>
  <c r="G1586" i="5"/>
  <c r="A1586" i="5"/>
  <c r="G1585" i="5"/>
  <c r="A1585" i="5"/>
  <c r="G1584" i="5"/>
  <c r="A1584" i="5"/>
  <c r="G1583" i="5"/>
  <c r="A1583" i="5"/>
  <c r="G1582" i="5"/>
  <c r="A1582" i="5"/>
  <c r="G1581" i="5"/>
  <c r="A1581" i="5"/>
  <c r="G1580" i="5"/>
  <c r="A1580" i="5"/>
  <c r="G1579" i="5"/>
  <c r="A1579" i="5"/>
  <c r="G1578" i="5"/>
  <c r="A1578" i="5"/>
  <c r="G1577" i="5"/>
  <c r="A1577" i="5"/>
  <c r="G1576" i="5"/>
  <c r="A1576" i="5"/>
  <c r="G1575" i="5"/>
  <c r="A1575" i="5"/>
  <c r="G1574" i="5"/>
  <c r="A1574" i="5"/>
  <c r="G1573" i="5"/>
  <c r="A1573" i="5"/>
  <c r="G1572" i="5"/>
  <c r="A1572" i="5"/>
  <c r="G1571" i="5"/>
  <c r="A1571" i="5"/>
  <c r="G1570" i="5"/>
  <c r="A1570" i="5"/>
  <c r="G1569" i="5"/>
  <c r="A1569" i="5"/>
  <c r="G1568" i="5"/>
  <c r="A1568" i="5"/>
  <c r="G1567" i="5"/>
  <c r="A1567" i="5"/>
  <c r="G1566" i="5"/>
  <c r="A1566" i="5"/>
  <c r="G1565" i="5"/>
  <c r="A1565" i="5"/>
  <c r="G1564" i="5"/>
  <c r="A1564" i="5"/>
  <c r="G1563" i="5"/>
  <c r="A1563" i="5"/>
  <c r="G1562" i="5"/>
  <c r="A1562" i="5"/>
  <c r="G1561" i="5"/>
  <c r="A1561" i="5"/>
  <c r="G1560" i="5"/>
  <c r="A1560" i="5"/>
  <c r="G1559" i="5"/>
  <c r="A1559" i="5"/>
  <c r="G1558" i="5"/>
  <c r="A1558" i="5"/>
  <c r="G1557" i="5"/>
  <c r="A1557" i="5"/>
  <c r="G1556" i="5"/>
  <c r="A1556" i="5"/>
  <c r="G1555" i="5"/>
  <c r="A1555" i="5"/>
  <c r="G1554" i="5"/>
  <c r="A1554" i="5"/>
  <c r="G1553" i="5"/>
  <c r="A1553" i="5"/>
  <c r="G1552" i="5"/>
  <c r="A1552" i="5"/>
  <c r="G1551" i="5"/>
  <c r="A1551" i="5"/>
  <c r="G1550" i="5"/>
  <c r="A1550" i="5"/>
  <c r="G1549" i="5"/>
  <c r="A1549" i="5"/>
  <c r="G1548" i="5"/>
  <c r="A1548" i="5"/>
  <c r="G1547" i="5"/>
  <c r="A1547" i="5"/>
  <c r="G1546" i="5"/>
  <c r="A1546" i="5"/>
  <c r="G1545" i="5"/>
  <c r="A1545" i="5"/>
  <c r="G1544" i="5"/>
  <c r="A1544" i="5"/>
  <c r="G1543" i="5"/>
  <c r="A1543" i="5"/>
  <c r="G1542" i="5"/>
  <c r="A1542" i="5"/>
  <c r="G1541" i="5"/>
  <c r="A1541" i="5"/>
  <c r="G1540" i="5"/>
  <c r="A1540" i="5"/>
  <c r="G1539" i="5"/>
  <c r="A1539" i="5"/>
  <c r="G1538" i="5"/>
  <c r="A1538" i="5"/>
  <c r="G1537" i="5"/>
  <c r="A1537" i="5"/>
  <c r="G1536" i="5"/>
  <c r="A1536" i="5"/>
  <c r="G1535" i="5"/>
  <c r="A1535" i="5"/>
  <c r="G1534" i="5"/>
  <c r="A1534" i="5"/>
  <c r="G1533" i="5"/>
  <c r="A1533" i="5"/>
  <c r="G1532" i="5"/>
  <c r="A1532" i="5"/>
  <c r="G1531" i="5"/>
  <c r="A1531" i="5"/>
  <c r="G1530" i="5"/>
  <c r="A1530" i="5"/>
  <c r="G1529" i="5"/>
  <c r="A1529" i="5"/>
  <c r="G1528" i="5"/>
  <c r="A1528" i="5"/>
  <c r="G1527" i="5"/>
  <c r="A1527" i="5"/>
  <c r="G1526" i="5"/>
  <c r="A1526" i="5"/>
  <c r="G1525" i="5"/>
  <c r="A1525" i="5"/>
  <c r="G1524" i="5"/>
  <c r="A1524" i="5"/>
  <c r="G1523" i="5"/>
  <c r="A1523" i="5"/>
  <c r="G1522" i="5"/>
  <c r="A1522" i="5"/>
  <c r="G1521" i="5"/>
  <c r="A1521" i="5"/>
  <c r="G1520" i="5"/>
  <c r="A1520" i="5"/>
  <c r="G1519" i="5"/>
  <c r="A1519" i="5"/>
  <c r="G1518" i="5"/>
  <c r="A1518" i="5"/>
  <c r="G1517" i="5"/>
  <c r="A1517" i="5"/>
  <c r="G1516" i="5"/>
  <c r="A1516" i="5"/>
  <c r="G1515" i="5"/>
  <c r="A1515" i="5"/>
  <c r="G1514" i="5"/>
  <c r="A1514" i="5"/>
  <c r="G1513" i="5"/>
  <c r="A1513" i="5"/>
  <c r="G1512" i="5"/>
  <c r="A1512" i="5"/>
  <c r="G1511" i="5"/>
  <c r="A1511" i="5"/>
  <c r="G1510" i="5"/>
  <c r="A1510" i="5"/>
  <c r="G1509" i="5"/>
  <c r="A1509" i="5"/>
  <c r="G1508" i="5"/>
  <c r="A1508" i="5"/>
  <c r="G1507" i="5"/>
  <c r="A1507" i="5"/>
  <c r="G1506" i="5"/>
  <c r="A1506" i="5"/>
  <c r="G1505" i="5"/>
  <c r="A1505" i="5"/>
  <c r="G1504" i="5"/>
  <c r="A1504" i="5"/>
  <c r="G1503" i="5"/>
  <c r="A1503" i="5"/>
  <c r="G1502" i="5"/>
  <c r="A1502" i="5"/>
  <c r="G1501" i="5"/>
  <c r="A1501" i="5"/>
  <c r="G1500" i="5"/>
  <c r="A1500" i="5"/>
  <c r="G1499" i="5"/>
  <c r="A1499" i="5"/>
  <c r="G1498" i="5"/>
  <c r="A1498" i="5"/>
  <c r="G1497" i="5"/>
  <c r="A1497" i="5"/>
  <c r="G1496" i="5"/>
  <c r="A1496" i="5"/>
  <c r="G1495" i="5"/>
  <c r="A1495" i="5"/>
  <c r="G1494" i="5"/>
  <c r="A1494" i="5"/>
  <c r="G1493" i="5"/>
  <c r="A1493" i="5"/>
  <c r="G1492" i="5"/>
  <c r="A1492" i="5"/>
  <c r="G1491" i="5"/>
  <c r="A1491" i="5"/>
  <c r="G1490" i="5"/>
  <c r="A1490" i="5"/>
  <c r="G1489" i="5"/>
  <c r="A1489" i="5"/>
  <c r="G1488" i="5"/>
  <c r="A1488" i="5"/>
  <c r="G1487" i="5"/>
  <c r="A1487" i="5"/>
  <c r="G1486" i="5"/>
  <c r="A1486" i="5"/>
  <c r="G1485" i="5"/>
  <c r="A1485" i="5"/>
  <c r="G1484" i="5"/>
  <c r="A1484" i="5"/>
  <c r="G1483" i="5"/>
  <c r="A1483" i="5"/>
  <c r="G1482" i="5"/>
  <c r="A1482" i="5"/>
  <c r="G1481" i="5"/>
  <c r="A1481" i="5"/>
  <c r="G1480" i="5"/>
  <c r="A1480" i="5"/>
  <c r="G1479" i="5"/>
  <c r="A1479" i="5"/>
  <c r="G1478" i="5"/>
  <c r="A1478" i="5"/>
  <c r="G1477" i="5"/>
  <c r="A1477" i="5"/>
  <c r="G1476" i="5"/>
  <c r="A1476" i="5"/>
  <c r="G1475" i="5"/>
  <c r="A1475" i="5"/>
  <c r="G1474" i="5"/>
  <c r="A1474" i="5"/>
  <c r="G1473" i="5"/>
  <c r="A1473" i="5"/>
  <c r="G1472" i="5"/>
  <c r="A1472" i="5"/>
  <c r="G1471" i="5"/>
  <c r="A1471" i="5"/>
  <c r="G1470" i="5"/>
  <c r="A1470" i="5"/>
  <c r="G1469" i="5"/>
  <c r="A1469" i="5"/>
  <c r="G1468" i="5"/>
  <c r="A1468" i="5"/>
  <c r="G1467" i="5"/>
  <c r="A1467" i="5"/>
  <c r="G1466" i="5"/>
  <c r="A1466" i="5"/>
  <c r="G1465" i="5"/>
  <c r="A1465" i="5"/>
  <c r="G1464" i="5"/>
  <c r="A1464" i="5"/>
  <c r="G1463" i="5"/>
  <c r="A1463" i="5"/>
  <c r="G1462" i="5"/>
  <c r="A1462" i="5"/>
  <c r="G1461" i="5"/>
  <c r="A1461" i="5"/>
  <c r="G1460" i="5"/>
  <c r="A1460" i="5"/>
  <c r="G1459" i="5"/>
  <c r="A1459" i="5"/>
  <c r="G1458" i="5"/>
  <c r="A1458" i="5"/>
  <c r="G1457" i="5"/>
  <c r="A1457" i="5"/>
  <c r="G1456" i="5"/>
  <c r="A1456" i="5"/>
  <c r="G1455" i="5"/>
  <c r="A1455" i="5"/>
  <c r="G1454" i="5"/>
  <c r="A1454" i="5"/>
  <c r="G1453" i="5"/>
  <c r="A1453" i="5"/>
  <c r="G1452" i="5"/>
  <c r="A1452" i="5"/>
  <c r="G1451" i="5"/>
  <c r="A1451" i="5"/>
  <c r="G1450" i="5"/>
  <c r="A1450" i="5"/>
  <c r="G1449" i="5"/>
  <c r="A1449" i="5"/>
  <c r="G1448" i="5"/>
  <c r="A1448" i="5"/>
  <c r="G1447" i="5"/>
  <c r="A1447" i="5"/>
  <c r="G1446" i="5"/>
  <c r="A1446" i="5"/>
  <c r="G1445" i="5"/>
  <c r="A1445" i="5"/>
  <c r="G1444" i="5"/>
  <c r="A1444" i="5"/>
  <c r="G1443" i="5"/>
  <c r="A1443" i="5"/>
  <c r="G1442" i="5"/>
  <c r="A1442" i="5"/>
  <c r="G1441" i="5"/>
  <c r="A1441" i="5"/>
  <c r="G1440" i="5"/>
  <c r="A1440" i="5"/>
  <c r="G1439" i="5"/>
  <c r="A1439" i="5"/>
  <c r="G1438" i="5"/>
  <c r="A1438" i="5"/>
  <c r="G1437" i="5"/>
  <c r="A1437" i="5"/>
  <c r="G1436" i="5"/>
  <c r="A1436" i="5"/>
  <c r="G1435" i="5"/>
  <c r="A1435" i="5"/>
  <c r="G1434" i="5"/>
  <c r="A1434" i="5"/>
  <c r="G1433" i="5"/>
  <c r="A1433" i="5"/>
  <c r="G1432" i="5"/>
  <c r="A1432" i="5"/>
  <c r="G1431" i="5"/>
  <c r="A1431" i="5"/>
  <c r="G1430" i="5"/>
  <c r="A1430" i="5"/>
  <c r="G1429" i="5"/>
  <c r="A1429" i="5"/>
  <c r="G1428" i="5"/>
  <c r="A1428" i="5"/>
  <c r="G1427" i="5"/>
  <c r="A1427" i="5"/>
  <c r="G1426" i="5"/>
  <c r="A1426" i="5"/>
  <c r="G1425" i="5"/>
  <c r="A1425" i="5"/>
  <c r="G1424" i="5"/>
  <c r="A1424" i="5"/>
  <c r="G1423" i="5"/>
  <c r="A1423" i="5"/>
  <c r="G1422" i="5"/>
  <c r="A1422" i="5"/>
  <c r="G1421" i="5"/>
  <c r="A1421" i="5"/>
  <c r="G1420" i="5"/>
  <c r="A1420" i="5"/>
  <c r="G1419" i="5"/>
  <c r="A1419" i="5"/>
  <c r="G1418" i="5"/>
  <c r="A1418" i="5"/>
  <c r="G1417" i="5"/>
  <c r="A1417" i="5"/>
  <c r="G1416" i="5"/>
  <c r="A1416" i="5"/>
  <c r="G1415" i="5"/>
  <c r="A1415" i="5"/>
  <c r="G1414" i="5"/>
  <c r="A1414" i="5"/>
  <c r="G1413" i="5"/>
  <c r="A1413" i="5"/>
  <c r="G1412" i="5"/>
  <c r="A1412" i="5"/>
  <c r="G1411" i="5"/>
  <c r="A1411" i="5"/>
  <c r="G1410" i="5"/>
  <c r="A1410" i="5"/>
  <c r="G1409" i="5"/>
  <c r="A1409" i="5"/>
  <c r="G1408" i="5"/>
  <c r="A1408" i="5"/>
  <c r="G1407" i="5"/>
  <c r="A1407" i="5"/>
  <c r="G1406" i="5"/>
  <c r="A1406" i="5"/>
  <c r="G1405" i="5"/>
  <c r="A1405" i="5"/>
  <c r="G1404" i="5"/>
  <c r="A1404" i="5"/>
  <c r="G1403" i="5"/>
  <c r="A1403" i="5"/>
  <c r="G1402" i="5"/>
  <c r="A1402" i="5"/>
  <c r="G1401" i="5"/>
  <c r="A1401" i="5"/>
  <c r="G1400" i="5"/>
  <c r="A1400" i="5"/>
  <c r="G1399" i="5"/>
  <c r="A1399" i="5"/>
  <c r="G1398" i="5"/>
  <c r="A1398" i="5"/>
  <c r="G1397" i="5"/>
  <c r="A1397" i="5"/>
  <c r="G1396" i="5"/>
  <c r="A1396" i="5"/>
  <c r="G1395" i="5"/>
  <c r="A1395" i="5"/>
  <c r="G1394" i="5"/>
  <c r="A1394" i="5"/>
  <c r="G1393" i="5"/>
  <c r="A1393" i="5"/>
  <c r="G1392" i="5"/>
  <c r="A1392" i="5"/>
  <c r="G1391" i="5"/>
  <c r="A1391" i="5"/>
  <c r="G1390" i="5"/>
  <c r="A1390" i="5"/>
  <c r="G1389" i="5"/>
  <c r="A1389" i="5"/>
  <c r="G1388" i="5"/>
  <c r="A1388" i="5"/>
  <c r="G1387" i="5"/>
  <c r="A1387" i="5"/>
  <c r="G1386" i="5"/>
  <c r="A1386" i="5"/>
  <c r="G1385" i="5"/>
  <c r="A1385" i="5"/>
  <c r="G1384" i="5"/>
  <c r="A1384" i="5"/>
  <c r="G1383" i="5"/>
  <c r="A1383" i="5"/>
  <c r="G1382" i="5"/>
  <c r="A1382" i="5"/>
  <c r="G1381" i="5"/>
  <c r="A1381" i="5"/>
  <c r="G1380" i="5"/>
  <c r="A1380" i="5"/>
  <c r="G1379" i="5"/>
  <c r="A1379" i="5"/>
  <c r="G1378" i="5"/>
  <c r="A1378" i="5"/>
  <c r="G1377" i="5"/>
  <c r="A1377" i="5"/>
  <c r="G1376" i="5"/>
  <c r="A1376" i="5"/>
  <c r="G1375" i="5"/>
  <c r="A1375" i="5"/>
  <c r="G1374" i="5"/>
  <c r="A1374" i="5"/>
  <c r="G1373" i="5"/>
  <c r="A1373" i="5"/>
  <c r="G1372" i="5"/>
  <c r="A1372" i="5"/>
  <c r="G1371" i="5"/>
  <c r="A1371" i="5"/>
  <c r="G1370" i="5"/>
  <c r="A1370" i="5"/>
  <c r="G1369" i="5"/>
  <c r="A1369" i="5"/>
  <c r="G1368" i="5"/>
  <c r="A1368" i="5"/>
  <c r="G1367" i="5"/>
  <c r="A1367" i="5"/>
  <c r="G1366" i="5"/>
  <c r="A1366" i="5"/>
  <c r="G1365" i="5"/>
  <c r="A1365" i="5"/>
  <c r="G1364" i="5"/>
  <c r="A1364" i="5"/>
  <c r="G1363" i="5"/>
  <c r="A1363" i="5"/>
  <c r="G1362" i="5"/>
  <c r="A1362" i="5"/>
  <c r="G1361" i="5"/>
  <c r="A1361" i="5"/>
  <c r="G1360" i="5"/>
  <c r="A1360" i="5"/>
  <c r="G1359" i="5"/>
  <c r="A1359" i="5"/>
  <c r="G1358" i="5"/>
  <c r="A1358" i="5"/>
  <c r="G1357" i="5"/>
  <c r="A1357" i="5"/>
  <c r="G1356" i="5"/>
  <c r="A1356" i="5"/>
  <c r="G1355" i="5"/>
  <c r="A1355" i="5"/>
  <c r="G1354" i="5"/>
  <c r="A1354" i="5"/>
  <c r="G1353" i="5"/>
  <c r="A1353" i="5"/>
  <c r="G1352" i="5"/>
  <c r="A1352" i="5"/>
  <c r="G1351" i="5"/>
  <c r="A1351" i="5"/>
  <c r="G1350" i="5"/>
  <c r="A1350" i="5"/>
  <c r="G1349" i="5"/>
  <c r="A1349" i="5"/>
  <c r="G1348" i="5"/>
  <c r="A1348" i="5"/>
  <c r="G1347" i="5"/>
  <c r="A1347" i="5"/>
  <c r="G1346" i="5"/>
  <c r="A1346" i="5"/>
  <c r="G1345" i="5"/>
  <c r="A1345" i="5"/>
  <c r="G1344" i="5"/>
  <c r="A1344" i="5"/>
  <c r="G1343" i="5"/>
  <c r="A1343" i="5"/>
  <c r="G1342" i="5"/>
  <c r="A1342" i="5"/>
  <c r="G1341" i="5"/>
  <c r="A1341" i="5"/>
  <c r="G1340" i="5"/>
  <c r="A1340" i="5"/>
  <c r="G1339" i="5"/>
  <c r="A1339" i="5"/>
  <c r="G1338" i="5"/>
  <c r="A1338" i="5"/>
  <c r="G1337" i="5"/>
  <c r="A1337" i="5"/>
  <c r="G1336" i="5"/>
  <c r="A1336" i="5"/>
  <c r="G1335" i="5"/>
  <c r="A1335" i="5"/>
  <c r="G1334" i="5"/>
  <c r="A1334" i="5"/>
  <c r="G1333" i="5"/>
  <c r="A1333" i="5"/>
  <c r="G1332" i="5"/>
  <c r="A1332" i="5"/>
  <c r="G1331" i="5"/>
  <c r="A1331" i="5"/>
  <c r="G1330" i="5"/>
  <c r="A1330" i="5"/>
  <c r="G1329" i="5"/>
  <c r="A1329" i="5"/>
  <c r="G1328" i="5"/>
  <c r="A1328" i="5"/>
  <c r="G1327" i="5"/>
  <c r="A1327" i="5"/>
  <c r="G1326" i="5"/>
  <c r="A1326" i="5"/>
  <c r="G1325" i="5"/>
  <c r="A1325" i="5"/>
  <c r="G1324" i="5"/>
  <c r="A1324" i="5"/>
  <c r="G1323" i="5"/>
  <c r="A1323" i="5"/>
  <c r="G1322" i="5"/>
  <c r="A1322" i="5"/>
  <c r="G1321" i="5"/>
  <c r="A1321" i="5"/>
  <c r="G1320" i="5"/>
  <c r="A1320" i="5"/>
  <c r="G1319" i="5"/>
  <c r="A1319" i="5"/>
  <c r="G1318" i="5"/>
  <c r="A1318" i="5"/>
  <c r="G1317" i="5"/>
  <c r="A1317" i="5"/>
  <c r="G1316" i="5"/>
  <c r="A1316" i="5"/>
  <c r="G1315" i="5"/>
  <c r="A1315" i="5"/>
  <c r="G1314" i="5"/>
  <c r="A1314" i="5"/>
  <c r="G1313" i="5"/>
  <c r="A1313" i="5"/>
  <c r="G1312" i="5"/>
  <c r="A1312" i="5"/>
  <c r="G1311" i="5"/>
  <c r="A1311" i="5"/>
  <c r="G1310" i="5"/>
  <c r="A1310" i="5"/>
  <c r="G1309" i="5"/>
  <c r="A1309" i="5"/>
  <c r="G1308" i="5"/>
  <c r="A1308" i="5"/>
  <c r="G1307" i="5"/>
  <c r="A1307" i="5"/>
  <c r="G1306" i="5"/>
  <c r="A1306" i="5"/>
  <c r="G1305" i="5"/>
  <c r="A1305" i="5"/>
  <c r="G1304" i="5"/>
  <c r="A1304" i="5"/>
  <c r="G1303" i="5"/>
  <c r="A1303" i="5"/>
  <c r="G1302" i="5"/>
  <c r="A1302" i="5"/>
  <c r="G1301" i="5"/>
  <c r="A1301" i="5"/>
  <c r="G1300" i="5"/>
  <c r="A1300" i="5"/>
  <c r="G1299" i="5"/>
  <c r="A1299" i="5"/>
  <c r="G1298" i="5"/>
  <c r="A1298" i="5"/>
  <c r="G1297" i="5"/>
  <c r="A1297" i="5"/>
  <c r="G1296" i="5"/>
  <c r="A1296" i="5"/>
  <c r="G1295" i="5"/>
  <c r="A1295" i="5"/>
  <c r="G1294" i="5"/>
  <c r="A1294" i="5"/>
  <c r="G1293" i="5"/>
  <c r="A1293" i="5"/>
  <c r="G1292" i="5"/>
  <c r="A1292" i="5"/>
  <c r="G1291" i="5"/>
  <c r="A1291" i="5"/>
  <c r="G1290" i="5"/>
  <c r="A1290" i="5"/>
  <c r="G1289" i="5"/>
  <c r="A1289" i="5"/>
  <c r="G1288" i="5"/>
  <c r="A1288" i="5"/>
  <c r="G1287" i="5"/>
  <c r="A1287" i="5"/>
  <c r="G1286" i="5"/>
  <c r="A1286" i="5"/>
  <c r="G1285" i="5"/>
  <c r="A1285" i="5"/>
  <c r="G1284" i="5"/>
  <c r="A1284" i="5"/>
  <c r="G1283" i="5"/>
  <c r="A1283" i="5"/>
  <c r="G1282" i="5"/>
  <c r="A1282" i="5"/>
  <c r="G1281" i="5"/>
  <c r="A1281" i="5"/>
  <c r="G1280" i="5"/>
  <c r="A1280" i="5"/>
  <c r="G1279" i="5"/>
  <c r="A1279" i="5"/>
  <c r="G1278" i="5"/>
  <c r="A1278" i="5"/>
  <c r="G1277" i="5"/>
  <c r="A1277" i="5"/>
  <c r="G1276" i="5"/>
  <c r="A1276" i="5"/>
  <c r="G1275" i="5"/>
  <c r="A1275" i="5"/>
  <c r="G1274" i="5"/>
  <c r="A1274" i="5"/>
  <c r="G1273" i="5"/>
  <c r="A1273" i="5"/>
  <c r="G1272" i="5"/>
  <c r="A1272" i="5"/>
  <c r="G1271" i="5"/>
  <c r="A1271" i="5"/>
  <c r="G1270" i="5"/>
  <c r="A1270" i="5"/>
  <c r="G1269" i="5"/>
  <c r="A1269" i="5"/>
  <c r="G1268" i="5"/>
  <c r="A1268" i="5"/>
  <c r="G1267" i="5"/>
  <c r="A1267" i="5"/>
  <c r="G1266" i="5"/>
  <c r="A1266" i="5"/>
  <c r="G1265" i="5"/>
  <c r="A1265" i="5"/>
  <c r="G1264" i="5"/>
  <c r="A1264" i="5"/>
  <c r="G1263" i="5"/>
  <c r="A1263" i="5"/>
  <c r="G1262" i="5"/>
  <c r="A1262" i="5"/>
  <c r="G1261" i="5"/>
  <c r="A1261" i="5"/>
  <c r="G1260" i="5"/>
  <c r="A1260" i="5"/>
  <c r="G1259" i="5"/>
  <c r="A1259" i="5"/>
  <c r="G1258" i="5"/>
  <c r="A1258" i="5"/>
  <c r="G1257" i="5"/>
  <c r="A1257" i="5"/>
  <c r="G1256" i="5"/>
  <c r="A1256" i="5"/>
  <c r="G1255" i="5"/>
  <c r="A1255" i="5"/>
  <c r="G1254" i="5"/>
  <c r="A1254" i="5"/>
  <c r="G1253" i="5"/>
  <c r="A1253" i="5"/>
  <c r="G1252" i="5"/>
  <c r="A1252" i="5"/>
  <c r="G1251" i="5"/>
  <c r="A1251" i="5"/>
  <c r="G1250" i="5"/>
  <c r="A1250" i="5"/>
  <c r="G1249" i="5"/>
  <c r="A1249" i="5"/>
  <c r="G1248" i="5"/>
  <c r="A1248" i="5"/>
  <c r="G1247" i="5"/>
  <c r="A1247" i="5"/>
  <c r="G1246" i="5"/>
  <c r="A1246" i="5"/>
  <c r="G1245" i="5"/>
  <c r="A1245" i="5"/>
  <c r="G1244" i="5"/>
  <c r="A1244" i="5"/>
  <c r="G1243" i="5"/>
  <c r="A1243" i="5"/>
  <c r="G1242" i="5"/>
  <c r="A1242" i="5"/>
  <c r="G1241" i="5"/>
  <c r="A1241" i="5"/>
  <c r="G1240" i="5"/>
  <c r="A1240" i="5"/>
  <c r="G1239" i="5"/>
  <c r="A1239" i="5"/>
  <c r="G1238" i="5"/>
  <c r="A1238" i="5"/>
  <c r="G1237" i="5"/>
  <c r="A1237" i="5"/>
  <c r="G1236" i="5"/>
  <c r="A1236" i="5"/>
  <c r="G1235" i="5"/>
  <c r="A1235" i="5"/>
  <c r="G1234" i="5"/>
  <c r="A1234" i="5"/>
  <c r="G1233" i="5"/>
  <c r="A1233" i="5"/>
  <c r="G1232" i="5"/>
  <c r="A1232" i="5"/>
  <c r="G1231" i="5"/>
  <c r="A1231" i="5"/>
  <c r="G1230" i="5"/>
  <c r="A1230" i="5"/>
  <c r="G1229" i="5"/>
  <c r="A1229" i="5"/>
  <c r="G1228" i="5"/>
  <c r="A1228" i="5"/>
  <c r="G1227" i="5"/>
  <c r="A1227" i="5"/>
  <c r="G1226" i="5"/>
  <c r="A1226" i="5"/>
  <c r="G1225" i="5"/>
  <c r="A1225" i="5"/>
  <c r="G1224" i="5"/>
  <c r="A1224" i="5"/>
  <c r="G1223" i="5"/>
  <c r="A1223" i="5"/>
  <c r="G1222" i="5"/>
  <c r="A1222" i="5"/>
  <c r="G1221" i="5"/>
  <c r="A1221" i="5"/>
  <c r="G1220" i="5"/>
  <c r="A1220" i="5"/>
  <c r="G1219" i="5"/>
  <c r="A1219" i="5"/>
  <c r="G1218" i="5"/>
  <c r="A1218" i="5"/>
  <c r="G1217" i="5"/>
  <c r="A1217" i="5"/>
  <c r="G1216" i="5"/>
  <c r="A1216" i="5"/>
  <c r="G1215" i="5"/>
  <c r="A1215" i="5"/>
  <c r="G1214" i="5"/>
  <c r="A1214" i="5"/>
  <c r="G1213" i="5"/>
  <c r="A1213" i="5"/>
  <c r="G1212" i="5"/>
  <c r="A1212" i="5"/>
  <c r="G1211" i="5"/>
  <c r="A1211" i="5"/>
  <c r="G1210" i="5"/>
  <c r="A1210" i="5"/>
  <c r="G1209" i="5"/>
  <c r="A1209" i="5"/>
  <c r="G1208" i="5"/>
  <c r="A1208" i="5"/>
  <c r="G1207" i="5"/>
  <c r="A1207" i="5"/>
  <c r="G1206" i="5"/>
  <c r="A1206" i="5"/>
  <c r="G1205" i="5"/>
  <c r="A1205" i="5"/>
  <c r="G1204" i="5"/>
  <c r="A1204" i="5"/>
  <c r="G1203" i="5"/>
  <c r="A1203" i="5"/>
  <c r="G1202" i="5"/>
  <c r="A1202" i="5"/>
  <c r="G1201" i="5"/>
  <c r="A1201" i="5"/>
  <c r="G1200" i="5"/>
  <c r="A1200" i="5"/>
  <c r="G1199" i="5"/>
  <c r="A1199" i="5"/>
  <c r="G1198" i="5"/>
  <c r="A1198" i="5"/>
  <c r="G1197" i="5"/>
  <c r="A1197" i="5"/>
  <c r="G1196" i="5"/>
  <c r="A1196" i="5"/>
  <c r="G1195" i="5"/>
  <c r="A1195" i="5"/>
  <c r="G1194" i="5"/>
  <c r="A1194" i="5"/>
  <c r="G1193" i="5"/>
  <c r="A1193" i="5"/>
  <c r="G1192" i="5"/>
  <c r="A1192" i="5"/>
  <c r="G1191" i="5"/>
  <c r="A1191" i="5"/>
  <c r="G1190" i="5"/>
  <c r="A1190" i="5"/>
  <c r="G1189" i="5"/>
  <c r="A1189" i="5"/>
  <c r="G1188" i="5"/>
  <c r="A1188" i="5"/>
  <c r="G1187" i="5"/>
  <c r="A1187" i="5"/>
  <c r="G1186" i="5"/>
  <c r="A1186" i="5"/>
  <c r="G1185" i="5"/>
  <c r="A1185" i="5"/>
  <c r="G1184" i="5"/>
  <c r="A1184" i="5"/>
  <c r="G1183" i="5"/>
  <c r="A1183" i="5"/>
  <c r="G1182" i="5"/>
  <c r="A1182" i="5"/>
  <c r="G1181" i="5"/>
  <c r="A1181" i="5"/>
  <c r="G1180" i="5"/>
  <c r="A1180" i="5"/>
  <c r="G1179" i="5"/>
  <c r="A1179" i="5"/>
  <c r="G1178" i="5"/>
  <c r="A1178" i="5"/>
  <c r="G1177" i="5"/>
  <c r="A1177" i="5"/>
  <c r="G1176" i="5"/>
  <c r="A1176" i="5"/>
  <c r="G1175" i="5"/>
  <c r="A1175" i="5"/>
  <c r="G1174" i="5"/>
  <c r="A1174" i="5"/>
  <c r="G1173" i="5"/>
  <c r="A1173" i="5"/>
  <c r="G1172" i="5"/>
  <c r="A1172" i="5"/>
  <c r="G1171" i="5"/>
  <c r="A1171" i="5"/>
  <c r="G1170" i="5"/>
  <c r="A1170" i="5"/>
  <c r="G1169" i="5"/>
  <c r="A1169" i="5"/>
  <c r="G1168" i="5"/>
  <c r="A1168" i="5"/>
  <c r="G1167" i="5"/>
  <c r="A1167" i="5"/>
  <c r="G1166" i="5"/>
  <c r="A1166" i="5"/>
  <c r="G1165" i="5"/>
  <c r="A1165" i="5"/>
  <c r="G1164" i="5"/>
  <c r="A1164" i="5"/>
  <c r="G1163" i="5"/>
  <c r="A1163" i="5"/>
  <c r="G1162" i="5"/>
  <c r="A1162" i="5"/>
  <c r="G1161" i="5"/>
  <c r="A1161" i="5"/>
  <c r="G1160" i="5"/>
  <c r="A1160" i="5"/>
  <c r="G1159" i="5"/>
  <c r="A1159" i="5"/>
  <c r="G1158" i="5"/>
  <c r="A1158" i="5"/>
  <c r="G1157" i="5"/>
  <c r="A1157" i="5"/>
  <c r="G1156" i="5"/>
  <c r="A1156" i="5"/>
  <c r="G1155" i="5"/>
  <c r="A1155" i="5"/>
  <c r="G1154" i="5"/>
  <c r="A1154" i="5"/>
  <c r="G1153" i="5"/>
  <c r="A1153" i="5"/>
  <c r="G1152" i="5"/>
  <c r="A1152" i="5"/>
  <c r="G1151" i="5"/>
  <c r="A1151" i="5"/>
  <c r="G1150" i="5"/>
  <c r="A1150" i="5"/>
  <c r="G1149" i="5"/>
  <c r="A1149" i="5"/>
  <c r="G1148" i="5"/>
  <c r="A1148" i="5"/>
  <c r="G1147" i="5"/>
  <c r="A1147" i="5"/>
  <c r="G1146" i="5"/>
  <c r="A1146" i="5"/>
  <c r="G1145" i="5"/>
  <c r="A1145" i="5"/>
  <c r="G1144" i="5"/>
  <c r="A1144" i="5"/>
  <c r="G1143" i="5"/>
  <c r="A1143" i="5"/>
  <c r="G1142" i="5"/>
  <c r="A1142" i="5"/>
  <c r="G1141" i="5"/>
  <c r="A1141" i="5"/>
  <c r="G1140" i="5"/>
  <c r="A1140" i="5"/>
  <c r="G1139" i="5"/>
  <c r="A1139" i="5"/>
  <c r="G1138" i="5"/>
  <c r="A1138" i="5"/>
  <c r="G1137" i="5"/>
  <c r="A1137" i="5"/>
  <c r="G1136" i="5"/>
  <c r="A1136" i="5"/>
  <c r="G1135" i="5"/>
  <c r="A1135" i="5"/>
  <c r="G1134" i="5"/>
  <c r="A1134" i="5"/>
  <c r="G1133" i="5"/>
  <c r="A1133" i="5"/>
  <c r="G1132" i="5"/>
  <c r="A1132" i="5"/>
  <c r="G1131" i="5"/>
  <c r="A1131" i="5"/>
  <c r="G1130" i="5"/>
  <c r="A1130" i="5"/>
  <c r="G1129" i="5"/>
  <c r="A1129" i="5"/>
  <c r="G1128" i="5"/>
  <c r="A1128" i="5"/>
  <c r="G1127" i="5"/>
  <c r="A1127" i="5"/>
  <c r="G1126" i="5"/>
  <c r="A1126" i="5"/>
  <c r="G1125" i="5"/>
  <c r="A1125" i="5"/>
  <c r="G1124" i="5"/>
  <c r="A1124" i="5"/>
  <c r="G1123" i="5"/>
  <c r="A1123" i="5"/>
  <c r="G1122" i="5"/>
  <c r="A1122" i="5"/>
  <c r="G1121" i="5"/>
  <c r="A1121" i="5"/>
  <c r="G1120" i="5"/>
  <c r="A1120" i="5"/>
  <c r="G1119" i="5"/>
  <c r="A1119" i="5"/>
  <c r="G1118" i="5"/>
  <c r="A1118" i="5"/>
  <c r="G1117" i="5"/>
  <c r="A1117" i="5"/>
  <c r="G1116" i="5"/>
  <c r="A1116" i="5"/>
  <c r="G1115" i="5"/>
  <c r="A1115" i="5"/>
  <c r="G1114" i="5"/>
  <c r="A1114" i="5"/>
  <c r="G1113" i="5"/>
  <c r="A1113" i="5"/>
  <c r="G1112" i="5"/>
  <c r="A1112" i="5"/>
  <c r="G1111" i="5"/>
  <c r="A1111" i="5"/>
  <c r="G1110" i="5"/>
  <c r="A1110" i="5"/>
  <c r="G1109" i="5"/>
  <c r="A1109" i="5"/>
  <c r="G1108" i="5"/>
  <c r="A1108" i="5"/>
  <c r="G1107" i="5"/>
  <c r="A1107" i="5"/>
  <c r="G1106" i="5"/>
  <c r="A1106" i="5"/>
  <c r="G1105" i="5"/>
  <c r="A1105" i="5"/>
  <c r="G1104" i="5"/>
  <c r="A1104" i="5"/>
  <c r="G1103" i="5"/>
  <c r="A1103" i="5"/>
  <c r="G1102" i="5"/>
  <c r="A1102" i="5"/>
  <c r="G1101" i="5"/>
  <c r="A1101" i="5"/>
  <c r="G1100" i="5"/>
  <c r="A1100" i="5"/>
  <c r="G1099" i="5"/>
  <c r="A1099" i="5"/>
  <c r="G1098" i="5"/>
  <c r="A1098" i="5"/>
  <c r="G1097" i="5"/>
  <c r="A1097" i="5"/>
  <c r="G1096" i="5"/>
  <c r="A1096" i="5"/>
  <c r="G1095" i="5"/>
  <c r="A1095" i="5"/>
  <c r="G1094" i="5"/>
  <c r="A1094" i="5"/>
  <c r="G1093" i="5"/>
  <c r="A1093" i="5"/>
  <c r="G1092" i="5"/>
  <c r="A1092" i="5"/>
  <c r="G1091" i="5"/>
  <c r="A1091" i="5"/>
  <c r="G1090" i="5"/>
  <c r="A1090" i="5"/>
  <c r="G1089" i="5"/>
  <c r="A1089" i="5"/>
  <c r="G1088" i="5"/>
  <c r="A1088" i="5"/>
  <c r="G1087" i="5"/>
  <c r="A1087" i="5"/>
  <c r="G1086" i="5"/>
  <c r="A1086" i="5"/>
  <c r="G1085" i="5"/>
  <c r="A1085" i="5"/>
  <c r="G1084" i="5"/>
  <c r="A1084" i="5"/>
  <c r="G1083" i="5"/>
  <c r="A1083" i="5"/>
  <c r="G1082" i="5"/>
  <c r="A1082" i="5"/>
  <c r="G1081" i="5"/>
  <c r="A1081" i="5"/>
  <c r="G1080" i="5"/>
  <c r="A1080" i="5"/>
  <c r="G1079" i="5"/>
  <c r="A1079" i="5"/>
  <c r="G1078" i="5"/>
  <c r="A1078" i="5"/>
  <c r="G1077" i="5"/>
  <c r="A1077" i="5"/>
  <c r="G1076" i="5"/>
  <c r="A1076" i="5"/>
  <c r="G1075" i="5"/>
  <c r="A1075" i="5"/>
  <c r="G1074" i="5"/>
  <c r="A1074" i="5"/>
  <c r="G1073" i="5"/>
  <c r="A1073" i="5"/>
  <c r="G1072" i="5"/>
  <c r="A1072" i="5"/>
  <c r="G1071" i="5"/>
  <c r="A1071" i="5"/>
  <c r="G1070" i="5"/>
  <c r="A1070" i="5"/>
  <c r="G1069" i="5"/>
  <c r="A1069" i="5"/>
  <c r="G1068" i="5"/>
  <c r="A1068" i="5"/>
  <c r="G1067" i="5"/>
  <c r="A1067" i="5"/>
  <c r="G1066" i="5"/>
  <c r="A1066" i="5"/>
  <c r="G1065" i="5"/>
  <c r="A1065" i="5"/>
  <c r="G1064" i="5"/>
  <c r="A1064" i="5"/>
  <c r="G1063" i="5"/>
  <c r="A1063" i="5"/>
  <c r="G1062" i="5"/>
  <c r="A1062" i="5"/>
  <c r="G1061" i="5"/>
  <c r="A1061" i="5"/>
  <c r="G1060" i="5"/>
  <c r="A1060" i="5"/>
  <c r="G1059" i="5"/>
  <c r="A1059" i="5"/>
  <c r="G1058" i="5"/>
  <c r="A1058" i="5"/>
  <c r="G1057" i="5"/>
  <c r="A1057" i="5"/>
  <c r="G1056" i="5"/>
  <c r="A1056" i="5"/>
  <c r="G1055" i="5"/>
  <c r="A1055" i="5"/>
  <c r="G1054" i="5"/>
  <c r="A1054" i="5"/>
  <c r="G1053" i="5"/>
  <c r="A1053" i="5"/>
  <c r="G1052" i="5"/>
  <c r="A1052" i="5"/>
  <c r="G1051" i="5"/>
  <c r="A1051" i="5"/>
  <c r="G1050" i="5"/>
  <c r="A1050" i="5"/>
  <c r="G1049" i="5"/>
  <c r="A1049" i="5"/>
  <c r="G1048" i="5"/>
  <c r="A1048" i="5"/>
  <c r="G1047" i="5"/>
  <c r="A1047" i="5"/>
  <c r="G1046" i="5"/>
  <c r="A1046" i="5"/>
  <c r="G1045" i="5"/>
  <c r="A1045" i="5"/>
  <c r="G1044" i="5"/>
  <c r="A1044" i="5"/>
  <c r="G1043" i="5"/>
  <c r="A1043" i="5"/>
  <c r="G1042" i="5"/>
  <c r="A1042" i="5"/>
  <c r="G1041" i="5"/>
  <c r="A1041" i="5"/>
  <c r="G1040" i="5"/>
  <c r="A1040" i="5"/>
  <c r="G1039" i="5"/>
  <c r="A1039" i="5"/>
  <c r="G1038" i="5"/>
  <c r="A1038" i="5"/>
  <c r="G1037" i="5"/>
  <c r="A1037" i="5"/>
  <c r="G1036" i="5"/>
  <c r="A1036" i="5"/>
  <c r="G1035" i="5"/>
  <c r="A1035" i="5"/>
  <c r="G1034" i="5"/>
  <c r="A1034" i="5"/>
  <c r="G1033" i="5"/>
  <c r="A1033" i="5"/>
  <c r="G1032" i="5"/>
  <c r="A1032" i="5"/>
  <c r="G1031" i="5"/>
  <c r="A1031" i="5"/>
  <c r="G1030" i="5"/>
  <c r="A1030" i="5"/>
  <c r="G1029" i="5"/>
  <c r="A1029" i="5"/>
  <c r="G1028" i="5"/>
  <c r="A1028" i="5"/>
  <c r="G1027" i="5"/>
  <c r="A1027" i="5"/>
  <c r="G1026" i="5"/>
  <c r="A1026" i="5"/>
  <c r="G1025" i="5"/>
  <c r="A1025" i="5"/>
  <c r="G1024" i="5"/>
  <c r="A1024" i="5"/>
  <c r="G1023" i="5"/>
  <c r="A1023" i="5"/>
  <c r="G1022" i="5"/>
  <c r="A1022" i="5"/>
  <c r="G1021" i="5"/>
  <c r="A1021" i="5"/>
  <c r="G1020" i="5"/>
  <c r="A1020" i="5"/>
  <c r="G1019" i="5"/>
  <c r="A1019" i="5"/>
  <c r="G1018" i="5"/>
  <c r="A1018" i="5"/>
  <c r="G1017" i="5"/>
  <c r="A1017" i="5"/>
  <c r="G1016" i="5"/>
  <c r="A1016" i="5"/>
  <c r="G1015" i="5"/>
  <c r="A1015" i="5"/>
  <c r="G1014" i="5"/>
  <c r="A1014" i="5"/>
  <c r="G1013" i="5"/>
  <c r="A1013" i="5"/>
  <c r="G1012" i="5"/>
  <c r="A1012" i="5"/>
  <c r="G1011" i="5"/>
  <c r="A1011" i="5"/>
  <c r="G1010" i="5"/>
  <c r="A1010" i="5"/>
  <c r="G1009" i="5"/>
  <c r="A1009" i="5"/>
  <c r="G1008" i="5"/>
  <c r="A1008" i="5"/>
  <c r="G1007" i="5"/>
  <c r="A1007" i="5"/>
  <c r="G1006" i="5"/>
  <c r="A1006" i="5"/>
  <c r="G1005" i="5"/>
  <c r="A1005" i="5"/>
  <c r="G1004" i="5"/>
  <c r="A1004" i="5"/>
  <c r="G1003" i="5"/>
  <c r="A1003" i="5"/>
  <c r="G1002" i="5"/>
  <c r="A1002" i="5"/>
  <c r="G1001" i="5"/>
  <c r="A1001" i="5"/>
  <c r="G1000" i="5"/>
  <c r="A1000" i="5"/>
  <c r="G999" i="5"/>
  <c r="A999" i="5"/>
  <c r="G998" i="5"/>
  <c r="A998" i="5"/>
  <c r="G997" i="5"/>
  <c r="A997" i="5"/>
  <c r="G996" i="5"/>
  <c r="A996" i="5"/>
  <c r="G995" i="5"/>
  <c r="A995" i="5"/>
  <c r="G994" i="5"/>
  <c r="A994" i="5"/>
  <c r="G993" i="5"/>
  <c r="A993" i="5"/>
  <c r="G992" i="5"/>
  <c r="A992" i="5"/>
  <c r="G991" i="5"/>
  <c r="A991" i="5"/>
  <c r="G990" i="5"/>
  <c r="A990" i="5"/>
  <c r="G989" i="5"/>
  <c r="A989" i="5"/>
  <c r="G988" i="5"/>
  <c r="A988" i="5"/>
  <c r="G987" i="5"/>
  <c r="A987" i="5"/>
  <c r="G986" i="5"/>
  <c r="A986" i="5"/>
  <c r="G985" i="5"/>
  <c r="A985" i="5"/>
  <c r="G984" i="5"/>
  <c r="A984" i="5"/>
  <c r="G983" i="5"/>
  <c r="A983" i="5"/>
  <c r="G982" i="5"/>
  <c r="A982" i="5"/>
  <c r="G981" i="5"/>
  <c r="A981" i="5"/>
  <c r="G980" i="5"/>
  <c r="A980" i="5"/>
  <c r="G979" i="5"/>
  <c r="A979" i="5"/>
  <c r="G978" i="5"/>
  <c r="A978" i="5"/>
  <c r="G977" i="5"/>
  <c r="A977" i="5"/>
  <c r="G976" i="5"/>
  <c r="A976" i="5"/>
  <c r="G975" i="5"/>
  <c r="A975" i="5"/>
  <c r="G974" i="5"/>
  <c r="A974" i="5"/>
  <c r="G973" i="5"/>
  <c r="A973" i="5"/>
  <c r="G972" i="5"/>
  <c r="A972" i="5"/>
  <c r="G971" i="5"/>
  <c r="A971" i="5"/>
  <c r="G970" i="5"/>
  <c r="A970" i="5"/>
  <c r="G969" i="5"/>
  <c r="A969" i="5"/>
  <c r="G968" i="5"/>
  <c r="A968" i="5"/>
  <c r="G967" i="5"/>
  <c r="A967" i="5"/>
  <c r="G966" i="5"/>
  <c r="A966" i="5"/>
  <c r="G965" i="5"/>
  <c r="A965" i="5"/>
  <c r="G964" i="5"/>
  <c r="A964" i="5"/>
  <c r="G963" i="5"/>
  <c r="A963" i="5"/>
  <c r="G962" i="5"/>
  <c r="A962" i="5"/>
  <c r="G961" i="5"/>
  <c r="A961" i="5"/>
  <c r="G960" i="5"/>
  <c r="A960" i="5"/>
  <c r="G959" i="5"/>
  <c r="A959" i="5"/>
  <c r="G958" i="5"/>
  <c r="A958" i="5"/>
  <c r="G957" i="5"/>
  <c r="A957" i="5"/>
  <c r="G956" i="5"/>
  <c r="A956" i="5"/>
  <c r="G955" i="5"/>
  <c r="A955" i="5"/>
  <c r="G954" i="5"/>
  <c r="A954" i="5"/>
  <c r="G953" i="5"/>
  <c r="A953" i="5"/>
  <c r="G952" i="5"/>
  <c r="A952" i="5"/>
  <c r="G951" i="5"/>
  <c r="A951" i="5"/>
  <c r="G950" i="5"/>
  <c r="A950" i="5"/>
  <c r="G949" i="5"/>
  <c r="A949" i="5"/>
  <c r="G948" i="5"/>
  <c r="A948" i="5"/>
  <c r="G947" i="5"/>
  <c r="A947" i="5"/>
  <c r="G946" i="5"/>
  <c r="A946" i="5"/>
  <c r="G945" i="5"/>
  <c r="A945" i="5"/>
  <c r="G944" i="5"/>
  <c r="A944" i="5"/>
  <c r="G943" i="5"/>
  <c r="A943" i="5"/>
  <c r="G942" i="5"/>
  <c r="A942" i="5"/>
  <c r="G941" i="5"/>
  <c r="A941" i="5"/>
  <c r="G940" i="5"/>
  <c r="A940" i="5"/>
  <c r="G939" i="5"/>
  <c r="A939" i="5"/>
  <c r="G938" i="5"/>
  <c r="A938" i="5"/>
  <c r="G937" i="5"/>
  <c r="A937" i="5"/>
  <c r="G936" i="5"/>
  <c r="A936" i="5"/>
  <c r="G935" i="5"/>
  <c r="A935" i="5"/>
  <c r="G934" i="5"/>
  <c r="A934" i="5"/>
  <c r="G933" i="5"/>
  <c r="A933" i="5"/>
  <c r="G932" i="5"/>
  <c r="A932" i="5"/>
  <c r="G931" i="5"/>
  <c r="A931" i="5"/>
  <c r="G930" i="5"/>
  <c r="A930" i="5"/>
  <c r="G929" i="5"/>
  <c r="A929" i="5"/>
  <c r="G928" i="5"/>
  <c r="A928" i="5"/>
  <c r="G927" i="5"/>
  <c r="A927" i="5"/>
  <c r="G926" i="5"/>
  <c r="A926" i="5"/>
  <c r="G925" i="5"/>
  <c r="A925" i="5"/>
  <c r="G924" i="5"/>
  <c r="A924" i="5"/>
  <c r="G923" i="5"/>
  <c r="A923" i="5"/>
  <c r="G922" i="5"/>
  <c r="A922" i="5"/>
  <c r="G921" i="5"/>
  <c r="A921" i="5"/>
  <c r="G920" i="5"/>
  <c r="A920" i="5"/>
  <c r="G919" i="5"/>
  <c r="A919" i="5"/>
  <c r="G918" i="5"/>
  <c r="A918" i="5"/>
  <c r="G917" i="5"/>
  <c r="A917" i="5"/>
  <c r="G916" i="5"/>
  <c r="A916" i="5"/>
  <c r="G915" i="5"/>
  <c r="A915" i="5"/>
  <c r="G914" i="5"/>
  <c r="A914" i="5"/>
  <c r="G913" i="5"/>
  <c r="A913" i="5"/>
  <c r="G912" i="5"/>
  <c r="A912" i="5"/>
  <c r="G911" i="5"/>
  <c r="A911" i="5"/>
  <c r="G910" i="5"/>
  <c r="A910" i="5"/>
  <c r="G909" i="5"/>
  <c r="A909" i="5"/>
  <c r="G908" i="5"/>
  <c r="A908" i="5"/>
  <c r="G907" i="5"/>
  <c r="A907" i="5"/>
  <c r="G906" i="5"/>
  <c r="A906" i="5"/>
  <c r="G905" i="5"/>
  <c r="A905" i="5"/>
  <c r="G904" i="5"/>
  <c r="A904" i="5"/>
  <c r="G903" i="5"/>
  <c r="A903" i="5"/>
  <c r="G902" i="5"/>
  <c r="A902" i="5"/>
  <c r="G901" i="5"/>
  <c r="A901" i="5"/>
  <c r="G900" i="5"/>
  <c r="A900" i="5"/>
  <c r="G899" i="5"/>
  <c r="A899" i="5"/>
  <c r="G898" i="5"/>
  <c r="A898" i="5"/>
  <c r="G897" i="5"/>
  <c r="A897" i="5"/>
  <c r="G896" i="5"/>
  <c r="A896" i="5"/>
  <c r="G895" i="5"/>
  <c r="A895" i="5"/>
  <c r="G894" i="5"/>
  <c r="A894" i="5"/>
  <c r="G893" i="5"/>
  <c r="A893" i="5"/>
  <c r="G892" i="5"/>
  <c r="A892" i="5"/>
  <c r="G891" i="5"/>
  <c r="A891" i="5"/>
  <c r="G890" i="5"/>
  <c r="A890" i="5"/>
  <c r="G889" i="5"/>
  <c r="A889" i="5"/>
  <c r="G888" i="5"/>
  <c r="A888" i="5"/>
  <c r="G887" i="5"/>
  <c r="A887" i="5"/>
  <c r="G886" i="5"/>
  <c r="A886" i="5"/>
  <c r="G885" i="5"/>
  <c r="A885" i="5"/>
  <c r="G884" i="5"/>
  <c r="A884" i="5"/>
  <c r="G883" i="5"/>
  <c r="A883" i="5"/>
  <c r="G882" i="5"/>
  <c r="A882" i="5"/>
  <c r="G881" i="5"/>
  <c r="A881" i="5"/>
  <c r="G880" i="5"/>
  <c r="A880" i="5"/>
  <c r="G879" i="5"/>
  <c r="A879" i="5"/>
  <c r="G878" i="5"/>
  <c r="A878" i="5"/>
  <c r="G877" i="5"/>
  <c r="A877" i="5"/>
  <c r="G876" i="5"/>
  <c r="A876" i="5"/>
  <c r="G875" i="5"/>
  <c r="A875" i="5"/>
  <c r="G874" i="5"/>
  <c r="A874" i="5"/>
  <c r="G873" i="5"/>
  <c r="A873" i="5"/>
  <c r="G872" i="5"/>
  <c r="A872" i="5"/>
  <c r="G871" i="5"/>
  <c r="A871" i="5"/>
  <c r="G870" i="5"/>
  <c r="A870" i="5"/>
  <c r="G869" i="5"/>
  <c r="A869" i="5"/>
  <c r="G868" i="5"/>
  <c r="A868" i="5"/>
  <c r="G867" i="5"/>
  <c r="A867" i="5"/>
  <c r="G866" i="5"/>
  <c r="A866" i="5"/>
  <c r="G865" i="5"/>
  <c r="A865" i="5"/>
  <c r="G864" i="5"/>
  <c r="A864" i="5"/>
  <c r="G863" i="5"/>
  <c r="A863" i="5"/>
  <c r="G862" i="5"/>
  <c r="A862" i="5"/>
  <c r="G861" i="5"/>
  <c r="A861" i="5"/>
  <c r="G860" i="5"/>
  <c r="A860" i="5"/>
  <c r="G859" i="5"/>
  <c r="A859" i="5"/>
  <c r="G858" i="5"/>
  <c r="A858" i="5"/>
  <c r="G857" i="5"/>
  <c r="A857" i="5"/>
  <c r="G856" i="5"/>
  <c r="A856" i="5"/>
  <c r="G855" i="5"/>
  <c r="A855" i="5"/>
  <c r="G854" i="5"/>
  <c r="A854" i="5"/>
  <c r="G853" i="5"/>
  <c r="A853" i="5"/>
  <c r="G852" i="5"/>
  <c r="A852" i="5"/>
  <c r="G851" i="5"/>
  <c r="A851" i="5"/>
  <c r="G850" i="5"/>
  <c r="A850" i="5"/>
  <c r="G849" i="5"/>
  <c r="A849" i="5"/>
  <c r="G848" i="5"/>
  <c r="A848" i="5"/>
  <c r="G847" i="5"/>
  <c r="A847" i="5"/>
  <c r="G846" i="5"/>
  <c r="A846" i="5"/>
  <c r="G845" i="5"/>
  <c r="A845" i="5"/>
  <c r="G844" i="5"/>
  <c r="A844" i="5"/>
  <c r="G843" i="5"/>
  <c r="A843" i="5"/>
  <c r="G842" i="5"/>
  <c r="A842" i="5"/>
  <c r="G841" i="5"/>
  <c r="A841" i="5"/>
  <c r="G840" i="5"/>
  <c r="A840" i="5"/>
  <c r="G839" i="5"/>
  <c r="A839" i="5"/>
  <c r="G838" i="5"/>
  <c r="A838" i="5"/>
  <c r="G837" i="5"/>
  <c r="A837" i="5"/>
  <c r="G836" i="5"/>
  <c r="A836" i="5"/>
  <c r="G835" i="5"/>
  <c r="A835" i="5"/>
  <c r="G834" i="5"/>
  <c r="A834" i="5"/>
  <c r="G833" i="5"/>
  <c r="A833" i="5"/>
  <c r="G832" i="5"/>
  <c r="A832" i="5"/>
  <c r="G831" i="5"/>
  <c r="A831" i="5"/>
  <c r="G830" i="5"/>
  <c r="A830" i="5"/>
  <c r="G829" i="5"/>
  <c r="A829" i="5"/>
  <c r="G828" i="5"/>
  <c r="A828" i="5"/>
  <c r="G827" i="5"/>
  <c r="A827" i="5"/>
  <c r="G826" i="5"/>
  <c r="A826" i="5"/>
  <c r="G825" i="5"/>
  <c r="A825" i="5"/>
  <c r="G824" i="5"/>
  <c r="A824" i="5"/>
  <c r="G823" i="5"/>
  <c r="A823" i="5"/>
  <c r="G822" i="5"/>
  <c r="A822" i="5"/>
  <c r="G821" i="5"/>
  <c r="A821" i="5"/>
  <c r="G820" i="5"/>
  <c r="A820" i="5"/>
  <c r="G819" i="5"/>
  <c r="A819" i="5"/>
  <c r="G818" i="5"/>
  <c r="A818" i="5"/>
  <c r="G817" i="5"/>
  <c r="A817" i="5"/>
  <c r="G816" i="5"/>
  <c r="A816" i="5"/>
  <c r="G815" i="5"/>
  <c r="A815" i="5"/>
  <c r="G814" i="5"/>
  <c r="A814" i="5"/>
  <c r="G813" i="5"/>
  <c r="A813" i="5"/>
  <c r="G812" i="5"/>
  <c r="A812" i="5"/>
  <c r="G811" i="5"/>
  <c r="A811" i="5"/>
  <c r="G810" i="5"/>
  <c r="A810" i="5"/>
  <c r="G809" i="5"/>
  <c r="A809" i="5"/>
  <c r="G808" i="5"/>
  <c r="A808" i="5"/>
  <c r="G807" i="5"/>
  <c r="A807" i="5"/>
  <c r="G806" i="5"/>
  <c r="A806" i="5"/>
  <c r="G805" i="5"/>
  <c r="A805" i="5"/>
  <c r="G804" i="5"/>
  <c r="A804" i="5"/>
  <c r="G803" i="5"/>
  <c r="A803" i="5"/>
  <c r="G802" i="5"/>
  <c r="A802" i="5"/>
  <c r="G801" i="5"/>
  <c r="A801" i="5"/>
  <c r="G800" i="5"/>
  <c r="A800" i="5"/>
  <c r="G799" i="5"/>
  <c r="A799" i="5"/>
  <c r="G798" i="5"/>
  <c r="A798" i="5"/>
  <c r="G797" i="5"/>
  <c r="A797" i="5"/>
  <c r="G796" i="5"/>
  <c r="A796" i="5"/>
  <c r="G795" i="5"/>
  <c r="A795" i="5"/>
  <c r="G794" i="5"/>
  <c r="A794" i="5"/>
  <c r="G793" i="5"/>
  <c r="A793" i="5"/>
  <c r="G792" i="5"/>
  <c r="A792" i="5"/>
  <c r="G791" i="5"/>
  <c r="A791" i="5"/>
  <c r="G790" i="5"/>
  <c r="A790" i="5"/>
  <c r="G789" i="5"/>
  <c r="A789" i="5"/>
  <c r="G788" i="5"/>
  <c r="A788" i="5"/>
  <c r="G787" i="5"/>
  <c r="A787" i="5"/>
  <c r="G786" i="5"/>
  <c r="A786" i="5"/>
  <c r="G785" i="5"/>
  <c r="A785" i="5"/>
  <c r="G784" i="5"/>
  <c r="A784" i="5"/>
  <c r="G783" i="5"/>
  <c r="A783" i="5"/>
  <c r="G782" i="5"/>
  <c r="A782" i="5"/>
  <c r="G781" i="5"/>
  <c r="A781" i="5"/>
  <c r="G780" i="5"/>
  <c r="A780" i="5"/>
  <c r="G779" i="5"/>
  <c r="A779" i="5"/>
  <c r="G778" i="5"/>
  <c r="A778" i="5"/>
  <c r="G777" i="5"/>
  <c r="A777" i="5"/>
  <c r="G776" i="5"/>
  <c r="A776" i="5"/>
  <c r="G775" i="5"/>
  <c r="A775" i="5"/>
  <c r="G774" i="5"/>
  <c r="A774" i="5"/>
  <c r="G773" i="5"/>
  <c r="A773" i="5"/>
  <c r="G772" i="5"/>
  <c r="A772" i="5"/>
  <c r="G771" i="5"/>
  <c r="A771" i="5"/>
  <c r="G770" i="5"/>
  <c r="A770" i="5"/>
  <c r="G769" i="5"/>
  <c r="A769" i="5"/>
  <c r="G768" i="5"/>
  <c r="A768" i="5"/>
  <c r="G767" i="5"/>
  <c r="A767" i="5"/>
  <c r="G766" i="5"/>
  <c r="A766" i="5"/>
  <c r="G765" i="5"/>
  <c r="A765" i="5"/>
  <c r="G764" i="5"/>
  <c r="A764" i="5"/>
  <c r="G763" i="5"/>
  <c r="A763" i="5"/>
  <c r="G762" i="5"/>
  <c r="A762" i="5"/>
  <c r="G761" i="5"/>
  <c r="A761" i="5"/>
  <c r="G760" i="5"/>
  <c r="A760" i="5"/>
  <c r="G759" i="5"/>
  <c r="A759" i="5"/>
  <c r="G758" i="5"/>
  <c r="A758" i="5"/>
  <c r="G757" i="5"/>
  <c r="A757" i="5"/>
  <c r="G756" i="5"/>
  <c r="A756" i="5"/>
  <c r="G755" i="5"/>
  <c r="A755" i="5"/>
  <c r="G754" i="5"/>
  <c r="A754" i="5"/>
  <c r="G753" i="5"/>
  <c r="A753" i="5"/>
  <c r="G752" i="5"/>
  <c r="A752" i="5"/>
  <c r="G751" i="5"/>
  <c r="A751" i="5"/>
  <c r="G750" i="5"/>
  <c r="A750" i="5"/>
  <c r="G749" i="5"/>
  <c r="A749" i="5"/>
  <c r="G748" i="5"/>
  <c r="A748" i="5"/>
  <c r="G747" i="5"/>
  <c r="A747" i="5"/>
  <c r="G746" i="5"/>
  <c r="A746" i="5"/>
  <c r="G745" i="5"/>
  <c r="A745" i="5"/>
  <c r="G744" i="5"/>
  <c r="A744" i="5"/>
  <c r="G743" i="5"/>
  <c r="A743" i="5"/>
  <c r="G742" i="5"/>
  <c r="A742" i="5"/>
  <c r="G741" i="5"/>
  <c r="A741" i="5"/>
  <c r="G740" i="5"/>
  <c r="A740" i="5"/>
  <c r="G739" i="5"/>
  <c r="A739" i="5"/>
  <c r="G738" i="5"/>
  <c r="A738" i="5"/>
  <c r="G737" i="5"/>
  <c r="A737" i="5"/>
  <c r="G736" i="5"/>
  <c r="A736" i="5"/>
  <c r="G735" i="5"/>
  <c r="A735" i="5"/>
  <c r="G734" i="5"/>
  <c r="A734" i="5"/>
  <c r="G733" i="5"/>
  <c r="A733" i="5"/>
  <c r="G732" i="5"/>
  <c r="A732" i="5"/>
  <c r="G731" i="5"/>
  <c r="A731" i="5"/>
  <c r="G730" i="5"/>
  <c r="A730" i="5"/>
  <c r="G729" i="5"/>
  <c r="A729" i="5"/>
  <c r="G728" i="5"/>
  <c r="A728" i="5"/>
  <c r="G727" i="5"/>
  <c r="A727" i="5"/>
  <c r="G726" i="5"/>
  <c r="A726" i="5"/>
  <c r="G725" i="5"/>
  <c r="A725" i="5"/>
  <c r="G724" i="5"/>
  <c r="A724" i="5"/>
  <c r="G723" i="5"/>
  <c r="A723" i="5"/>
  <c r="G722" i="5"/>
  <c r="A722" i="5"/>
  <c r="G721" i="5"/>
  <c r="A721" i="5"/>
  <c r="G720" i="5"/>
  <c r="A720" i="5"/>
  <c r="G719" i="5"/>
  <c r="A719" i="5"/>
  <c r="G718" i="5"/>
  <c r="A718" i="5"/>
  <c r="G717" i="5"/>
  <c r="A717" i="5"/>
  <c r="G716" i="5"/>
  <c r="A716" i="5"/>
  <c r="G715" i="5"/>
  <c r="A715" i="5"/>
  <c r="G714" i="5"/>
  <c r="A714" i="5"/>
  <c r="G713" i="5"/>
  <c r="A713" i="5"/>
  <c r="G712" i="5"/>
  <c r="A712" i="5"/>
  <c r="G711" i="5"/>
  <c r="A711" i="5"/>
  <c r="G710" i="5"/>
  <c r="A710" i="5"/>
  <c r="G709" i="5"/>
  <c r="A709" i="5"/>
  <c r="G708" i="5"/>
  <c r="A708" i="5"/>
  <c r="G707" i="5"/>
  <c r="A707" i="5"/>
  <c r="G706" i="5"/>
  <c r="A706" i="5"/>
  <c r="G705" i="5"/>
  <c r="A705" i="5"/>
  <c r="G704" i="5"/>
  <c r="A704" i="5"/>
  <c r="G703" i="5"/>
  <c r="A703" i="5"/>
  <c r="G702" i="5"/>
  <c r="A702" i="5"/>
  <c r="G701" i="5"/>
  <c r="A701" i="5"/>
  <c r="G700" i="5"/>
  <c r="A700" i="5"/>
  <c r="G699" i="5"/>
  <c r="A699" i="5"/>
  <c r="G698" i="5"/>
  <c r="A698" i="5"/>
  <c r="G697" i="5"/>
  <c r="A697" i="5"/>
  <c r="G696" i="5"/>
  <c r="A696" i="5"/>
  <c r="G695" i="5"/>
  <c r="A695" i="5"/>
  <c r="G694" i="5"/>
  <c r="A694" i="5"/>
  <c r="G693" i="5"/>
  <c r="A693" i="5"/>
  <c r="G692" i="5"/>
  <c r="A692" i="5"/>
  <c r="G691" i="5"/>
  <c r="A691" i="5"/>
  <c r="G690" i="5"/>
  <c r="A690" i="5"/>
  <c r="G689" i="5"/>
  <c r="A689" i="5"/>
  <c r="G688" i="5"/>
  <c r="A688" i="5"/>
  <c r="G687" i="5"/>
  <c r="A687" i="5"/>
  <c r="G686" i="5"/>
  <c r="A686" i="5"/>
  <c r="G685" i="5"/>
  <c r="A685" i="5"/>
  <c r="G684" i="5"/>
  <c r="A684" i="5"/>
  <c r="G683" i="5"/>
  <c r="A683" i="5"/>
  <c r="G682" i="5"/>
  <c r="A682" i="5"/>
  <c r="G681" i="5"/>
  <c r="A681" i="5"/>
  <c r="G680" i="5"/>
  <c r="A680" i="5"/>
  <c r="G679" i="5"/>
  <c r="A679" i="5"/>
  <c r="G678" i="5"/>
  <c r="A678" i="5"/>
  <c r="G677" i="5"/>
  <c r="A677" i="5"/>
  <c r="G676" i="5"/>
  <c r="A676" i="5"/>
  <c r="G675" i="5"/>
  <c r="A675" i="5"/>
  <c r="G674" i="5"/>
  <c r="A674" i="5"/>
  <c r="G673" i="5"/>
  <c r="A673" i="5"/>
  <c r="G672" i="5"/>
  <c r="A672" i="5"/>
  <c r="G671" i="5"/>
  <c r="A671" i="5"/>
  <c r="G670" i="5"/>
  <c r="A670" i="5"/>
  <c r="G669" i="5"/>
  <c r="A669" i="5"/>
  <c r="G668" i="5"/>
  <c r="A668" i="5"/>
  <c r="G667" i="5"/>
  <c r="A667" i="5"/>
  <c r="G666" i="5"/>
  <c r="A666" i="5"/>
  <c r="G665" i="5"/>
  <c r="A665" i="5"/>
  <c r="G664" i="5"/>
  <c r="A664" i="5"/>
  <c r="G663" i="5"/>
  <c r="A663" i="5"/>
  <c r="G662" i="5"/>
  <c r="A662" i="5"/>
  <c r="G661" i="5"/>
  <c r="A661" i="5"/>
  <c r="G660" i="5"/>
  <c r="A660" i="5"/>
  <c r="G659" i="5"/>
  <c r="A659" i="5"/>
  <c r="G658" i="5"/>
  <c r="A658" i="5"/>
  <c r="G657" i="5"/>
  <c r="A657" i="5"/>
  <c r="G656" i="5"/>
  <c r="A656" i="5"/>
  <c r="G655" i="5"/>
  <c r="A655" i="5"/>
  <c r="G654" i="5"/>
  <c r="A654" i="5"/>
  <c r="G653" i="5"/>
  <c r="A653" i="5"/>
  <c r="G652" i="5"/>
  <c r="A652" i="5"/>
  <c r="G651" i="5"/>
  <c r="A651" i="5"/>
  <c r="G650" i="5"/>
  <c r="A650" i="5"/>
  <c r="G649" i="5"/>
  <c r="A649" i="5"/>
  <c r="G648" i="5"/>
  <c r="A648" i="5"/>
  <c r="G647" i="5"/>
  <c r="A647" i="5"/>
  <c r="G646" i="5"/>
  <c r="A646" i="5"/>
  <c r="G645" i="5"/>
  <c r="A645" i="5"/>
  <c r="G644" i="5"/>
  <c r="A644" i="5"/>
  <c r="G643" i="5"/>
  <c r="A643" i="5"/>
  <c r="G642" i="5"/>
  <c r="A642" i="5"/>
  <c r="G641" i="5"/>
  <c r="A641" i="5"/>
  <c r="G640" i="5"/>
  <c r="A640" i="5"/>
  <c r="G639" i="5"/>
  <c r="A639" i="5"/>
  <c r="G638" i="5"/>
  <c r="A638" i="5"/>
  <c r="G637" i="5"/>
  <c r="A637" i="5"/>
  <c r="G636" i="5"/>
  <c r="A636" i="5"/>
  <c r="G635" i="5"/>
  <c r="A635" i="5"/>
  <c r="G634" i="5"/>
  <c r="A634" i="5"/>
  <c r="G633" i="5"/>
  <c r="A633" i="5"/>
  <c r="G632" i="5"/>
  <c r="A632" i="5"/>
  <c r="G631" i="5"/>
  <c r="A631" i="5"/>
  <c r="G630" i="5"/>
  <c r="A630" i="5"/>
  <c r="G629" i="5"/>
  <c r="A629" i="5"/>
  <c r="G628" i="5"/>
  <c r="A628" i="5"/>
  <c r="G627" i="5"/>
  <c r="A627" i="5"/>
  <c r="G626" i="5"/>
  <c r="A626" i="5"/>
  <c r="G625" i="5"/>
  <c r="A625" i="5"/>
  <c r="G624" i="5"/>
  <c r="A624" i="5"/>
  <c r="G623" i="5"/>
  <c r="A623" i="5"/>
  <c r="G622" i="5"/>
  <c r="A622" i="5"/>
  <c r="G621" i="5"/>
  <c r="A621" i="5"/>
  <c r="G620" i="5"/>
  <c r="A620" i="5"/>
  <c r="G619" i="5"/>
  <c r="A619" i="5"/>
  <c r="G618" i="5"/>
  <c r="A618" i="5"/>
  <c r="G617" i="5"/>
  <c r="A617" i="5"/>
  <c r="G616" i="5"/>
  <c r="A616" i="5"/>
  <c r="G615" i="5"/>
  <c r="A615" i="5"/>
  <c r="G614" i="5"/>
  <c r="A614" i="5"/>
  <c r="G613" i="5"/>
  <c r="A613" i="5"/>
  <c r="G612" i="5"/>
  <c r="A612" i="5"/>
  <c r="G611" i="5"/>
  <c r="A611" i="5"/>
  <c r="G610" i="5"/>
  <c r="A610" i="5"/>
  <c r="G609" i="5"/>
  <c r="A609" i="5"/>
  <c r="G608" i="5"/>
  <c r="A608" i="5"/>
  <c r="G607" i="5"/>
  <c r="A607" i="5"/>
  <c r="G606" i="5"/>
  <c r="A606" i="5"/>
  <c r="G605" i="5"/>
  <c r="A605" i="5"/>
  <c r="G604" i="5"/>
  <c r="A604" i="5"/>
  <c r="G603" i="5"/>
  <c r="A603" i="5"/>
  <c r="G602" i="5"/>
  <c r="A602" i="5"/>
  <c r="G601" i="5"/>
  <c r="A601" i="5"/>
  <c r="G600" i="5"/>
  <c r="A600" i="5"/>
  <c r="G599" i="5"/>
  <c r="A599" i="5"/>
  <c r="G598" i="5"/>
  <c r="A598" i="5"/>
  <c r="G597" i="5"/>
  <c r="A597" i="5"/>
  <c r="G596" i="5"/>
  <c r="A596" i="5"/>
  <c r="G595" i="5"/>
  <c r="A595" i="5"/>
  <c r="G594" i="5"/>
  <c r="A594" i="5"/>
  <c r="G593" i="5"/>
  <c r="A593" i="5"/>
  <c r="G592" i="5"/>
  <c r="A592" i="5"/>
  <c r="G591" i="5"/>
  <c r="A591" i="5"/>
  <c r="G590" i="5"/>
  <c r="A590" i="5"/>
  <c r="G589" i="5"/>
  <c r="A589" i="5"/>
  <c r="G588" i="5"/>
  <c r="A588" i="5"/>
  <c r="G587" i="5"/>
  <c r="A587" i="5"/>
  <c r="G586" i="5"/>
  <c r="A586" i="5"/>
  <c r="G585" i="5"/>
  <c r="A585" i="5"/>
  <c r="G584" i="5"/>
  <c r="A584" i="5"/>
  <c r="G583" i="5"/>
  <c r="A583" i="5"/>
  <c r="G582" i="5"/>
  <c r="A582" i="5"/>
  <c r="G581" i="5"/>
  <c r="A581" i="5"/>
  <c r="G580" i="5"/>
  <c r="A580" i="5"/>
  <c r="G579" i="5"/>
  <c r="A579" i="5"/>
  <c r="G578" i="5"/>
  <c r="A578" i="5"/>
  <c r="G577" i="5"/>
  <c r="A577" i="5"/>
  <c r="G576" i="5"/>
  <c r="A576" i="5"/>
  <c r="G575" i="5"/>
  <c r="A575" i="5"/>
  <c r="G574" i="5"/>
  <c r="A574" i="5"/>
  <c r="G573" i="5"/>
  <c r="A573" i="5"/>
  <c r="G572" i="5"/>
  <c r="A572" i="5"/>
  <c r="G571" i="5"/>
  <c r="A571" i="5"/>
  <c r="G570" i="5"/>
  <c r="A570" i="5"/>
  <c r="G569" i="5"/>
  <c r="A569" i="5"/>
  <c r="G568" i="5"/>
  <c r="A568" i="5"/>
  <c r="G567" i="5"/>
  <c r="A567" i="5"/>
  <c r="G566" i="5"/>
  <c r="A566" i="5"/>
  <c r="G565" i="5"/>
  <c r="A565" i="5"/>
  <c r="G564" i="5"/>
  <c r="A564" i="5"/>
  <c r="G563" i="5"/>
  <c r="A563" i="5"/>
  <c r="G562" i="5"/>
  <c r="A562" i="5"/>
  <c r="G561" i="5"/>
  <c r="A561" i="5"/>
  <c r="G560" i="5"/>
  <c r="A560" i="5"/>
  <c r="G559" i="5"/>
  <c r="A559" i="5"/>
  <c r="G558" i="5"/>
  <c r="A558" i="5"/>
  <c r="G557" i="5"/>
  <c r="A557" i="5"/>
  <c r="G556" i="5"/>
  <c r="A556" i="5"/>
  <c r="G555" i="5"/>
  <c r="A555" i="5"/>
  <c r="G554" i="5"/>
  <c r="A554" i="5"/>
  <c r="G553" i="5"/>
  <c r="A553" i="5"/>
  <c r="G552" i="5"/>
  <c r="A552" i="5"/>
  <c r="G551" i="5"/>
  <c r="A551" i="5"/>
  <c r="G550" i="5"/>
  <c r="A550" i="5"/>
  <c r="G549" i="5"/>
  <c r="A549" i="5"/>
  <c r="G548" i="5"/>
  <c r="A548" i="5"/>
  <c r="G547" i="5"/>
  <c r="A547" i="5"/>
  <c r="G546" i="5"/>
  <c r="A546" i="5"/>
  <c r="G545" i="5"/>
  <c r="A545" i="5"/>
  <c r="G544" i="5"/>
  <c r="A544" i="5"/>
  <c r="G543" i="5"/>
  <c r="A543" i="5"/>
  <c r="G542" i="5"/>
  <c r="A542" i="5"/>
  <c r="G541" i="5"/>
  <c r="A541" i="5"/>
  <c r="G540" i="5"/>
  <c r="A540" i="5"/>
  <c r="G539" i="5"/>
  <c r="A539" i="5"/>
  <c r="G538" i="5"/>
  <c r="A538" i="5"/>
  <c r="G537" i="5"/>
  <c r="A537" i="5"/>
  <c r="G536" i="5"/>
  <c r="A536" i="5"/>
  <c r="G535" i="5"/>
  <c r="A535" i="5"/>
  <c r="G534" i="5"/>
  <c r="A534" i="5"/>
  <c r="G533" i="5"/>
  <c r="A533" i="5"/>
  <c r="G532" i="5"/>
  <c r="A532" i="5"/>
  <c r="G531" i="5"/>
  <c r="A531" i="5"/>
  <c r="G530" i="5"/>
  <c r="A530" i="5"/>
  <c r="G529" i="5"/>
  <c r="A529" i="5"/>
  <c r="G528" i="5"/>
  <c r="A528" i="5"/>
  <c r="G527" i="5"/>
  <c r="A527" i="5"/>
  <c r="G526" i="5"/>
  <c r="A526" i="5"/>
  <c r="G525" i="5"/>
  <c r="A525" i="5"/>
  <c r="G524" i="5"/>
  <c r="A524" i="5"/>
  <c r="G523" i="5"/>
  <c r="A523" i="5"/>
  <c r="G522" i="5"/>
  <c r="A522" i="5"/>
  <c r="G521" i="5"/>
  <c r="A521" i="5"/>
  <c r="G520" i="5"/>
  <c r="A520" i="5"/>
  <c r="G519" i="5"/>
  <c r="A519" i="5"/>
  <c r="G518" i="5"/>
  <c r="A518" i="5"/>
  <c r="G517" i="5"/>
  <c r="A517" i="5"/>
  <c r="G516" i="5"/>
  <c r="A516" i="5"/>
  <c r="G515" i="5"/>
  <c r="A515" i="5"/>
  <c r="G514" i="5"/>
  <c r="A514" i="5"/>
  <c r="G513" i="5"/>
  <c r="A513" i="5"/>
  <c r="G512" i="5"/>
  <c r="A512" i="5"/>
  <c r="G511" i="5"/>
  <c r="A511" i="5"/>
  <c r="G510" i="5"/>
  <c r="A510" i="5"/>
  <c r="G509" i="5"/>
  <c r="A509" i="5"/>
  <c r="G508" i="5"/>
  <c r="A508" i="5"/>
  <c r="G507" i="5"/>
  <c r="A507" i="5"/>
  <c r="G506" i="5"/>
  <c r="A506" i="5"/>
  <c r="G505" i="5"/>
  <c r="A505" i="5"/>
  <c r="G504" i="5"/>
  <c r="A504" i="5"/>
  <c r="G503" i="5"/>
  <c r="A503" i="5"/>
  <c r="G502" i="5"/>
  <c r="A502" i="5"/>
  <c r="G501" i="5"/>
  <c r="A501" i="5"/>
  <c r="G500" i="5"/>
  <c r="A500" i="5"/>
  <c r="G499" i="5"/>
  <c r="A499" i="5"/>
  <c r="G498" i="5"/>
  <c r="A498" i="5"/>
  <c r="G497" i="5"/>
  <c r="A497" i="5"/>
  <c r="G496" i="5"/>
  <c r="A496" i="5"/>
  <c r="G495" i="5"/>
  <c r="A495" i="5"/>
  <c r="G494" i="5"/>
  <c r="A494" i="5"/>
  <c r="G493" i="5"/>
  <c r="A493" i="5"/>
  <c r="G492" i="5"/>
  <c r="A492" i="5"/>
  <c r="G491" i="5"/>
  <c r="A491" i="5"/>
  <c r="G490" i="5"/>
  <c r="A490" i="5"/>
  <c r="G489" i="5"/>
  <c r="A489" i="5"/>
  <c r="G488" i="5"/>
  <c r="A488" i="5"/>
  <c r="G487" i="5"/>
  <c r="A487" i="5"/>
  <c r="G486" i="5"/>
  <c r="A486" i="5"/>
  <c r="G485" i="5"/>
  <c r="A485" i="5"/>
  <c r="G484" i="5"/>
  <c r="A484" i="5"/>
  <c r="G483" i="5"/>
  <c r="A483" i="5"/>
  <c r="G482" i="5"/>
  <c r="A482" i="5"/>
  <c r="G481" i="5"/>
  <c r="A481" i="5"/>
  <c r="G480" i="5"/>
  <c r="A480" i="5"/>
  <c r="G479" i="5"/>
  <c r="A479" i="5"/>
  <c r="G478" i="5"/>
  <c r="A478" i="5"/>
  <c r="G477" i="5"/>
  <c r="A477" i="5"/>
  <c r="G476" i="5"/>
  <c r="A476" i="5"/>
  <c r="G475" i="5"/>
  <c r="A475" i="5"/>
  <c r="G474" i="5"/>
  <c r="A474" i="5"/>
  <c r="G473" i="5"/>
  <c r="A473" i="5"/>
  <c r="G472" i="5"/>
  <c r="A472" i="5"/>
  <c r="G471" i="5"/>
  <c r="A471" i="5"/>
  <c r="G470" i="5"/>
  <c r="A470" i="5"/>
  <c r="G469" i="5"/>
  <c r="A469" i="5"/>
  <c r="G468" i="5"/>
  <c r="A468" i="5"/>
  <c r="G467" i="5"/>
  <c r="A467" i="5"/>
  <c r="G466" i="5"/>
  <c r="A466" i="5"/>
  <c r="G465" i="5"/>
  <c r="A465" i="5"/>
  <c r="G464" i="5"/>
  <c r="A464" i="5"/>
  <c r="G463" i="5"/>
  <c r="A463" i="5"/>
  <c r="G462" i="5"/>
  <c r="A462" i="5"/>
  <c r="G461" i="5"/>
  <c r="A461" i="5"/>
  <c r="G460" i="5"/>
  <c r="A460" i="5"/>
  <c r="G459" i="5"/>
  <c r="A459" i="5"/>
  <c r="G458" i="5"/>
  <c r="A458" i="5"/>
  <c r="G457" i="5"/>
  <c r="A457" i="5"/>
  <c r="G456" i="5"/>
  <c r="A456" i="5"/>
  <c r="G455" i="5"/>
  <c r="A455" i="5"/>
  <c r="G454" i="5"/>
  <c r="A454" i="5"/>
  <c r="G453" i="5"/>
  <c r="A453" i="5"/>
  <c r="G452" i="5"/>
  <c r="A452" i="5"/>
  <c r="G451" i="5"/>
  <c r="A451" i="5"/>
  <c r="G450" i="5"/>
  <c r="A450" i="5"/>
  <c r="G449" i="5"/>
  <c r="A449" i="5"/>
  <c r="G448" i="5"/>
  <c r="A448" i="5"/>
  <c r="G447" i="5"/>
  <c r="A447" i="5"/>
  <c r="G446" i="5"/>
  <c r="A446" i="5"/>
  <c r="G445" i="5"/>
  <c r="A445" i="5"/>
  <c r="G444" i="5"/>
  <c r="A444" i="5"/>
  <c r="G443" i="5"/>
  <c r="A443" i="5"/>
  <c r="G442" i="5"/>
  <c r="A442" i="5"/>
  <c r="G441" i="5"/>
  <c r="A441" i="5"/>
  <c r="G440" i="5"/>
  <c r="A440" i="5"/>
  <c r="G439" i="5"/>
  <c r="A439" i="5"/>
  <c r="G438" i="5"/>
  <c r="A438" i="5"/>
  <c r="G437" i="5"/>
  <c r="A437" i="5"/>
  <c r="G436" i="5"/>
  <c r="A436" i="5"/>
  <c r="G435" i="5"/>
  <c r="A435" i="5"/>
  <c r="G434" i="5"/>
  <c r="A434" i="5"/>
  <c r="G433" i="5"/>
  <c r="A433" i="5"/>
  <c r="G432" i="5"/>
  <c r="A432" i="5"/>
  <c r="G431" i="5"/>
  <c r="A431" i="5"/>
  <c r="G430" i="5"/>
  <c r="A430" i="5"/>
  <c r="G429" i="5"/>
  <c r="A429" i="5"/>
  <c r="G428" i="5"/>
  <c r="A428" i="5"/>
  <c r="G427" i="5"/>
  <c r="A427" i="5"/>
  <c r="G426" i="5"/>
  <c r="A426" i="5"/>
  <c r="G425" i="5"/>
  <c r="A425" i="5"/>
  <c r="G424" i="5"/>
  <c r="A424" i="5"/>
  <c r="G423" i="5"/>
  <c r="A423" i="5"/>
  <c r="G422" i="5"/>
  <c r="A422" i="5"/>
  <c r="G421" i="5"/>
  <c r="A421" i="5"/>
  <c r="G420" i="5"/>
  <c r="A420" i="5"/>
  <c r="G419" i="5"/>
  <c r="A419" i="5"/>
  <c r="G418" i="5"/>
  <c r="A418" i="5"/>
  <c r="G417" i="5"/>
  <c r="A417" i="5"/>
  <c r="G416" i="5"/>
  <c r="A416" i="5"/>
  <c r="G415" i="5"/>
  <c r="A415" i="5"/>
  <c r="G414" i="5"/>
  <c r="A414" i="5"/>
  <c r="G413" i="5"/>
  <c r="A413" i="5"/>
  <c r="G412" i="5"/>
  <c r="A412" i="5"/>
  <c r="G411" i="5"/>
  <c r="A411" i="5"/>
  <c r="G410" i="5"/>
  <c r="A410" i="5"/>
  <c r="G409" i="5"/>
  <c r="A409" i="5"/>
  <c r="G408" i="5"/>
  <c r="A408" i="5"/>
  <c r="G407" i="5"/>
  <c r="A407" i="5"/>
  <c r="G406" i="5"/>
  <c r="A406" i="5"/>
  <c r="G405" i="5"/>
  <c r="A405" i="5"/>
  <c r="G404" i="5"/>
  <c r="A404" i="5"/>
  <c r="G403" i="5"/>
  <c r="A403" i="5"/>
  <c r="G402" i="5"/>
  <c r="A402" i="5"/>
  <c r="G401" i="5"/>
  <c r="A401" i="5"/>
  <c r="G400" i="5"/>
  <c r="A400" i="5"/>
  <c r="G399" i="5"/>
  <c r="A399" i="5"/>
  <c r="G398" i="5"/>
  <c r="A398" i="5"/>
  <c r="G397" i="5"/>
  <c r="A397" i="5"/>
  <c r="G396" i="5"/>
  <c r="A396" i="5"/>
  <c r="G395" i="5"/>
  <c r="A395" i="5"/>
  <c r="G394" i="5"/>
  <c r="A394" i="5"/>
  <c r="G393" i="5"/>
  <c r="A393" i="5"/>
  <c r="G392" i="5"/>
  <c r="A392" i="5"/>
  <c r="G391" i="5"/>
  <c r="A391" i="5"/>
  <c r="G390" i="5"/>
  <c r="A390" i="5"/>
  <c r="G389" i="5"/>
  <c r="A389" i="5"/>
  <c r="G388" i="5"/>
  <c r="A388" i="5"/>
  <c r="G387" i="5"/>
  <c r="A387" i="5"/>
  <c r="G386" i="5"/>
  <c r="A386" i="5"/>
  <c r="G385" i="5"/>
  <c r="A385" i="5"/>
  <c r="G384" i="5"/>
  <c r="A384" i="5"/>
  <c r="G383" i="5"/>
  <c r="A383" i="5"/>
  <c r="G382" i="5"/>
  <c r="A382" i="5"/>
  <c r="G381" i="5"/>
  <c r="A381" i="5"/>
  <c r="G380" i="5"/>
  <c r="A380" i="5"/>
  <c r="G379" i="5"/>
  <c r="A379" i="5"/>
  <c r="G378" i="5"/>
  <c r="A378" i="5"/>
  <c r="G377" i="5"/>
  <c r="A377" i="5"/>
  <c r="G376" i="5"/>
  <c r="A376" i="5"/>
  <c r="G375" i="5"/>
  <c r="A375" i="5"/>
  <c r="G374" i="5"/>
  <c r="A374" i="5"/>
  <c r="G373" i="5"/>
  <c r="A373" i="5"/>
  <c r="G372" i="5"/>
  <c r="A372" i="5"/>
  <c r="G371" i="5"/>
  <c r="A371" i="5"/>
  <c r="G370" i="5"/>
  <c r="A370" i="5"/>
  <c r="G369" i="5"/>
  <c r="A369" i="5"/>
  <c r="G368" i="5"/>
  <c r="A368" i="5"/>
  <c r="G367" i="5"/>
  <c r="A367" i="5"/>
  <c r="G366" i="5"/>
  <c r="A366" i="5"/>
  <c r="G365" i="5"/>
  <c r="A365" i="5"/>
  <c r="G364" i="5"/>
  <c r="A364" i="5"/>
  <c r="G363" i="5"/>
  <c r="A363" i="5"/>
  <c r="G362" i="5"/>
  <c r="A362" i="5"/>
  <c r="G361" i="5"/>
  <c r="A361" i="5"/>
  <c r="G360" i="5"/>
  <c r="A360" i="5"/>
  <c r="G359" i="5"/>
  <c r="A359" i="5"/>
  <c r="G358" i="5"/>
  <c r="A358" i="5"/>
  <c r="G357" i="5"/>
  <c r="A357" i="5"/>
  <c r="G356" i="5"/>
  <c r="A356" i="5"/>
  <c r="G355" i="5"/>
  <c r="A355" i="5"/>
  <c r="G354" i="5"/>
  <c r="A354" i="5"/>
  <c r="G353" i="5"/>
  <c r="A353" i="5"/>
  <c r="G352" i="5"/>
  <c r="A352" i="5"/>
  <c r="G351" i="5"/>
  <c r="A351" i="5"/>
  <c r="G350" i="5"/>
  <c r="A350" i="5"/>
  <c r="G349" i="5"/>
  <c r="A349" i="5"/>
  <c r="G348" i="5"/>
  <c r="A348" i="5"/>
  <c r="G347" i="5"/>
  <c r="A347" i="5"/>
  <c r="G346" i="5"/>
  <c r="A346" i="5"/>
  <c r="G345" i="5"/>
  <c r="A345" i="5"/>
  <c r="G344" i="5"/>
  <c r="A344" i="5"/>
  <c r="G343" i="5"/>
  <c r="A343" i="5"/>
  <c r="G342" i="5"/>
  <c r="A342" i="5"/>
  <c r="G341" i="5"/>
  <c r="A341" i="5"/>
  <c r="G340" i="5"/>
  <c r="A340" i="5"/>
  <c r="G339" i="5"/>
  <c r="A339" i="5"/>
  <c r="G338" i="5"/>
  <c r="A338" i="5"/>
  <c r="G337" i="5"/>
  <c r="A337" i="5"/>
  <c r="G336" i="5"/>
  <c r="A336" i="5"/>
  <c r="G335" i="5"/>
  <c r="A335" i="5"/>
  <c r="G334" i="5"/>
  <c r="A334" i="5"/>
  <c r="G333" i="5"/>
  <c r="A333" i="5"/>
  <c r="G332" i="5"/>
  <c r="A332" i="5"/>
  <c r="G331" i="5"/>
  <c r="A331" i="5"/>
  <c r="G330" i="5"/>
  <c r="A330" i="5"/>
  <c r="G329" i="5"/>
  <c r="A329" i="5"/>
  <c r="G328" i="5"/>
  <c r="A328" i="5"/>
  <c r="G327" i="5"/>
  <c r="A327" i="5"/>
  <c r="G326" i="5"/>
  <c r="A326" i="5"/>
  <c r="G325" i="5"/>
  <c r="A325" i="5"/>
  <c r="G324" i="5"/>
  <c r="A324" i="5"/>
  <c r="G323" i="5"/>
  <c r="A323" i="5"/>
  <c r="G322" i="5"/>
  <c r="A322" i="5"/>
  <c r="G321" i="5"/>
  <c r="A321" i="5"/>
  <c r="G320" i="5"/>
  <c r="A320" i="5"/>
  <c r="G319" i="5"/>
  <c r="A319" i="5"/>
  <c r="G318" i="5"/>
  <c r="A318" i="5"/>
  <c r="G317" i="5"/>
  <c r="A317" i="5"/>
  <c r="G316" i="5"/>
  <c r="A316" i="5"/>
  <c r="G315" i="5"/>
  <c r="A315" i="5"/>
  <c r="G314" i="5"/>
  <c r="A314" i="5"/>
  <c r="G313" i="5"/>
  <c r="A313" i="5"/>
  <c r="G312" i="5"/>
  <c r="A312" i="5"/>
  <c r="G311" i="5"/>
  <c r="A311" i="5"/>
  <c r="G310" i="5"/>
  <c r="A310" i="5"/>
  <c r="G309" i="5"/>
  <c r="A309" i="5"/>
  <c r="G308" i="5"/>
  <c r="A308" i="5"/>
  <c r="G307" i="5"/>
  <c r="A307" i="5"/>
  <c r="G306" i="5"/>
  <c r="A306" i="5"/>
  <c r="G305" i="5"/>
  <c r="A305" i="5"/>
  <c r="G304" i="5"/>
  <c r="A304" i="5"/>
  <c r="G303" i="5"/>
  <c r="A303" i="5"/>
  <c r="G302" i="5"/>
  <c r="A302" i="5"/>
  <c r="G301" i="5"/>
  <c r="A301" i="5"/>
  <c r="G300" i="5"/>
  <c r="A300" i="5"/>
  <c r="G299" i="5"/>
  <c r="A299" i="5"/>
  <c r="G298" i="5"/>
  <c r="A298" i="5"/>
  <c r="G297" i="5"/>
  <c r="A297" i="5"/>
  <c r="G296" i="5"/>
  <c r="A296" i="5"/>
  <c r="G295" i="5"/>
  <c r="A295" i="5"/>
  <c r="G294" i="5"/>
  <c r="A294" i="5"/>
  <c r="G293" i="5"/>
  <c r="A293" i="5"/>
  <c r="G292" i="5"/>
  <c r="A292" i="5"/>
  <c r="G291" i="5"/>
  <c r="A291" i="5"/>
  <c r="G290" i="5"/>
  <c r="A290" i="5"/>
  <c r="G289" i="5"/>
  <c r="A289" i="5"/>
  <c r="G288" i="5"/>
  <c r="A288" i="5"/>
  <c r="G287" i="5"/>
  <c r="A287" i="5"/>
  <c r="G286" i="5"/>
  <c r="A286" i="5"/>
  <c r="G285" i="5"/>
  <c r="A285" i="5"/>
  <c r="G284" i="5"/>
  <c r="A284" i="5"/>
  <c r="G283" i="5"/>
  <c r="A283" i="5"/>
  <c r="G282" i="5"/>
  <c r="A282" i="5"/>
  <c r="G281" i="5"/>
  <c r="A281" i="5"/>
  <c r="G280" i="5"/>
  <c r="A280" i="5"/>
  <c r="G279" i="5"/>
  <c r="A279" i="5"/>
  <c r="G278" i="5"/>
  <c r="A278" i="5"/>
  <c r="G277" i="5"/>
  <c r="A277" i="5"/>
  <c r="G276" i="5"/>
  <c r="A276" i="5"/>
  <c r="G275" i="5"/>
  <c r="A275" i="5"/>
  <c r="G274" i="5"/>
  <c r="A274" i="5"/>
  <c r="G273" i="5"/>
  <c r="A273" i="5"/>
  <c r="G272" i="5"/>
  <c r="A272" i="5"/>
  <c r="G271" i="5"/>
  <c r="A271" i="5"/>
  <c r="G270" i="5"/>
  <c r="A270" i="5"/>
  <c r="G269" i="5"/>
  <c r="A269" i="5"/>
  <c r="G268" i="5"/>
  <c r="A268" i="5"/>
  <c r="G267" i="5"/>
  <c r="A267" i="5"/>
  <c r="G266" i="5"/>
  <c r="A266" i="5"/>
  <c r="G265" i="5"/>
  <c r="A265" i="5"/>
  <c r="G264" i="5"/>
  <c r="A264" i="5"/>
  <c r="G263" i="5"/>
  <c r="A263" i="5"/>
  <c r="G262" i="5"/>
  <c r="A262" i="5"/>
  <c r="G261" i="5"/>
  <c r="A261" i="5"/>
  <c r="G260" i="5"/>
  <c r="A260" i="5"/>
  <c r="G259" i="5"/>
  <c r="A259" i="5"/>
  <c r="G258" i="5"/>
  <c r="A258" i="5"/>
  <c r="G257" i="5"/>
  <c r="A257" i="5"/>
  <c r="G256" i="5"/>
  <c r="A256" i="5"/>
  <c r="G255" i="5"/>
  <c r="A255" i="5"/>
  <c r="G254" i="5"/>
  <c r="A254" i="5"/>
  <c r="G253" i="5"/>
  <c r="A253" i="5"/>
  <c r="G252" i="5"/>
  <c r="A252" i="5"/>
  <c r="G251" i="5"/>
  <c r="A251" i="5"/>
  <c r="G250" i="5"/>
  <c r="A250" i="5"/>
  <c r="G249" i="5"/>
  <c r="A249" i="5"/>
  <c r="G248" i="5"/>
  <c r="A248" i="5"/>
  <c r="G247" i="5"/>
  <c r="A247" i="5"/>
  <c r="G246" i="5"/>
  <c r="A246" i="5"/>
  <c r="G245" i="5"/>
  <c r="A245" i="5"/>
  <c r="G244" i="5"/>
  <c r="A244" i="5"/>
  <c r="G243" i="5"/>
  <c r="A243" i="5"/>
  <c r="G242" i="5"/>
  <c r="A242" i="5"/>
  <c r="G241" i="5"/>
  <c r="A241" i="5"/>
  <c r="G240" i="5"/>
  <c r="A240" i="5"/>
  <c r="G239" i="5"/>
  <c r="A239" i="5"/>
  <c r="G238" i="5"/>
  <c r="A238" i="5"/>
  <c r="G237" i="5"/>
  <c r="A237" i="5"/>
  <c r="G236" i="5"/>
  <c r="A236" i="5"/>
  <c r="G235" i="5"/>
  <c r="A235" i="5"/>
  <c r="G234" i="5"/>
  <c r="A234" i="5"/>
  <c r="G233" i="5"/>
  <c r="A233" i="5"/>
  <c r="G232" i="5"/>
  <c r="A232" i="5"/>
  <c r="G231" i="5"/>
  <c r="A231" i="5"/>
  <c r="G230" i="5"/>
  <c r="A230" i="5"/>
  <c r="G229" i="5"/>
  <c r="A229" i="5"/>
  <c r="G228" i="5"/>
  <c r="A228" i="5"/>
  <c r="G227" i="5"/>
  <c r="A227" i="5"/>
  <c r="G226" i="5"/>
  <c r="A226" i="5"/>
  <c r="G225" i="5"/>
  <c r="A225" i="5"/>
  <c r="G224" i="5"/>
  <c r="A224" i="5"/>
  <c r="G223" i="5"/>
  <c r="A223" i="5"/>
  <c r="G222" i="5"/>
  <c r="A222" i="5"/>
  <c r="G221" i="5"/>
  <c r="A221" i="5"/>
  <c r="G220" i="5"/>
  <c r="A220" i="5"/>
  <c r="G219" i="5"/>
  <c r="A219" i="5"/>
  <c r="G218" i="5"/>
  <c r="A218" i="5"/>
  <c r="G217" i="5"/>
  <c r="A217" i="5"/>
  <c r="G216" i="5"/>
  <c r="A216" i="5"/>
  <c r="G215" i="5"/>
  <c r="A215" i="5"/>
  <c r="G214" i="5"/>
  <c r="A214" i="5"/>
  <c r="G213" i="5"/>
  <c r="A213" i="5"/>
  <c r="G212" i="5"/>
  <c r="A212" i="5"/>
  <c r="G211" i="5"/>
  <c r="A211" i="5"/>
  <c r="G210" i="5"/>
  <c r="A210" i="5"/>
  <c r="G209" i="5"/>
  <c r="A209" i="5"/>
  <c r="G208" i="5"/>
  <c r="A208" i="5"/>
  <c r="G207" i="5"/>
  <c r="A207" i="5"/>
  <c r="G206" i="5"/>
  <c r="A206" i="5"/>
  <c r="G205" i="5"/>
  <c r="A205" i="5"/>
  <c r="G204" i="5"/>
  <c r="A204" i="5"/>
  <c r="G203" i="5"/>
  <c r="A203" i="5"/>
  <c r="G202" i="5"/>
  <c r="A202" i="5"/>
  <c r="G201" i="5"/>
  <c r="A201" i="5"/>
  <c r="G200" i="5"/>
  <c r="A200" i="5"/>
  <c r="G199" i="5"/>
  <c r="A199" i="5"/>
  <c r="G198" i="5"/>
  <c r="A198" i="5"/>
  <c r="G197" i="5"/>
  <c r="A197" i="5"/>
  <c r="G196" i="5"/>
  <c r="A196" i="5"/>
  <c r="G195" i="5"/>
  <c r="A195" i="5"/>
  <c r="G194" i="5"/>
  <c r="A194" i="5"/>
  <c r="G193" i="5"/>
  <c r="A193" i="5"/>
  <c r="G192" i="5"/>
  <c r="A192" i="5"/>
  <c r="G191" i="5"/>
  <c r="A191" i="5"/>
  <c r="G190" i="5"/>
  <c r="A190" i="5"/>
  <c r="G189" i="5"/>
  <c r="A189" i="5"/>
  <c r="G188" i="5"/>
  <c r="A188" i="5"/>
  <c r="G187" i="5"/>
  <c r="A187" i="5"/>
  <c r="G186" i="5"/>
  <c r="A186" i="5"/>
  <c r="G185" i="5"/>
  <c r="A185" i="5"/>
  <c r="G184" i="5"/>
  <c r="A184" i="5"/>
  <c r="G183" i="5"/>
  <c r="A183" i="5"/>
  <c r="G182" i="5"/>
  <c r="A182" i="5"/>
  <c r="G181" i="5"/>
  <c r="A181" i="5"/>
  <c r="G180" i="5"/>
  <c r="A180" i="5"/>
  <c r="G179" i="5"/>
  <c r="A179" i="5"/>
  <c r="G178" i="5"/>
  <c r="A178" i="5"/>
  <c r="G177" i="5"/>
  <c r="A177" i="5"/>
  <c r="G176" i="5"/>
  <c r="A176" i="5"/>
  <c r="G175" i="5"/>
  <c r="A175" i="5"/>
  <c r="G174" i="5"/>
  <c r="A174" i="5"/>
  <c r="G173" i="5"/>
  <c r="A173" i="5"/>
  <c r="G172" i="5"/>
  <c r="A172" i="5"/>
  <c r="G171" i="5"/>
  <c r="A171" i="5"/>
  <c r="G170" i="5"/>
  <c r="A170" i="5"/>
  <c r="G169" i="5"/>
  <c r="A169" i="5"/>
  <c r="G168" i="5"/>
  <c r="A168" i="5"/>
  <c r="G167" i="5"/>
  <c r="A167" i="5"/>
  <c r="G166" i="5"/>
  <c r="A166" i="5"/>
  <c r="G165" i="5"/>
  <c r="A165" i="5"/>
  <c r="G164" i="5"/>
  <c r="A164" i="5"/>
  <c r="G163" i="5"/>
  <c r="A163" i="5"/>
  <c r="G162" i="5"/>
  <c r="A162" i="5"/>
  <c r="G161" i="5"/>
  <c r="A161" i="5"/>
  <c r="G160" i="5"/>
  <c r="A160" i="5"/>
  <c r="G159" i="5"/>
  <c r="A159" i="5"/>
  <c r="G158" i="5"/>
  <c r="A158" i="5"/>
  <c r="G157" i="5"/>
  <c r="A157" i="5"/>
  <c r="G156" i="5"/>
  <c r="A156" i="5"/>
  <c r="G155" i="5"/>
  <c r="A155" i="5"/>
  <c r="G154" i="5"/>
  <c r="A154" i="5"/>
  <c r="G153" i="5"/>
  <c r="A153" i="5"/>
  <c r="G152" i="5"/>
  <c r="A152" i="5"/>
  <c r="G151" i="5"/>
  <c r="A151" i="5"/>
  <c r="G150" i="5"/>
  <c r="A150" i="5"/>
  <c r="G149" i="5"/>
  <c r="A149" i="5"/>
  <c r="G148" i="5"/>
  <c r="A148" i="5"/>
  <c r="G147" i="5"/>
  <c r="A147" i="5"/>
  <c r="G146" i="5"/>
  <c r="A146" i="5"/>
  <c r="G145" i="5"/>
  <c r="A145" i="5"/>
  <c r="G144" i="5"/>
  <c r="A144" i="5"/>
  <c r="G143" i="5"/>
  <c r="A143" i="5"/>
  <c r="G142" i="5"/>
  <c r="A142" i="5"/>
  <c r="G141" i="5"/>
  <c r="A141" i="5"/>
  <c r="G140" i="5"/>
  <c r="A140" i="5"/>
  <c r="G139" i="5"/>
  <c r="A139" i="5"/>
  <c r="G138" i="5"/>
  <c r="A138" i="5"/>
  <c r="G137" i="5"/>
  <c r="A137" i="5"/>
  <c r="G136" i="5"/>
  <c r="A136" i="5"/>
  <c r="G135" i="5"/>
  <c r="A135" i="5"/>
  <c r="G134" i="5"/>
  <c r="A134" i="5"/>
  <c r="G133" i="5"/>
  <c r="A133" i="5"/>
  <c r="G132" i="5"/>
  <c r="A132" i="5"/>
  <c r="G131" i="5"/>
  <c r="A131" i="5"/>
  <c r="G130" i="5"/>
  <c r="A130" i="5"/>
  <c r="G129" i="5"/>
  <c r="A129" i="5"/>
  <c r="G128" i="5"/>
  <c r="A128" i="5"/>
  <c r="G127" i="5"/>
  <c r="A127" i="5"/>
  <c r="G126" i="5"/>
  <c r="A126" i="5"/>
  <c r="G125" i="5"/>
  <c r="A125" i="5"/>
  <c r="G124" i="5"/>
  <c r="A124" i="5"/>
  <c r="G123" i="5"/>
  <c r="A123" i="5"/>
  <c r="G122" i="5"/>
  <c r="A122" i="5"/>
  <c r="G121" i="5"/>
  <c r="A121" i="5"/>
  <c r="G120" i="5"/>
  <c r="A120" i="5"/>
  <c r="G119" i="5"/>
  <c r="A119" i="5"/>
  <c r="G118" i="5"/>
  <c r="A118" i="5"/>
  <c r="G117" i="5"/>
  <c r="A117" i="5"/>
  <c r="G116" i="5"/>
  <c r="A116" i="5"/>
  <c r="G115" i="5"/>
  <c r="A115" i="5"/>
  <c r="G114" i="5"/>
  <c r="A114" i="5"/>
  <c r="G113" i="5"/>
  <c r="A113" i="5"/>
  <c r="G112" i="5"/>
  <c r="A112" i="5"/>
  <c r="G111" i="5"/>
  <c r="A111" i="5"/>
  <c r="G110" i="5"/>
  <c r="A110" i="5"/>
  <c r="G109" i="5"/>
  <c r="A109" i="5"/>
  <c r="G108" i="5"/>
  <c r="A108" i="5"/>
  <c r="G107" i="5"/>
  <c r="A107" i="5"/>
  <c r="G106" i="5"/>
  <c r="A106" i="5"/>
  <c r="G105" i="5"/>
  <c r="A105" i="5"/>
  <c r="G104" i="5"/>
  <c r="A104" i="5"/>
  <c r="G103" i="5"/>
  <c r="A103" i="5"/>
  <c r="G102" i="5"/>
  <c r="A102" i="5"/>
  <c r="G101" i="5"/>
  <c r="A101" i="5"/>
  <c r="G100" i="5"/>
  <c r="A100" i="5"/>
  <c r="G99" i="5"/>
  <c r="A99" i="5"/>
  <c r="G98" i="5"/>
  <c r="A98" i="5"/>
  <c r="G97" i="5"/>
  <c r="A97" i="5"/>
  <c r="G96" i="5"/>
  <c r="A96" i="5"/>
  <c r="G95" i="5"/>
  <c r="A95" i="5"/>
  <c r="G94" i="5"/>
  <c r="A94" i="5"/>
  <c r="G93" i="5"/>
  <c r="A93" i="5"/>
  <c r="G92" i="5"/>
  <c r="A92" i="5"/>
  <c r="G91" i="5"/>
  <c r="A91" i="5"/>
  <c r="G90" i="5"/>
  <c r="A90" i="5"/>
  <c r="G89" i="5"/>
  <c r="A89" i="5"/>
  <c r="G88" i="5"/>
  <c r="A88" i="5"/>
  <c r="G87" i="5"/>
  <c r="A87" i="5"/>
  <c r="G86" i="5"/>
  <c r="A86" i="5"/>
  <c r="G85" i="5"/>
  <c r="A85" i="5"/>
  <c r="G84" i="5"/>
  <c r="A84" i="5"/>
  <c r="G83" i="5"/>
  <c r="A83" i="5"/>
  <c r="G82" i="5"/>
  <c r="A82" i="5"/>
  <c r="G81" i="5"/>
  <c r="A81" i="5"/>
  <c r="G80" i="5"/>
  <c r="A80" i="5"/>
  <c r="G79" i="5"/>
  <c r="A79" i="5"/>
  <c r="G78" i="5"/>
  <c r="A78" i="5"/>
  <c r="G77" i="5"/>
  <c r="A77" i="5"/>
  <c r="G76" i="5"/>
  <c r="A76" i="5"/>
  <c r="G75" i="5"/>
  <c r="A75" i="5"/>
  <c r="G74" i="5"/>
  <c r="A74" i="5"/>
  <c r="G73" i="5"/>
  <c r="A73" i="5"/>
  <c r="G72" i="5"/>
  <c r="A72" i="5"/>
  <c r="G71" i="5"/>
  <c r="A71" i="5"/>
  <c r="G70" i="5"/>
  <c r="A70" i="5"/>
  <c r="G69" i="5"/>
  <c r="A69" i="5"/>
  <c r="G68" i="5"/>
  <c r="A68" i="5"/>
  <c r="G67" i="5"/>
  <c r="A67" i="5"/>
  <c r="G66" i="5"/>
  <c r="A66" i="5"/>
  <c r="G65" i="5"/>
  <c r="A65" i="5"/>
  <c r="G64" i="5"/>
  <c r="A64" i="5"/>
  <c r="G63" i="5"/>
  <c r="A63" i="5"/>
  <c r="G62" i="5"/>
  <c r="A62" i="5"/>
  <c r="G61" i="5"/>
  <c r="A61" i="5"/>
  <c r="G60" i="5"/>
  <c r="A60" i="5"/>
  <c r="G59" i="5"/>
  <c r="A59" i="5"/>
  <c r="G58" i="5"/>
  <c r="A58" i="5"/>
  <c r="G57" i="5"/>
  <c r="A57" i="5"/>
  <c r="G56" i="5"/>
  <c r="A56" i="5"/>
  <c r="G55" i="5"/>
  <c r="A55" i="5"/>
  <c r="G54" i="5"/>
  <c r="A54" i="5"/>
  <c r="G53" i="5"/>
  <c r="A53" i="5"/>
  <c r="G52" i="5"/>
  <c r="A52" i="5"/>
  <c r="G51" i="5"/>
  <c r="A51" i="5"/>
  <c r="G50" i="5"/>
  <c r="A50" i="5"/>
  <c r="G49" i="5"/>
  <c r="A49" i="5"/>
  <c r="G48" i="5"/>
  <c r="A48" i="5"/>
  <c r="G47" i="5"/>
  <c r="A47" i="5"/>
  <c r="G46" i="5"/>
  <c r="A46" i="5"/>
  <c r="G45" i="5"/>
  <c r="A45" i="5"/>
  <c r="G44" i="5"/>
  <c r="A44" i="5"/>
  <c r="G43" i="5"/>
  <c r="A43" i="5"/>
  <c r="G42" i="5"/>
  <c r="A42" i="5"/>
  <c r="G41" i="5"/>
  <c r="A41" i="5"/>
  <c r="G40" i="5"/>
  <c r="A40" i="5"/>
  <c r="G39" i="5"/>
  <c r="A39" i="5"/>
  <c r="G38" i="5"/>
  <c r="A38" i="5"/>
  <c r="G37" i="5"/>
  <c r="A37" i="5"/>
  <c r="G36" i="5"/>
  <c r="A36" i="5"/>
  <c r="G35" i="5"/>
  <c r="A35" i="5"/>
  <c r="G34" i="5"/>
  <c r="A34" i="5"/>
  <c r="G33" i="5"/>
  <c r="A33" i="5"/>
  <c r="G32" i="5"/>
  <c r="A32" i="5"/>
  <c r="G31" i="5"/>
  <c r="A31" i="5"/>
  <c r="G30" i="5"/>
  <c r="A30" i="5"/>
  <c r="G29" i="5"/>
  <c r="A29" i="5"/>
  <c r="G28" i="5"/>
  <c r="A28" i="5"/>
  <c r="G27" i="5"/>
  <c r="A27" i="5"/>
  <c r="G26" i="5"/>
  <c r="A26" i="5"/>
  <c r="G25" i="5"/>
  <c r="A25" i="5"/>
  <c r="G24" i="5"/>
  <c r="A24" i="5"/>
  <c r="G23" i="5"/>
  <c r="A23" i="5"/>
  <c r="G22" i="5"/>
  <c r="A22" i="5"/>
  <c r="G21" i="5"/>
  <c r="A21" i="5"/>
  <c r="G20" i="5"/>
  <c r="A20" i="5"/>
  <c r="G19" i="5"/>
  <c r="A19" i="5"/>
  <c r="G18" i="5"/>
  <c r="A18" i="5"/>
  <c r="G17" i="5"/>
  <c r="A17" i="5"/>
  <c r="G16" i="5"/>
  <c r="A16" i="5"/>
  <c r="G15" i="5"/>
  <c r="A15" i="5"/>
  <c r="G14" i="5"/>
  <c r="A14" i="5"/>
  <c r="G13" i="5"/>
  <c r="A13" i="5"/>
  <c r="G12" i="5"/>
  <c r="A12" i="5"/>
  <c r="G11" i="5"/>
  <c r="A11" i="5"/>
  <c r="G10" i="5"/>
  <c r="A10" i="5"/>
  <c r="G9" i="5"/>
  <c r="A9" i="5"/>
  <c r="G8" i="5"/>
  <c r="A8" i="5"/>
  <c r="G7" i="5"/>
  <c r="A7" i="5"/>
  <c r="G6" i="5"/>
  <c r="A6" i="5"/>
  <c r="G5" i="5"/>
  <c r="A5" i="5"/>
  <c r="G4" i="5"/>
  <c r="A4" i="5"/>
  <c r="G3" i="5"/>
  <c r="A3" i="5"/>
  <c r="G2" i="5"/>
  <c r="A2" i="5"/>
  <c r="G1" i="5"/>
  <c r="A1" i="5"/>
  <c r="F61" i="6" l="1"/>
  <c r="C23" i="9"/>
  <c r="F24" i="13"/>
  <c r="C64" i="6"/>
  <c r="E4" i="8"/>
  <c r="A4" i="8" s="1"/>
  <c r="E18" i="13"/>
  <c r="E24" i="13" s="1"/>
  <c r="E76" i="8"/>
  <c r="A20" i="7"/>
  <c r="A70" i="8"/>
  <c r="D19" i="7"/>
  <c r="D18" i="7" s="1"/>
  <c r="A26" i="7"/>
  <c r="A32" i="8"/>
  <c r="F56" i="8"/>
  <c r="A63" i="6"/>
  <c r="D29" i="7"/>
  <c r="A55" i="6"/>
  <c r="A4" i="7"/>
  <c r="C9" i="7"/>
  <c r="A9" i="7" s="1"/>
  <c r="C22" i="7"/>
  <c r="A22" i="7" s="1"/>
  <c r="C34" i="7"/>
  <c r="A34" i="7" s="1"/>
  <c r="F45" i="8"/>
  <c r="F65" i="8"/>
  <c r="E26" i="13"/>
  <c r="E3" i="15"/>
  <c r="F3" i="15" s="1"/>
  <c r="F32" i="8"/>
  <c r="F78" i="8"/>
  <c r="F60" i="6"/>
  <c r="F34" i="8"/>
  <c r="A60" i="8"/>
  <c r="C59" i="6"/>
  <c r="D3" i="7"/>
  <c r="C30" i="7"/>
  <c r="A30" i="7" s="1"/>
  <c r="A29" i="8"/>
  <c r="F60" i="8"/>
  <c r="F81" i="8"/>
  <c r="D41" i="13"/>
  <c r="D51" i="13" s="1"/>
  <c r="F4" i="15"/>
  <c r="F38" i="13"/>
  <c r="F45" i="13"/>
  <c r="F41" i="13" s="1"/>
  <c r="F31" i="13"/>
  <c r="E46" i="13"/>
  <c r="E41" i="13"/>
  <c r="F87" i="8"/>
  <c r="C18" i="7"/>
  <c r="A62" i="8"/>
  <c r="D76" i="8"/>
  <c r="A76" i="8" s="1"/>
  <c r="F88" i="8"/>
  <c r="F63" i="6"/>
  <c r="F22" i="8"/>
  <c r="F39" i="8"/>
  <c r="D59" i="8"/>
  <c r="D54" i="6"/>
  <c r="F56" i="6"/>
  <c r="E54" i="6"/>
  <c r="D59" i="6"/>
  <c r="F4" i="8"/>
  <c r="E28" i="8"/>
  <c r="E3" i="8" s="1"/>
  <c r="F50" i="8"/>
  <c r="F59" i="8"/>
  <c r="D18" i="13"/>
  <c r="D24" i="13" s="1"/>
  <c r="E59" i="6"/>
  <c r="D31" i="13"/>
  <c r="E31" i="13"/>
  <c r="E38" i="13" s="1"/>
  <c r="F48" i="13"/>
  <c r="F46" i="13" s="1"/>
  <c r="A3" i="15" l="1"/>
  <c r="A19" i="7"/>
  <c r="A59" i="6"/>
  <c r="E51" i="13"/>
  <c r="C29" i="7"/>
  <c r="A29" i="7" s="1"/>
  <c r="A18" i="7"/>
  <c r="G56" i="8"/>
  <c r="G17" i="8"/>
  <c r="G3" i="8"/>
  <c r="G4" i="8"/>
  <c r="G22" i="8"/>
  <c r="G59" i="8"/>
  <c r="G50" i="8"/>
  <c r="G76" i="8"/>
  <c r="G70" i="8"/>
  <c r="G87" i="8"/>
  <c r="A54" i="6"/>
  <c r="D64" i="6"/>
  <c r="G28" i="8"/>
  <c r="F28" i="8"/>
  <c r="F76" i="8"/>
  <c r="F59" i="6"/>
  <c r="D3" i="8"/>
  <c r="A3" i="8" s="1"/>
  <c r="A59" i="8"/>
  <c r="E64" i="6"/>
  <c r="F54" i="6"/>
  <c r="D38" i="13"/>
  <c r="F51" i="13"/>
  <c r="A28" i="8"/>
  <c r="F3" i="8" l="1"/>
  <c r="F64" i="6"/>
</calcChain>
</file>

<file path=xl/sharedStrings.xml><?xml version="1.0" encoding="utf-8"?>
<sst xmlns="http://schemas.openxmlformats.org/spreadsheetml/2006/main" count="16225" uniqueCount="1571">
  <si>
    <t>შემოსავლები</t>
  </si>
  <si>
    <t>გადასახადები</t>
  </si>
  <si>
    <t>გრანტები</t>
  </si>
  <si>
    <t>სხვა შემოსავლები</t>
  </si>
  <si>
    <t>არაფინანსური აქტივების კლება</t>
  </si>
  <si>
    <t>ფინანსური აქტივების კლება</t>
  </si>
  <si>
    <t>სესხები</t>
  </si>
  <si>
    <t>ვალდებულებების ზრდა</t>
  </si>
  <si>
    <t>ფასიანი ქაღალდები, გარდა აქციებისა</t>
  </si>
  <si>
    <t>სხვა კრედიტორული დავალიანებები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</si>
  <si>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</si>
  <si>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</si>
  <si>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</si>
  <si>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</si>
  <si>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</si>
  <si>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</si>
  <si>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</si>
  <si>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არაფინანსური აქტივების ზრდა</t>
  </si>
  <si>
    <t>ფინანსური აქტივების ზრდა</t>
  </si>
  <si>
    <t>აქციები და სხვა კაპიტალი</t>
  </si>
  <si>
    <t>სხვა დებიტორული დავალიანებები</t>
  </si>
  <si>
    <t>ვალდებულებების კლება</t>
  </si>
  <si>
    <t>ვალუტა და დეპოზიტები</t>
  </si>
  <si>
    <t>შემოსულობები</t>
  </si>
  <si>
    <t>ფინანსური აქტივების კლება (ნაშთის გამოკლებით)</t>
  </si>
  <si>
    <t>გადასახდელები</t>
  </si>
  <si>
    <t>ფინანსური აქტივების ზრდა (ნაშთის გამოკლებით)</t>
  </si>
  <si>
    <t>ნაშთის ცვლილება</t>
  </si>
  <si>
    <t>ნაშთი პერიოდის დასაწყისისთვის</t>
  </si>
  <si>
    <t>ნაშთი პერიოდის ბოლოსთვის</t>
  </si>
  <si>
    <t>კანონმდებლობით ნებადართული სხვა (საკუთარი) შემოსავლები/გადასახდელები</t>
  </si>
  <si>
    <t>მომუშავეთა რიცხოვნება</t>
  </si>
  <si>
    <t>მ.შ. შტატით გათვალისწინებულ თანამშრომელთა რიცხოვნობა</t>
  </si>
  <si>
    <t>მ.შ. შტატგარეშე თანამშრომელთა რიცხოვნობა</t>
  </si>
  <si>
    <t>სსიპ - საჯარო აუდიტის ინსტიტუტი</t>
  </si>
  <si>
    <t>სსიპ - იუსტიციის უმაღლესი სკოლა</t>
  </si>
  <si>
    <t>საქართველოს იუსტიციის უმაღლეს საბჭოსთან არსებული სსიპ - საერთო სასამართლოების დეპარტამენტი</t>
  </si>
  <si>
    <t>სსიპ - საქართველოს ოპერატიულ-ტექნიკური სააგენტო</t>
  </si>
  <si>
    <t>სსიპ - შემოსავლების სამსახური</t>
  </si>
  <si>
    <t>სსიპ - საფინანსო-ანალიტიკური სამსახური</t>
  </si>
  <si>
    <t>სსიპ - ფინანსთა სამინისტროს აკადემია</t>
  </si>
  <si>
    <t>სსიპ - საქართველოს ტურიზმის ეროვნული ადმინისტრაცია</t>
  </si>
  <si>
    <t>სსიპ - მინერალური რესურსების ეროვნული სააგენტო</t>
  </si>
  <si>
    <t>ა(ა)იპ - ოუფენ ნეტი</t>
  </si>
  <si>
    <t>სსიპ - საქართველოს სტანდარტებისა და მეტროლოგიის ეროვნული სააგენტო</t>
  </si>
  <si>
    <t>სსიპ - საქართველოს ინოვაციების და ტექნოლოგიების სააგენტო</t>
  </si>
  <si>
    <t>სსიპ - სახელმწიფო ქონების ეროვნული სააგენტო</t>
  </si>
  <si>
    <t>სსიპ - აწარმოე საქართველოში</t>
  </si>
  <si>
    <t>სსიპ- სივრცითი და ქალაქთმშენებლობითი განვითარების სააგენტო</t>
  </si>
  <si>
    <t>სსიპ - საზღვაო ტრანსპორტის სააგენტო</t>
  </si>
  <si>
    <t>სსიპ - სასწავლო უნივერსიტეტი - ბათუმის სახელმწიფო საზღვაო აკადემია</t>
  </si>
  <si>
    <t>სსიპ - სამოქალაქო ავიაციის სააგენტო</t>
  </si>
  <si>
    <t>სსიპ - აკრედიტაციის ერთიანი ეროვნული ორგანო - აკრედიტაციის ცენტრი</t>
  </si>
  <si>
    <t>სსიპ - სახმელეთო ტრანსპორტის სააგენტო</t>
  </si>
  <si>
    <t>სსიპ - საქართველოს სახელმწიფო ჰიდროგრაფიული სამსახური</t>
  </si>
  <si>
    <t>სსიპ - ტექნიკური და სამშენებლო ზედამხედველობის სააგენტო</t>
  </si>
  <si>
    <t>სსიპ - ნავთობისა და გაზის სახელმწიფო სააგენტო</t>
  </si>
  <si>
    <t>სსიპ - საქართველოს მუნიციპალური განვითარების ფონდი</t>
  </si>
  <si>
    <t>სსიპ - საჯარო რეესტრის ეროვნული სააგენტო</t>
  </si>
  <si>
    <t>სსიპ - სახელმწიფო სერვისების განვითარების სააგენტო</t>
  </si>
  <si>
    <t>სსიპ - იუსტიციის სახლი</t>
  </si>
  <si>
    <t>სსიპ - ციფრული მმართველობის სააგენტო</t>
  </si>
  <si>
    <t>სსიპ - დანაშაულის პრევენციის,არასაპატიმრო სასჯელთა აღსრულებისა და პრობაციის ეროვნული სააგენტო</t>
  </si>
  <si>
    <t>სსიპ - საქართველოს იუსტიციის სასწავლო ცენტრი</t>
  </si>
  <si>
    <t>სსიპ - აღსრულების ეროვნული ბიურო</t>
  </si>
  <si>
    <t>სსიპ - საქართველოს საკანონმდებლო მაცნე</t>
  </si>
  <si>
    <t>სსიპ - საქართველოს ეროვნული არქივი</t>
  </si>
  <si>
    <t>სსიპ - მსჯავრდებულთა პროფესიული მომზადებისა და გადამზადების ცენტრი</t>
  </si>
  <si>
    <t>ა(ა)იპ - საქართველოს სამედიცინო ჰოლდინგი</t>
  </si>
  <si>
    <t>სსიპ - სამედიცინო და ფარმაცევტული საქმიანობის რეგულირების სააგენტო</t>
  </si>
  <si>
    <t>სსიპ-ინფორმაციული ტექნოლოგიების სააგენტო</t>
  </si>
  <si>
    <t>სსიპ - ლ. საყვარელიძის სახელობის დაავადებათა კონტროლისა და საზოგადოებრივი ჯანმრთელობის ეროვნული ცენტრი</t>
  </si>
  <si>
    <t>სსიპ - საგანგებო სიტუაციების კოორდინაციისა და გადაუდებელი დახმარების ცენტრი</t>
  </si>
  <si>
    <t>ა(ა)იპ - საქართველოს სოლიდარობის ფონდი</t>
  </si>
  <si>
    <t>სსიპ - ჯანმრთელობის ეროვნული სააგენტო</t>
  </si>
  <si>
    <t>სსიპ - სოციალური მომსახურების სააგენტო</t>
  </si>
  <si>
    <t>სსიპ - სახელმწიფო ზრუნვისა და ტრეფიკინგის მსხვერპლთა, დაზარალებულთა დახმარების სააგენტო</t>
  </si>
  <si>
    <t>სსიპ - საქართველოს საერთაშორისო ხელშეკრულებათა თარგმნის ბიურო</t>
  </si>
  <si>
    <t>სსიპ - სოხუმის ილია ვეკუას ფიზიკა-ტექნიკის ინსტიტუტი</t>
  </si>
  <si>
    <t>სსიპ - სახელმწიფო სამხედრო სამეცნიერო-ტექნიკური ცენტრი "დელტა"</t>
  </si>
  <si>
    <t>სსიპ - ფერდინანდ თავაძის მეტალურგიისა და მასალათმცოდნეობის ინსტიტუტი</t>
  </si>
  <si>
    <t>სსიპ - მიკრო და ნანო ელექტრონიკის ინსტიტუტი</t>
  </si>
  <si>
    <t>სსიპ - რაფიელ დვალის მანქანათა მექანიკის ინსტიტუტი</t>
  </si>
  <si>
    <t>სსიპ - გენერალ გიორგი კვინიტაძის სახელობის კადეტთა სამხედრო ლიცეუმი</t>
  </si>
  <si>
    <t>სსიპ - დავით აღმაშენებლის სახელობის საქართველოს ეროვნული თავდაცვის აკადემია</t>
  </si>
  <si>
    <t>სსიპ - გრიგოლ წულუკიძის სამთო ინსტიტუტი</t>
  </si>
  <si>
    <t>სსიპ - გიორგი აბრამიშვილის სახელობის საქართველოს თავდაცვის სამინისტროს სამხედრო ჰოსპიტალი</t>
  </si>
  <si>
    <t>ა(ა)იპ - შინაგან საქმეთა სამინისტროს ძიუდოს სპორტული კლუბი</t>
  </si>
  <si>
    <t>სსიპ - საქართველოს შინაგან საქმეთა სამინისტროს აკადემია</t>
  </si>
  <si>
    <t>სსიპ -  საზოგადოებრივი უსაფრთხოების მართვის ცენტრი "112"</t>
  </si>
  <si>
    <t>ა(ა)იპ -  "მია ფორს"</t>
  </si>
  <si>
    <t>სსიპ - დაცვის პოლიციის დეპარტამენტი</t>
  </si>
  <si>
    <t>სსიპ - სახელმწიფო რეზერვებისა და სამოქალაქო უსაფრთხოების სერვისების სააგენტო</t>
  </si>
  <si>
    <t>სსიპ - შსს მომსახურების სააგენტო</t>
  </si>
  <si>
    <t>სსიპ - საქართველოს შინაგან საქმეთა სამინისტროს ჯანმრთელობის დაცვის სამსახური</t>
  </si>
  <si>
    <t>სსიპ - ბირთვული და რადიაციული უსაფრთხოების სააგენტო</t>
  </si>
  <si>
    <t>სსიპ - გარემოს ეროვნული სააგენტო</t>
  </si>
  <si>
    <t>ა(ა)იპ - სოფლის განვითარების სააგენტო</t>
  </si>
  <si>
    <t>სსიპ - სურსათის ეროვნული სააგენტო</t>
  </si>
  <si>
    <t>სსიპ - სოფლის მეურნეობის სახელმწიფო ლაბორატორია</t>
  </si>
  <si>
    <t>სსიპ - ველური ბუნების ეროვნული სააგენტო</t>
  </si>
  <si>
    <t>სსიპ - გარემოსდაცვითი ინფორმაციისა და განათლების ცენტრი</t>
  </si>
  <si>
    <t>სსიპ - ეროვნული სატყეო სააგენტო</t>
  </si>
  <si>
    <t>სსიპ - ღვინის ეროვნული სააგენტო</t>
  </si>
  <si>
    <t>სსიპ - სოფლის მეურნეობის სამეცნიერო-კვლევითი ცენტრი</t>
  </si>
  <si>
    <t>სსიპ - დაცული ტერიტორიების სააგენტო</t>
  </si>
  <si>
    <t>მარნეულის საგანმანათლებლო რესურსცენტრი</t>
  </si>
  <si>
    <t>ა(ა)იპ - სარკინიგზო ტრანსპორტის კოლეჯი</t>
  </si>
  <si>
    <t>ძველი თბილისის რ-ის საგანმანათლებლო რესურსცენტრი</t>
  </si>
  <si>
    <t>სსიპ - კოლეჯი "აისი"</t>
  </si>
  <si>
    <t>ჩოხატაურის საგანმანათლებლო რესურსცენტრი</t>
  </si>
  <si>
    <t>სსიპ - ბათუმის შოთა რუსთაველის სახელმწიფო უნივერსიტეტი</t>
  </si>
  <si>
    <t>აბაშის საგანმანათლებლო რესურსცენტრი</t>
  </si>
  <si>
    <t>ვანის საგანმანათლებლო რესურსცენტრი</t>
  </si>
  <si>
    <t>სსიპ - გიორგი ელიავას სახელეობის ბაქტერიოფაგიის, მიკრობიოლოგიისა და ვირუსოლოგიის ინსტიტუტი</t>
  </si>
  <si>
    <t>სსიპ - კოლეჯი "მერმისი"</t>
  </si>
  <si>
    <t>ადიგენის საგანმანათლებლო რესურსცენტრი</t>
  </si>
  <si>
    <t>ქარელის საგანმანათლებლო რესურსცენტრი</t>
  </si>
  <si>
    <t>სსიპ- კასპის კოლეჯი</t>
  </si>
  <si>
    <t>სსიპ - ივანე ჯავახიშვილის სახელობის თბილისის სახელმწიფო უნივერსიტეტისმედიისა და ტელეხელოვნების კოლეჯი</t>
  </si>
  <si>
    <t>ჩხოროწყუს საგანმანათლებლო რესურსცენტრი</t>
  </si>
  <si>
    <t>ქალაქ თბილისის გლდანი-ნაძალადევის რ-ის საგანმანათლებლო რესურსცენტრი</t>
  </si>
  <si>
    <t>ზესტაფონის საგანმანათლებლო რესურსცენტრი</t>
  </si>
  <si>
    <t>სსიპ - საქართველოს ფიზიკური აღზრდისა და სპორტის სახელმწიფო სასწავლო უნივერსიტეტი</t>
  </si>
  <si>
    <t>სსიპ - კოლეჯი "გლდანის პროფესიული მომზადების ცენტრი"</t>
  </si>
  <si>
    <t>სსიპ - კოლეჯი "ლაკადა"</t>
  </si>
  <si>
    <t>სსიპ - თბილისის სახელმწიფო სამედიცინო უნივერსიტეტი</t>
  </si>
  <si>
    <t>ლანჩხუთის საგანმანათლებლო რესურსცენტრი</t>
  </si>
  <si>
    <t>სსიპ - ივანე ბერიტაშვილის ექსპერიმენტალური ბიომედიცინის ცენტრი</t>
  </si>
  <si>
    <t>ოზურგეთის საგანმანათლებლო რესურსცენტრი</t>
  </si>
  <si>
    <t>მესტიის საგანმანათლებლო რესურსცენტრი</t>
  </si>
  <si>
    <t>ა(ა)იპ - კოლეჯი "იკაროსი"</t>
  </si>
  <si>
    <t>სსიპ - განათლების ხარისხის განვითარების ეროვნული ცენტრი</t>
  </si>
  <si>
    <t>დედოფლისწყაროს საგანმანათლებლო რესურსცენტრი</t>
  </si>
  <si>
    <t>ქუთაისის საგანმანათლებლო რესურსცენტრი</t>
  </si>
  <si>
    <t>ზუგდიდის საგანმანათლებლო რესურსცენტრი</t>
  </si>
  <si>
    <t>ახალქალაქის საგანმანათლებლო რესურსცენტრი</t>
  </si>
  <si>
    <t>ამბროლაურის საგანმანათლებლო რესურსცენტრი</t>
  </si>
  <si>
    <t>ცაგერის საგანმანათლებლო რესურსცენტრი</t>
  </si>
  <si>
    <t>ონის საგანმანათლებლო რესურსცენტრი</t>
  </si>
  <si>
    <t>ხონის საგანმანათლებლო რესურსცენტრი</t>
  </si>
  <si>
    <t>ჭიათურის საგანმანათლებლო რესურსცენტრი</t>
  </si>
  <si>
    <t>მარტვილის საგანმანათლებლო რესურსცენტრი</t>
  </si>
  <si>
    <t>სსიპ - ილია წინამძღვრიშვილის სახელობის კოლეჯი</t>
  </si>
  <si>
    <t>ა(ა)იპ - კოლეჯი "განთიადი"</t>
  </si>
  <si>
    <t>რუსთავის საგანმანათლო რესურსცენტრი</t>
  </si>
  <si>
    <t>ხარაგაულის საგანმანათლებლო რესურსცენტრი</t>
  </si>
  <si>
    <t>სსიპ - ბათუმის ხელოვნების სასწავლო უნივერსიტეტი</t>
  </si>
  <si>
    <t>სსიპ - საგანმანათლებლო დაწესებულების მანდატურის სამსახური</t>
  </si>
  <si>
    <t>საგარეჯოს საგანმანათლებლო რესურსცენტრი</t>
  </si>
  <si>
    <t>ახალციხის საგანმანათლებლო რესურსცენტრი</t>
  </si>
  <si>
    <t>ტყიბულის საგანმანათლებლო რესურსცენტრი</t>
  </si>
  <si>
    <t>ა(ა)იპ - კოლეჯი "პრესტიჟი"</t>
  </si>
  <si>
    <t>თერჯოლის საგანმანათლებლო რესურსცენტრი</t>
  </si>
  <si>
    <t>ა(ა)იპ - სასწავლო-კვლევითი სამეცნიერო ცენტრი</t>
  </si>
  <si>
    <t>თიანეთის საგანმანათლებლო რესურსცენტრი</t>
  </si>
  <si>
    <t>გარდაბნის საგანმანათლო რესურსცენტრი</t>
  </si>
  <si>
    <t>სსიპ - გორის სახელმწიფო სასწავლო უნივერსიტეტი</t>
  </si>
  <si>
    <t>სსიპ - საქართველოს სოფლის მეურნეობის მეცნიერებათა აკადემია</t>
  </si>
  <si>
    <t>სსიპ - ზურაბ ჟვანიას სახელობის სახელმწიფო ადმინისტრირების სკოლა</t>
  </si>
  <si>
    <t>ბორჯომის საგანმანათლებლო რესურსცენტრი</t>
  </si>
  <si>
    <t>სსიპ - სამცხე - ჯავახეთის სახელმწიფო უნივერსიტეტი</t>
  </si>
  <si>
    <t>სსიპ - კოლეჯი "თეთნულდი"</t>
  </si>
  <si>
    <t>სსიპ - მასწავლებელთა პროფესიული განვითარების ეროვნული ცენტრი</t>
  </si>
  <si>
    <t>მცხეთის საგანმანათლებლო რესურსცენტრი</t>
  </si>
  <si>
    <t>სსიპ - საქართველოს ევგენი ხარაძის ეროვნული ასტროფიზიკური ობსერვატორია</t>
  </si>
  <si>
    <t>სსიპ – შოთა რუსთაველის საქართველოს ეროვნული სამეცნიერო ფონდი</t>
  </si>
  <si>
    <t>სსიპ - საქართველოს შოთა რუსთაველის თეატრისა და კინოს სახელმწიფო უნივერსიტეტი</t>
  </si>
  <si>
    <t>ა(ა)იპ - სათავგადასავლო ტურიზმის სკოლა</t>
  </si>
  <si>
    <t>სსიპ - კოლეჯი "ახალი ტალღა"</t>
  </si>
  <si>
    <t>ლენტეხის საგანმანათლებლო რესურსცენტრი</t>
  </si>
  <si>
    <t>სსიპ - ილიას სახელმწიფო უნივერსიტეტი</t>
  </si>
  <si>
    <t>სსიპ - კოლეჯი "მოდუსი"</t>
  </si>
  <si>
    <t>სსიპ - კოლეჯი "ბლექსი"</t>
  </si>
  <si>
    <t>კასპის საგანმანათლებლო რესურსცენტრი</t>
  </si>
  <si>
    <t>ხობის საგანმანათლებლო რესურსცენტრი</t>
  </si>
  <si>
    <t>სსიპ - ივანე ჯავახიშვილის სახელობის თბილისის სახელმწიფო უნივერსიტეტი</t>
  </si>
  <si>
    <t>წალენჯიხის საგანმანათლებლო რესურსცენტრი</t>
  </si>
  <si>
    <t>ახმეტის საგანმანათლებლო რესურსცენტრი</t>
  </si>
  <si>
    <t>ა(ა)იპ - კოლეჯი "ჰორიზონტი"</t>
  </si>
  <si>
    <t>ყაზბეგის საგანმანათლებლო რესურსცენტრი</t>
  </si>
  <si>
    <t>სსიპ - თბილისის ვანო სარაჯიშვილის სახელობის სახელმწიფო კონსერვატორია</t>
  </si>
  <si>
    <t>ქალაქ თბილისის ისანი-სამგორის რ-ის საგანმანათლებლო რესურსცენტრი</t>
  </si>
  <si>
    <t>ქალაქ თბილისის დიდუბე-ჩუღურეთის რ-ის საგანმანათლებლო რესურსცენტრი</t>
  </si>
  <si>
    <t>ნინოწმინდის საგანმანათლებლო რესურსცენტრი</t>
  </si>
  <si>
    <t>სსიპ - ქ. გორის სულხან ცინცაძის სახელობის სამუსიკო კოლეჯი</t>
  </si>
  <si>
    <t>ა(ა)იპ - სამშენებლო კოლეჯი "კონსტრუქტ2"</t>
  </si>
  <si>
    <t>გურჯაანის საგანმანათლებლო რესურსცენტრი</t>
  </si>
  <si>
    <t>თელავის საგანმანათლებლო რესურსცენტრი</t>
  </si>
  <si>
    <t>ბოლნისის საგანმანათლო რესურსცენტრი</t>
  </si>
  <si>
    <t>ყვარლის საგანმანათლებლო რესურსცენტრი</t>
  </si>
  <si>
    <t>გორის საგანმანათლებლო რესურსცენტრი</t>
  </si>
  <si>
    <t>სსიპ - სოხუმის სახელმწიფო უნივერსიტეტი</t>
  </si>
  <si>
    <t>სიღნაღის საგანმანათლებლო რესურსცენტრი</t>
  </si>
  <si>
    <t>სსიპ - შოთა მესხიას ზუგდიდის სახელმწიფო სასწავლო უნივერსიტეტი</t>
  </si>
  <si>
    <t>წყალტუბოს საგანმანათლებლო რესურსცენტრი</t>
  </si>
  <si>
    <t>ბაღდათის საგანმანათლებლო რესურსცენტრი</t>
  </si>
  <si>
    <t>ფოთის საგანმანათლებლო რესურსცენტრი</t>
  </si>
  <si>
    <t>საჩხერის საგანმანათლებლო რესურსცენტრი</t>
  </si>
  <si>
    <t>სსიპ - კოლეჯი "ფაზისი"</t>
  </si>
  <si>
    <t>დმანისის საგანმანათლო რესურსცენტრი</t>
  </si>
  <si>
    <t>სსიპ - შეფასებისა და გამოცდების ეროვნული ცენტრი</t>
  </si>
  <si>
    <t>თეთრიწყაროს საგანმანათლებლო რესურსცენტრი</t>
  </si>
  <si>
    <t>ლაგოდეხის საგანმანათლებლო რესურსცენტრი</t>
  </si>
  <si>
    <t>სსიპ - აკაკი წერეთლის სახელმწიფო უნივერსიტეტი</t>
  </si>
  <si>
    <t>სსიპ - კორნელი კეკელიძის სახელობის ხელნაწერთა ეროვნული ცენტრი</t>
  </si>
  <si>
    <t>ასპინძის საგანმანათლებლო რესურსცენტრი</t>
  </si>
  <si>
    <t>სსიპ - კოლეჯი ქართლი</t>
  </si>
  <si>
    <t>ქალაქ დუშეთის საგანმანათლებლო რესურსცენტრი</t>
  </si>
  <si>
    <t>სენაკის საგანმანათლებლო რესურსცენტრი</t>
  </si>
  <si>
    <t>წალკის საგანმანათლებლო რესურსცენტრი</t>
  </si>
  <si>
    <t>სსიპ - იაკობ გოგებაშვილის სახელობის თელავის სახელმწიფო უნივერსიტეტი</t>
  </si>
  <si>
    <t>სსიპ - კოლეჯი "ერქვანი"</t>
  </si>
  <si>
    <t>სსიპ - კოლეჯი "სპექტრი"</t>
  </si>
  <si>
    <t>ქალაქ თბილისის ვაკე-საბურთალოს საგანმანათლებლო რესურსცენტრი</t>
  </si>
  <si>
    <t>სამტრედიის საგანმანათლებლო რესურსცენტრი</t>
  </si>
  <si>
    <t>სსიპ - კოლეჯი "იბერია"</t>
  </si>
  <si>
    <t>სსიპ - თბილისის აპოლონ ქუთათელაძის სახელობის სახელმწიფო სამხატვრო აკადემია</t>
  </si>
  <si>
    <t>სსიპ - კოლეჯი "ინფორმაციული ტექნოლოგიების აკადემია"</t>
  </si>
  <si>
    <t>სსიპ - საქართველოს ტექნიკური უნივერსიტეტი</t>
  </si>
  <si>
    <t>ა(ა)იპ "სსიპ ივანე ჯავახიშვილის სახელობის თბილისის სახელმწიფო უნივერსიტეტის საკალათბურთო კლუბი - ს.კ. თსუ"</t>
  </si>
  <si>
    <t>სსიპ - კოლეჯი "ოპიზარი"</t>
  </si>
  <si>
    <t>სსიპ - განათლების მართვის საინფორმაციო სისტემა</t>
  </si>
  <si>
    <t>ხაშურის საგანმანათლებლო რესურსცენტრი</t>
  </si>
  <si>
    <t>სსიპ - ქ. თბილისის ზაქარია ფალიაშვილის სახელობის ოპერისა და ბალეტის პროფესიული სახელმწიფო თეატრი</t>
  </si>
  <si>
    <t>სსიპ - ი.ბ. სტალინის სახელმწიფო მუზეუმი</t>
  </si>
  <si>
    <t>სსიპ - თბილისის კოტე მარჯანიშვილის სახელობის პროფესიული სახელმწიფო დრამატული თეატრი</t>
  </si>
  <si>
    <t>სსიპ - საქართველოს ოლიმპიური რეზერვების მზადების ეროვნული ცენტრი</t>
  </si>
  <si>
    <t>სსიპ - სკოლისგარეშე სახელოვნებო საგანმანათლებლო დაწესებულება ქ. რუსთავის სამუსიკო სასწავლებელი</t>
  </si>
  <si>
    <t>სსიპ - გიორგი ჩუბინაშვილის სახელობის ქართული ხელოვნების ისტორიისა და ძეგლთა დაცვის ეროვნული კვლევითი ცენტრი</t>
  </si>
  <si>
    <t>სსიპ - ანზორ ერქომაიშვილის სახელობის საქართველოს ხალხური სიმღერების ანსამბლი "მართვე"</t>
  </si>
  <si>
    <t>სსიპ - ახალციხის თოჯინების პროფესიული სახელმწიფო თეატრი</t>
  </si>
  <si>
    <t>სსიპ - ბორჯომის თოჯინების პროფესიული სახელმწიფო თეატრი</t>
  </si>
  <si>
    <t>სსიპ - სმირნოვების მუზეუმი</t>
  </si>
  <si>
    <t>ა(ა)იპ - თანამედროვე თეატრალური ხელოვნების განვითარების ცენტრი</t>
  </si>
  <si>
    <t>სსიპ - ქ. თბილისის გიორგი მიქელაძის სახელობის თოჯინების პროფესიული სახელმწიფო თეატრი</t>
  </si>
  <si>
    <t>სსიპ - ქ. ფოთის ვალერიან გუნიას სახელობის პროფესიული სახელმწიფო თეატრი</t>
  </si>
  <si>
    <t>სსიპ - ჩერქეზული (ადიღეური) კულტურის ცენტრი</t>
  </si>
  <si>
    <t>სსიპ - სკოლისგარეშე სახელოვნებო საგანმანათლებლო დაწესებულება - ქ. თბილისის ზ. ფალიაშვილის სახელობის ცენტრალური სამუსიკო სკოლის "ნიჭიერთა ათწლედი"</t>
  </si>
  <si>
    <t>სსიპ - საქართველოს ეროვნული მუზეუმი</t>
  </si>
  <si>
    <t>სსიპ - ზინაიდა კვერენჩხილაძის სახელობის დმანისის პროფესუილი სახელმწიფო დრამატული თეატრი</t>
  </si>
  <si>
    <t>სსიპ - ნოდარ დუმბაძის სახელობის მოზარდ მაყურებელთა პროფესიული სახელმწიფო თეატრი</t>
  </si>
  <si>
    <t>სსიპ - გორის გ. ერისთავის სახელობის პროფესიული სახელმწიფო დრამატული თეატრი</t>
  </si>
  <si>
    <t>სსიპ ქ.ჭიათურის აკაკი წერეთლის სახელობის პროფესიული სახელმწიფო დრამატული თეატრი`</t>
  </si>
  <si>
    <t>სსიპ - მწერალთა სახლი</t>
  </si>
  <si>
    <t>სსიპ - ანზორ ერქომაიშვილის სახელობის ფოლკლორის სახელმწიფო ცენტრი</t>
  </si>
  <si>
    <t>სსიპ - ქ. ქუთაისის ლადო მესხიშვილის სახელობის პროფესიული სახელმწიფო დრამატული თეატრი</t>
  </si>
  <si>
    <t>სსიპ - საქართველოს კულტურული მემკვიდრეობის დაცვის ეროვნული სააგენტო</t>
  </si>
  <si>
    <t>სსიპ - ალ. გრიბოედოვის სახელობის რუსული პროფესიული სახელმწიფო დრამატული თეატრი</t>
  </si>
  <si>
    <t>სსიპ - თბილისის ვასო აბაშიძის სახელობის მუსიკალური კომედიისა და დრამის პროფესიული სახელმწიფო თეატრი</t>
  </si>
  <si>
    <t>სსიპ - კლასიკური მუსიკის დაცვის, განვითარებისა და პოპულარიზაციის ცენტრი</t>
  </si>
  <si>
    <t>სსიპ - თბილისის სახლემწიფო კამერული ორკესტრი</t>
  </si>
  <si>
    <t>სსიპ - სკოლისგარეშე სახელოვნებო საგანმანათლებლო დაწესებულება თელავის ნიკო სულხანიშვილის სახელობის სამუსიკო სასწავლებელი</t>
  </si>
  <si>
    <t>სსიპ - ახალგაზრდობის სააგენტო</t>
  </si>
  <si>
    <t>სსიპ - ილია ჭავჭავაძის ყვარლის სახელმწიფო მუზეუმი</t>
  </si>
  <si>
    <t>სსიპ - ქ. სენაკის აკაკი ხორავას სახელობის პროფესიული სახელმწიფო დრამატული თეატრი</t>
  </si>
  <si>
    <t>სსიპ - ქ. ქუთაისის იაკობ გოგებაშვილის სახელობის თოჯინების პროფესიული სახელმწიფო თეატრი</t>
  </si>
  <si>
    <t>სსიპ - ქუთაისის მელიტონ ბალანჩივაძის სახელობის ოპერისა და ბალეტის პროფესიული სახელმწიფო თეატრი</t>
  </si>
  <si>
    <t>სსიპ - ჩრდილების პროფესიული სახელმწიფო თეატრი "აფხაზეთი"</t>
  </si>
  <si>
    <t>სსიპ - შოთა რუსთაველის სახელობის ეროვნული თეატრი</t>
  </si>
  <si>
    <t>სსიპ - თბილისის პეტროს ადამიანის სახელობის სომხური პროფესიული სახელმწიფო დრამატული თეატრი</t>
  </si>
  <si>
    <t>სსიპ - ნიკო ბერძენიშვილის სახელობის ქუთაისის სახელმწიფო ისტორიული მუზეუმი</t>
  </si>
  <si>
    <t>სსიპ - საქართველოს ეროვნული მუსიკალური ცენტრი</t>
  </si>
  <si>
    <t>სსიპ - ქ. გურჯაანის თოჯინების პროფესიული სახელმწიფო თეატრი</t>
  </si>
  <si>
    <t>სსიპ - გორის ქალთა კამერული გუნდი</t>
  </si>
  <si>
    <t>სსიპ - საქართველოს ხელოვნების სასახლე - კულტურის ისტორიის მუზეუმი</t>
  </si>
  <si>
    <t>სსიპ - საქართველოს ხალხური სიმღერისა და ცეკვის სახელმწიფო აკადემიური ანსამბლი "რუსთავი"</t>
  </si>
  <si>
    <t>სსიპ - ანსამბლი "ბასიანი"</t>
  </si>
  <si>
    <t>სსიპ - ქ. თელავის ვაჟა-ფშაველას სახელობის პროფესიული სახელმწიფო დრამატული თეატრი</t>
  </si>
  <si>
    <t>სსიპ - ქ. ზესტაფონის უშანგი ჩხეიძის სახელობის პროფესიული სახელმწიფო დრამატული თეატრი</t>
  </si>
  <si>
    <t>სსიპ - საქართველოს ფიზიკური აღზრდისა და სპორტის სახელმწიფო კოლეჯი</t>
  </si>
  <si>
    <t>სსიპ - საქართველოს ხალხური სიმღერისა და ცეკვის სახელმწიფო აკადემიური ანსამბლი "ერისიონი"</t>
  </si>
  <si>
    <t>სსიპ - ილიკო სუხიშვილის და ნინო რამიშვილის სახელობის ქართული ნაციონალური ბალეტის სახელმწიფო აკადემიური დასი</t>
  </si>
  <si>
    <t>სსიპ - იაკობ გოგებაშვილის სახლ-მუზეუმი</t>
  </si>
  <si>
    <t>სსიპ - აკაკი წერეთლის სახელმწიფო მუზეუმი</t>
  </si>
  <si>
    <t>სსიპ - აბრეშუმის სახელმწიფო მუზეუმი</t>
  </si>
  <si>
    <t>სსიპ - ილია ჭავჭავაძის საგურამოს სახელმწიფო მუზეუმი</t>
  </si>
  <si>
    <t>სსიპ - თბილისის მარიონეტების პროფესიული სახელმწიფო თეატრი</t>
  </si>
  <si>
    <t>სსიპ - დავით ბააზოვის სახელობის საქართველოს ებრაელთა და ქართულ-ებრაულ ურთიერთობათა ისტორიის მუზეუმი</t>
  </si>
  <si>
    <t>სსიპ - შემოქმედებითი საქართველო</t>
  </si>
  <si>
    <t>სსიპ - ჯ. კახიძის სახელობის თბილისის მუსიკალურ-კულტურული ცენტრი</t>
  </si>
  <si>
    <t>სსიპ - ქ. ზუგდიდის შალვა დადიანის სახელობის პროფესიული სახელმწიფო დრამატული თეატრი</t>
  </si>
  <si>
    <t>სსიპ - ცხინვალის ივანე მაჩაბლის სახელობის სახელმწიფო დრამატული თეატრი</t>
  </si>
  <si>
    <t>სსიპ - ვაჟა-ფშაველას სახლ-მუზეუმი</t>
  </si>
  <si>
    <t>სსიპ - მიხეილ თუმანიშვილის სახელობის კინომსახიობთა პროფესიული სახელმწიფო თეატრი</t>
  </si>
  <si>
    <t>სსიპ - გალაკტიონ და ტიციან ტაბიძეების სახლ-მუზეუმი</t>
  </si>
  <si>
    <t>სსიპ - სკოლისგარეშე სახელოვნებო საგანმანათლებლო დაწესებულება - ქ.სოხუმის დიმიტრი არაყიშვილის სახელობის სამუსიკო სასწავლებელი</t>
  </si>
  <si>
    <t>სსიპ - ქ. ოზურგეთის ალექსანდრე წუწუნავას სახელობის პროფესიული სახელმწიფო დრამატული თეატრი</t>
  </si>
  <si>
    <t>სსიპ - თელავის ისტორიული მუზეუმი</t>
  </si>
  <si>
    <t>სსიპ - ვახტანგ ჭაბუკიანის სახელობის თბილისის საბალეტო ხელოვნების სახელმწიფო სასწავლებელი</t>
  </si>
  <si>
    <t>სსიპ - მესხეთის (ახალციხის) პროფესიული სახელმწიფო დრამატული თეატრი</t>
  </si>
  <si>
    <t>სსიპ - გიორგი ლეონიძის სახელობის ქართული ლიტერატურის სახელმწიფო მუზეუმი</t>
  </si>
  <si>
    <t>სსიპ - დადიანების სასახლეთა ისტორიულ-არქიტექტურული მუზეუმი</t>
  </si>
  <si>
    <t>სსიპ - სკოლისგარეშე სახელოვნებო საგანმანათლებლო დაწესებულება - ევგენი მიქელაძის სახელობის ქ. თბილისის ცენტრალური სამუსიკო სასწავლებელი</t>
  </si>
  <si>
    <t>სსიპ - საქართველოს თოჯინების პროფესიული სახელმწიფო თეატრების გაერთიანება</t>
  </si>
  <si>
    <t>სსიპ - საჯარო სამსახურის ბიურო</t>
  </si>
  <si>
    <t>სსიპ - იურიდიული დახმარების სამსახური</t>
  </si>
  <si>
    <t>სსიპ - ვეტერანების საქმეთა სახელმწიფო სამსახური</t>
  </si>
  <si>
    <t>ა(ა)იპ სპორტული კლუბი არმია</t>
  </si>
  <si>
    <t>სსიპ – საქართველოს ფინანსური მონიტორინგის სამსახური</t>
  </si>
  <si>
    <t>სსიპ - სახელისუფლებო სპეციალური კავშირების სააგენტო</t>
  </si>
  <si>
    <t>სსიპ - საქართველოს სახელმწიფო უზრუნველყოფის სააგენტო</t>
  </si>
  <si>
    <t>სსიპ - საზოგადოებრივი მაუწყებლის აჭარის ტელევიზია და რადიო</t>
  </si>
  <si>
    <t>სსიპ - საზოგადოებრივი მაუწყებელი</t>
  </si>
  <si>
    <t>სსიპ - საქართველოს კონკურენციის ეროვნული სააგენტო</t>
  </si>
  <si>
    <t>ა(ა)იპ ხალხური სიმღერისა და ცეკვის ანსამბლი "ნართები"</t>
  </si>
  <si>
    <t>სსიპ - ლევან სამხარაულის სახელობის სასამართლო ექსპერტიზის ეროვნული ბიურო</t>
  </si>
  <si>
    <t>სსიპ - საქართველოს სტატისტიკის ეროვნული სამსახური - საქსტატი</t>
  </si>
  <si>
    <t>სსიპ - საქართველოს მეცნიერებათა ეროვნული აკადემია</t>
  </si>
  <si>
    <t>ა(ა)იპ - საქართველოს კულტურის პალატა</t>
  </si>
  <si>
    <t>სსიპ - საქართველოს სავაჭრო - სამრეწველო პალატა</t>
  </si>
  <si>
    <t>სსიპ - რელიგიის საკითხთა სახელმწიფო სააგენტო</t>
  </si>
  <si>
    <t>სსიპ - სახელმწიფო ენის დეპარტამენტი</t>
  </si>
  <si>
    <t>სსიპ - ქუთაისის საერთაშორისო უნივერსიტეტი</t>
  </si>
  <si>
    <t>სსიპ - საპენსიო სააგენტო</t>
  </si>
  <si>
    <t>ა(ა)იპ - ათასწლეულის ფონდი</t>
  </si>
  <si>
    <t>სსიპ - ინტელექტუალური საკუთრების ეროვნული ცენტრი "საქპატენტი"</t>
  </si>
  <si>
    <t>ა(ა)იპ - ორიჯინ-საქართველო</t>
  </si>
  <si>
    <t>სსიპ - სახელმწიფო შესყიდვების სააგენტო</t>
  </si>
  <si>
    <t>სსიპ - საქართველოს დაზღვევის სახელმწიფო ზედამხედველობის სამსახური</t>
  </si>
  <si>
    <t>სსიპ - დეპოზიტების დაზღვევის სააგენტო</t>
  </si>
  <si>
    <t>ა(ა)იპ - მშვიდობის ფონდი უკეთესი მომავლისთვის</t>
  </si>
  <si>
    <t>ბათუმის საგანმანათლო რესურსცენტრი</t>
  </si>
  <si>
    <t>ქედის საგანმანათლებლო რესურსცენტრი</t>
  </si>
  <si>
    <t>ქობულეთის საგანმანათლებლო რესურსცენტრი</t>
  </si>
  <si>
    <t>შუახევის საგანმანათლო რესურსცენტრი</t>
  </si>
  <si>
    <t>ხულოს საგანმანათლო რესურსცენტრი</t>
  </si>
  <si>
    <t>ხელვაჩაურის საგანმანათლო რესურსცენტრი</t>
  </si>
  <si>
    <t>ზემო აფხაზეთის საგანმანათლებლო რესურს-ცენტრი</t>
  </si>
  <si>
    <t>2022 წლის 12 თვის ანგარიში</t>
  </si>
  <si>
    <t>დასახელება</t>
  </si>
  <si>
    <t>00 00</t>
  </si>
  <si>
    <t>სულ ჯამი</t>
  </si>
  <si>
    <t/>
  </si>
  <si>
    <t>01 00</t>
  </si>
  <si>
    <t>საქართველოს პარლამენტი და მასთან არსებული ორგანიზაციები</t>
  </si>
  <si>
    <t>01 01</t>
  </si>
  <si>
    <t>საკანონმდებლო საქმიანობა</t>
  </si>
  <si>
    <t>01 01 01</t>
  </si>
  <si>
    <t>საკანონმდებლო, წარმომადგენლობითი და საზედამხედველო საქმიანობა</t>
  </si>
  <si>
    <t>01 01 02</t>
  </si>
  <si>
    <t>საპარლამენტო ფრაქციების და მაჟორიტარი პარლამენტის წევრების ბიუროების საქმიანობა</t>
  </si>
  <si>
    <t>01 01 03</t>
  </si>
  <si>
    <t>საკანონმდებლო საქმიანობის ადმინისტრაციული მხარდაჭერა</t>
  </si>
  <si>
    <t>01 01 03 01</t>
  </si>
  <si>
    <t>საკანონმდებლო საქმიანობის ადმინისტრირება</t>
  </si>
  <si>
    <t>01 01 03 02</t>
  </si>
  <si>
    <t>პერსონალის პროფესიული განვითარება</t>
  </si>
  <si>
    <t>01 02</t>
  </si>
  <si>
    <t>საბიბლიოთეკო საქმიანობა</t>
  </si>
  <si>
    <t>01 03</t>
  </si>
  <si>
    <t>ჰერალდიკური საქმიანობის სახელმწიფო რეგულირება</t>
  </si>
  <si>
    <t>01 04</t>
  </si>
  <si>
    <t>საქართველოს პარლამენტის ანალიტიკური და კვლევითი საქმიანობის გაძლიერება</t>
  </si>
  <si>
    <t>02 00</t>
  </si>
  <si>
    <t>საქართველოს პრეზიდენტის ადმინისტრაცია</t>
  </si>
  <si>
    <t>03 00</t>
  </si>
  <si>
    <t>საქართველოს ბიზნესომბუდსმენის აპარატი</t>
  </si>
  <si>
    <t>04 00</t>
  </si>
  <si>
    <t>საქართველოს მთავრობის ადმინისტრაცია</t>
  </si>
  <si>
    <t>05 00</t>
  </si>
  <si>
    <t>სახელმწიფო აუდიტის სამსახური</t>
  </si>
  <si>
    <t>06 00</t>
  </si>
  <si>
    <t>საქართველოს ცენტრალური საარჩევნო კომისია</t>
  </si>
  <si>
    <t>06 01</t>
  </si>
  <si>
    <t>საარჩევნო გარემოს განვითარება</t>
  </si>
  <si>
    <t>06 02</t>
  </si>
  <si>
    <t>საარჩევნო ინსტიტუციის განვითარების და სამოქალაქო განათლების ხელშეწყობა</t>
  </si>
  <si>
    <t>06 03</t>
  </si>
  <si>
    <t>პოლიტიკური პარტიების დაფინანსება</t>
  </si>
  <si>
    <t>06 04</t>
  </si>
  <si>
    <t>არჩევნების ჩატარების ღონისძიებები</t>
  </si>
  <si>
    <t>07 00</t>
  </si>
  <si>
    <t>საქართველოს საკონსტიტუციო სასამართლო</t>
  </si>
  <si>
    <t>08 00</t>
  </si>
  <si>
    <t>საქართველოს უზენაესი სასამართლო</t>
  </si>
  <si>
    <t>09 00</t>
  </si>
  <si>
    <t>საერთო სასამართლოები</t>
  </si>
  <si>
    <t>09 01</t>
  </si>
  <si>
    <t>საერთო სასამართლოების სისტემის განვითარება და ხელშეწყობა</t>
  </si>
  <si>
    <t>09 02</t>
  </si>
  <si>
    <t>მოსამართლეებისა და სასამართლოს თანამშრომლების მომზადება-გადამზადება</t>
  </si>
  <si>
    <t>10 00</t>
  </si>
  <si>
    <t>საქართველოს იუსტიციის უმაღლესი საბჭო</t>
  </si>
  <si>
    <t>11 00</t>
  </si>
  <si>
    <t>სახელმწიფო რწმუნებულის ადმინისტრაცია აბაშის, ზუგდიდის, მარტვილის, მესტიის, სენაკის, ჩხოროწყუს, წალენჯიხის, ხობის მუნიციპალიტეტებსა და ქალაქ ფოთის მუნიციპალიტეტში</t>
  </si>
  <si>
    <t>12 00</t>
  </si>
  <si>
    <t>სახელმწიფო რწმუნებულის ადმინისტრაცია ლანჩხუთის, ოზურგეთისა და ჩოხატაურის მუნიციპალიტეტებში</t>
  </si>
  <si>
    <t>13 00</t>
  </si>
  <si>
    <t>სახელმწიფო რწმუნებულის ადმინისტრაცია ბაღდათის, ვანის, ზესტაფონის, თერჯოლის, სამტრედიის, საჩხერის, ტყიბულის, წყალტუბოს, ჭიათურის, ხარაგაულის, ხონის მუნიციპალიტეტებსა და ქალაქ ქუთაისის მუნიციპალიტეტში</t>
  </si>
  <si>
    <t>14 00</t>
  </si>
  <si>
    <t>სახელმწიფო რწმუნებულის ადმინისტრაცია ახმეტის, გურჯაანის, დედოფლისწყაროს, თელავის, ლაგოდეხის, საგარეჯოს, სიღნაღისა და ყვარლის მუნიციპალიტეტებში</t>
  </si>
  <si>
    <t>15 00</t>
  </si>
  <si>
    <t>სახელმწიფო რწმუნებულის ადმინისტრაცია დუშეთის, თიანეთის, მცხეთისა და ყაზბეგის მუნიციპალიტეტებში</t>
  </si>
  <si>
    <t>16 00</t>
  </si>
  <si>
    <t>სახელმწიფო რწმუნებულის ადმინისტრაცია ამბროლაურის, ლენტეხის, ონისა და ცაგერის მუნიციპალიტეტებში</t>
  </si>
  <si>
    <t>17 00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</si>
  <si>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</si>
  <si>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18 00</t>
  </si>
  <si>
    <t>სახელმწიფო რწმუნებულის ადმინისტრაცია ბოლნისის, გარდაბნის, დმანისის, თეთრი წყაროს, მარნეულის, წალკის მუნიციპალიტეტებსა და ქალაქ რუსთავის მუნიციპალიტეტში</t>
  </si>
  <si>
    <t>19 00</t>
  </si>
  <si>
    <t>სახელმწიფო რწმუნებულის ადმინისტრაცია გორის, კასპის, ქარელისა და ხაშურის მუნიციპალიტეტებში</t>
  </si>
  <si>
    <t>20 00</t>
  </si>
  <si>
    <t>საქართველოს სახელმწიფო უსაფრთხოების სამსახური</t>
  </si>
  <si>
    <t>20 01</t>
  </si>
  <si>
    <t>სახელმწიფო უსაფრთხოების უზრუნველყოფა</t>
  </si>
  <si>
    <t>20 02</t>
  </si>
  <si>
    <t>ოპერატიულ-ტექნიკური საქმიანობის უზრუნველყოფა</t>
  </si>
  <si>
    <t>20 03</t>
  </si>
  <si>
    <t>უსაფრთხოების კადრების მომზადება, გადამზადება და კვალიფიკაციის ამაღლება</t>
  </si>
  <si>
    <t>21 00</t>
  </si>
  <si>
    <t>საქართველოს პროკურატურა</t>
  </si>
  <si>
    <t>22 00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</si>
  <si>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</si>
  <si>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23 00</t>
  </si>
  <si>
    <t>საქართველოს ფინანსთა სამინისტრო</t>
  </si>
  <si>
    <t>23 01</t>
  </si>
  <si>
    <t>სახელმწიფო ფინანსების მართვა</t>
  </si>
  <si>
    <t>23 02</t>
  </si>
  <si>
    <t>შემოსავლების მობილიზება და გადამხდელთა მომსახურების გაუმჯობესება</t>
  </si>
  <si>
    <t>23 03</t>
  </si>
  <si>
    <t>ეკონომიკური დანაშაულის პრევენცია</t>
  </si>
  <si>
    <t>23 04</t>
  </si>
  <si>
    <t>ფინანსების მართვის ელექტრონული და ანალიტიკური უზრუნველყოფა</t>
  </si>
  <si>
    <t>23 05</t>
  </si>
  <si>
    <t>საფინანსო სექტორში დასაქმებულთა კვალიფიკაციის ამაღლება</t>
  </si>
  <si>
    <t>23 06</t>
  </si>
  <si>
    <t>ბუღალტრული აღრიცხვის, ანგარიშგებისა და აუდიტის ზედამხედველობა</t>
  </si>
  <si>
    <t>24 00</t>
  </si>
  <si>
    <t>საქართველოს ეკონომიკისა და მდგრადი განვითარების სამინისტრო</t>
  </si>
  <si>
    <t>24 01</t>
  </si>
  <si>
    <t>ეკონომიკური პოლიტიკის შემუშავება და განხორციელება</t>
  </si>
  <si>
    <t>24 02</t>
  </si>
  <si>
    <t>ტექნიკური და სამშენებლო სფეროს რეგულირება</t>
  </si>
  <si>
    <t>24 03</t>
  </si>
  <si>
    <t>სტანდარტიზაციისა და მეტროლოგიის სფეროს განვითარება</t>
  </si>
  <si>
    <t>24 04</t>
  </si>
  <si>
    <t>ბაზარზე ზედამხედველობის სფეროს რეგულირება და განხორციელების ღონისძიებები</t>
  </si>
  <si>
    <t>24 05</t>
  </si>
  <si>
    <t>ტურიზმის განვითარების ხელშეწყობა</t>
  </si>
  <si>
    <t>24 06</t>
  </si>
  <si>
    <t>სახელმწიფო ქონების მართვა</t>
  </si>
  <si>
    <t>24 07</t>
  </si>
  <si>
    <t>მეწარმეობის განვითარება</t>
  </si>
  <si>
    <t>24 07 01</t>
  </si>
  <si>
    <t>მეწარმეობის განვითარების ადმინისტრირება</t>
  </si>
  <si>
    <t>24 07 02</t>
  </si>
  <si>
    <t>მეწარმეობის განვითარების ხელშეწყობა</t>
  </si>
  <si>
    <t>24 07 03</t>
  </si>
  <si>
    <t>ახალი კორონავირუსის გავრცელებიდან გამომდინარე, ეკონომიკის ხელშეწყობის ღონისძიებები</t>
  </si>
  <si>
    <t>24 08</t>
  </si>
  <si>
    <t>საქართველოში ინოვაციებისა და ტექნოლოგიების განვითარება</t>
  </si>
  <si>
    <t>24 09</t>
  </si>
  <si>
    <t>ნავთობისა და გაზის სექტორის რეგულირება და მართვა</t>
  </si>
  <si>
    <t>24 10</t>
  </si>
  <si>
    <t>ტრანსპორტის სფეროში საერთაშორისო ხელშეკრულებებით ნაკისრი ვალდებულებების დაფარვა და ტრანსპორტირების ხარჯების სუბსიდირება</t>
  </si>
  <si>
    <t>24 11</t>
  </si>
  <si>
    <t>ყაზბეგის მუნიციპალიტეტისა და დუშეთის მუნიციპალიტეტის მაღალმთიანი სოფლების მოსახლეობისათვის მიწოდებული ბუნებრივი აირის ღირებულების ანაზღაურების ღონისძიება</t>
  </si>
  <si>
    <t>24 12</t>
  </si>
  <si>
    <t>საქართველოს ეროვნული ინოვაციების ეკოსისტემის პროექტი (WB)</t>
  </si>
  <si>
    <t>24 13</t>
  </si>
  <si>
    <t>ტექნიკური დახმარების პროექტი საქართველოს ენერგეტიკული სექტორის რეფორმის პროგრამის (GESRP) მხარდასაჭერად (EU-NIF)</t>
  </si>
  <si>
    <t>24 14</t>
  </si>
  <si>
    <t>სასისტემო მნიშვნელობის ელექტროგადამცემი ქსელის განვითარება</t>
  </si>
  <si>
    <t>24 14 01</t>
  </si>
  <si>
    <t>ელექტროგადამცემი ქსელის გაძლიერების პროექტი</t>
  </si>
  <si>
    <t>24 14 02</t>
  </si>
  <si>
    <t>საქართველოს ელექტროგადამცემი ქსელის გაფართოების ღია პროგრამა</t>
  </si>
  <si>
    <t>24 14 02 01</t>
  </si>
  <si>
    <t>500 კვ ეგხ-ის "ქსანი-სტეფანწმინდა" მშენებლობა (EBRD, EU, KfW)</t>
  </si>
  <si>
    <t>24 14 02 02</t>
  </si>
  <si>
    <t>ელექტროგადამცემი ხაზი "ჯვარი ხორგა" (EBRD, EU, KfW)</t>
  </si>
  <si>
    <t>24 14 03</t>
  </si>
  <si>
    <t>რეგიონალური ელექტროგადაცემის გაუმჯობესების პროექტი</t>
  </si>
  <si>
    <t>24 14 03 01</t>
  </si>
  <si>
    <t>500 კვ ეგხ "წყალტუბო-ახალციხე-თორთუმი" (Kfw, EU-NIF)</t>
  </si>
  <si>
    <t>24 14 03 02</t>
  </si>
  <si>
    <t>ჩრდილოეთის რგოლი (EBRD), ნამახვანი - წყალტუბო - ლაჯანური (EBRD, KfW)</t>
  </si>
  <si>
    <t>24 14 03 03</t>
  </si>
  <si>
    <t>500 კვ ეგხ ჯვარი-წყალტუბო (WB)</t>
  </si>
  <si>
    <t>24 14 03 04</t>
  </si>
  <si>
    <t>გურიის ელგადაცემის ხაზების ინფრასტრუქტურის გაძლიერება (KfW)</t>
  </si>
  <si>
    <t>24 14 03 05</t>
  </si>
  <si>
    <t>კახეთის ინფრასტრუქტურის გაძლიერება (KfW)</t>
  </si>
  <si>
    <t>24 14 03 06</t>
  </si>
  <si>
    <t>ხელედულა-ლაჯანური-ონი (KfW)</t>
  </si>
  <si>
    <t>24 15</t>
  </si>
  <si>
    <t>მოსახლეობის ელექტროენერგიითა და ბუნებრივი აირით მომარაგების გაუმჯობესება</t>
  </si>
  <si>
    <t>24 16</t>
  </si>
  <si>
    <t>საზღვაო პროფესიული განათლების ხელშეწყობა</t>
  </si>
  <si>
    <t>24 17</t>
  </si>
  <si>
    <t>ანაკლიის ღრმაწყლოვანი ნავსადგურის განვითარება</t>
  </si>
  <si>
    <t>24 18</t>
  </si>
  <si>
    <t>ორმხრივი ხელშეკრულებების ფარგლებში აღიარებული ვალდებულებების დაფარვასთან დაკავშირებული ღონისძიებები</t>
  </si>
  <si>
    <t>24 19</t>
  </si>
  <si>
    <t>ვარდნილისა და ენგურის ჰიდროელექტროსადგურების რეაბილიტაციის პროექტი (EBRD, EIB, EU)</t>
  </si>
  <si>
    <t>24 20</t>
  </si>
  <si>
    <t>ახალ კორონავირუსთან დაკავშირებული კარანტინისა და სხვა ღონისძიებების განხორციელება</t>
  </si>
  <si>
    <t>25 00</t>
  </si>
  <si>
    <t>საქართველოს რეგიონული განვითარებისა და ინფრასტრუქტურის სამინისტრო</t>
  </si>
  <si>
    <t>25 01</t>
  </si>
  <si>
    <t>რეგიონებისა და ინფრასტრუქტურის განვითარების პოლიტიკის შემუშავება და მართვა</t>
  </si>
  <si>
    <t>25 02</t>
  </si>
  <si>
    <t>საგზაო ინფრასტრუქტურის გაუმჯობესების ღონისძიებები</t>
  </si>
  <si>
    <t>25 02 01</t>
  </si>
  <si>
    <t>საავტომობილო გზების პროგრამების მართვა</t>
  </si>
  <si>
    <t>25 02 02</t>
  </si>
  <si>
    <t>საავტომობილო გზების მშენებლობა და მოვლა-შენახვა</t>
  </si>
  <si>
    <t>25 02 03</t>
  </si>
  <si>
    <t>ჩქაროსნული ავტომაგისტრალების მშენებლობა</t>
  </si>
  <si>
    <t>25 03</t>
  </si>
  <si>
    <t>რეგიონული და მუნიციპალური ინფრასტრუქტურის რეაბილიტაცია</t>
  </si>
  <si>
    <t>25 04</t>
  </si>
  <si>
    <t>წყალმომარაგების ინფრასტრუქტურის აღდგენა-რეაბილიტაცია</t>
  </si>
  <si>
    <t>25 05</t>
  </si>
  <si>
    <t>მყარი ნარჩენების მართვის პროგრამა</t>
  </si>
  <si>
    <t>25 06</t>
  </si>
  <si>
    <t>იძულებით გადაადგილებული პირების მხარდაჭერა</t>
  </si>
  <si>
    <t>25 07</t>
  </si>
  <si>
    <t>ზოგადსაგანმანათლებლო ინფრასტრუქტურის მშენებლობა და რეაბილიტაცია</t>
  </si>
  <si>
    <t>26 00</t>
  </si>
  <si>
    <t>საქართველოს იუსტიციის სამინისტრო</t>
  </si>
  <si>
    <t>26 01</t>
  </si>
  <si>
    <t>სამართალშემოქმედებისა და ქვეყნის ინტერესების სამართლებრივი მხარდაჭერის მიზნით სახელმწიფო პოლიტიკის შემუშავება და მართვა, მათ შორის, სისხლის სამართლის სისტემის რეფორმის განხორციელება</t>
  </si>
  <si>
    <t>26 02</t>
  </si>
  <si>
    <t>საერთაშორისო სტანდარტების შესაბამისი პენიტენციური სისტემის ჩამოყალიბება</t>
  </si>
  <si>
    <t>26 02 01</t>
  </si>
  <si>
    <t>პენიტენციური სისტემის მართვა და ბრალდებულთა/მსჯავრდებულთა ყოფითი პირობების გაუმჯობესება</t>
  </si>
  <si>
    <t>26 02 02</t>
  </si>
  <si>
    <t>ბრალდებულთა და მსჯავრდებულთა ეკვივალენტური სამედიცინო მომსახურებით უზრუნველყოფა</t>
  </si>
  <si>
    <t>26 02 03</t>
  </si>
  <si>
    <t>პენიტენციური სისტემის ინფრასტრუქტურის გაუმჯობესება</t>
  </si>
  <si>
    <t>26 03</t>
  </si>
  <si>
    <t>ეროვნული საარქივო ფონდის დაცულობის, მომსახურების თანამედროვე ტექნოლოგიების დანერგვის და დოკუმენტების ხელმისაწვდომობის უზრუნველყოფა</t>
  </si>
  <si>
    <t>26 04</t>
  </si>
  <si>
    <t>საქართველოს იუსტიციის სამინისტროს თანამშრომელთა და სხვა დაინტერესებული პირების გადამზადება</t>
  </si>
  <si>
    <t>26 05</t>
  </si>
  <si>
    <t>ელექტრონული მმართველობის განვითარება</t>
  </si>
  <si>
    <t>26 06</t>
  </si>
  <si>
    <t>დანაშაულის პრევენცია, პრობაციის სისტემის განვითარება და ყოფილ პატიმართა რესოციალიზაცია</t>
  </si>
  <si>
    <t>26 07</t>
  </si>
  <si>
    <t>იუსტიციის სახლის მომსახურებათა განვითარება და ხელმისაწვდომობა</t>
  </si>
  <si>
    <t>26 08</t>
  </si>
  <si>
    <t>მიწის რეგისტრაციის ხელშეწყობა და საჯარო რეესტრის მომსახურებათა განვითარება/ხელმისაწვდომობა</t>
  </si>
  <si>
    <t>26 09</t>
  </si>
  <si>
    <t>მიწის ბაზრის განვითარება (WB)</t>
  </si>
  <si>
    <t>26 10</t>
  </si>
  <si>
    <t>სახელმწიფო სერვისების განვითარების სააგენტოს მომსახურებათა განვითარება და ხელმისაწვდომობა</t>
  </si>
  <si>
    <t>27 00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</si>
  <si>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</si>
  <si>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27 01</t>
  </si>
  <si>
    <t>ოკუპირებული ტერიტორიებიდან დევნილთა, შრომის, ჯანმრთელობისა და სოციალური დაცვის პროგრამების მართვა</t>
  </si>
  <si>
    <t>27 01 01</t>
  </si>
  <si>
    <t>ოკუპირებული ტერიტორიებიდან დევნილთა, შრომის, ჯანმრთელობისა და სოციალური დაცვის სფეროში პოლიტიკის შემუშავება და მართვა</t>
  </si>
  <si>
    <t>27 01 02</t>
  </si>
  <si>
    <t>სამედიცინო საქმიანობის რეგულირების პროგრამა</t>
  </si>
  <si>
    <t>27 01 03</t>
  </si>
  <si>
    <t>დაავადებათა კონტროლისა და ეპიდემიოლოგიური უსაფრთხოების პროგრამის მართვა</t>
  </si>
  <si>
    <t>27 01 04</t>
  </si>
  <si>
    <t>სოციალური დაცვის პროგრამების მართვა</t>
  </si>
  <si>
    <t>27 01 05</t>
  </si>
  <si>
    <t>სახელმწიფო ზრუნვის, ადამიანით ვაჭრობის (ტრეფიკინგის) მსხვერპლთა დაცვისა და დახმარების მართვა</t>
  </si>
  <si>
    <t>27 01 06</t>
  </si>
  <si>
    <t>საგანგებო სიტუაციების კოორდინაციისა და გადაუდებელი დახმარების მართვა</t>
  </si>
  <si>
    <t>27 01 07</t>
  </si>
  <si>
    <t>დევნილთა, ეკომიგრანტთა და საარსებო წყაროებით უზრუნველყოფა</t>
  </si>
  <si>
    <t>27 01 08</t>
  </si>
  <si>
    <t>დასაქმების ხელშეწყობის მომსახურებათა მართვა</t>
  </si>
  <si>
    <t>27 01 09</t>
  </si>
  <si>
    <t>ჯანმრთელობის დაცვის პროგრამების მართვა</t>
  </si>
  <si>
    <t>27 01 10</t>
  </si>
  <si>
    <t>ინფორმაციული ტექნოლოგიების სისტემების განვითარება და მართვა</t>
  </si>
  <si>
    <t>27 02</t>
  </si>
  <si>
    <t>მოსახლეობის სოციალური დაცვა</t>
  </si>
  <si>
    <t>27 02 01</t>
  </si>
  <si>
    <t>მოსახლეობის საპენსიო უზრუნველყოფა</t>
  </si>
  <si>
    <t>27 02 02</t>
  </si>
  <si>
    <t>მოსახლეობის მიზნობრივი ჯგუფების სოციალური დახმარება</t>
  </si>
  <si>
    <t>27 02 03</t>
  </si>
  <si>
    <t>სოციალური რეაბილიტაცია და ბავშვზე ზრუნვა</t>
  </si>
  <si>
    <t>27 02 04</t>
  </si>
  <si>
    <t>სოციალური შეღავათები მაღალმთიან დასახლებაში</t>
  </si>
  <si>
    <t>27 02 05</t>
  </si>
  <si>
    <t>სახელმწიფო ზრუნვის, ადამიანით ვაჭრობის (ტრეფიკინგის) მსხვერპლთა დაცვისა და დახმარების უზრუნველყოფა</t>
  </si>
  <si>
    <t>27 02 06</t>
  </si>
  <si>
    <t>ახალი კორონავირუსით გამოწვეული სოციალურ-ეკონომიკური მდგომარეობის გაუარესების გამო მოსახლეობის სოციალური დახმარება</t>
  </si>
  <si>
    <t>27 03</t>
  </si>
  <si>
    <t>მოსახლეობის ჯანმრთელობის დაცვა</t>
  </si>
  <si>
    <t>27 03 01</t>
  </si>
  <si>
    <t>მოსახლეობის საყოველთაო ჯანმრთელობის დაცვა</t>
  </si>
  <si>
    <t>27 03 02</t>
  </si>
  <si>
    <t>საზოგადოებრივი ჯანმრთელობის დაცვა</t>
  </si>
  <si>
    <t>27 03 02 01</t>
  </si>
  <si>
    <t>დაავადებათა ადრეული გამოვლენა და სკრინინგი</t>
  </si>
  <si>
    <t>27 03 02 02</t>
  </si>
  <si>
    <t>იმუნიზაცია</t>
  </si>
  <si>
    <t>27 03 02 03</t>
  </si>
  <si>
    <t>ეპიდზედამხედველობა</t>
  </si>
  <si>
    <t>27 03 02 04</t>
  </si>
  <si>
    <t>უსაფრთხო სისხლი</t>
  </si>
  <si>
    <t>27 03 02 05</t>
  </si>
  <si>
    <t>საზოგადოებრივი ჯანდაცვის, გარემოსა და პროფესიულ დაავადებათა ჯანმრთელობის სფეროში არსებული ვალდებულებების ხელშეწყობა</t>
  </si>
  <si>
    <t>27 03 02 06</t>
  </si>
  <si>
    <t>ტუბერკულოზის მართვა</t>
  </si>
  <si>
    <t>27 03 02 07</t>
  </si>
  <si>
    <t>აივ ინფექციის/შიდსის მართვა</t>
  </si>
  <si>
    <t>27 03 02 08</t>
  </si>
  <si>
    <t>დედათა და ბავშვთა ჯანმრთელობა</t>
  </si>
  <si>
    <t>27 03 02 09</t>
  </si>
  <si>
    <t>ნარკომანიით დაავადებულ პაციენტთა მკურნალობა</t>
  </si>
  <si>
    <t>27 03 02 10</t>
  </si>
  <si>
    <t>ჯანმრთელობის ხელშეწყობა</t>
  </si>
  <si>
    <t>27 03 02 11</t>
  </si>
  <si>
    <t>C ჰეპატიტის მართვა</t>
  </si>
  <si>
    <t>27 03 03</t>
  </si>
  <si>
    <t>მოსახლეობისათვის სამედიცინო მომსახურების მიწოდება პრიორიტეტულ სფეროებში</t>
  </si>
  <si>
    <t>27 03 03 01</t>
  </si>
  <si>
    <t>ფსიქიკური ჯანმრთელობა</t>
  </si>
  <si>
    <t>27 03 03 02</t>
  </si>
  <si>
    <t>დიაბეტის მართვა</t>
  </si>
  <si>
    <t>27 03 03 03</t>
  </si>
  <si>
    <t>ბავშვთა ონკოჰემატოლოგიური მომსახურება</t>
  </si>
  <si>
    <t>27 03 03 04</t>
  </si>
  <si>
    <t>დიალიზი და თირკმლის ტრანსპლანტაცია</t>
  </si>
  <si>
    <t>27 03 03 05</t>
  </si>
  <si>
    <t>ინკურაბელურ პაციენტთა პალიატიური მზრუნველობა</t>
  </si>
  <si>
    <t>27 03 03 06</t>
  </si>
  <si>
    <t>იშვიათი დაავადებების მქონე და მუდმივ ჩანაცვლებით მკურნალობას დაქვემდებარებულ პაციენტთა მკურნალობა</t>
  </si>
  <si>
    <t>27 03 03 07</t>
  </si>
  <si>
    <t>პირველადი და გადაუდებელი სამედიცინო დახმარების უზრუნველყოფა</t>
  </si>
  <si>
    <t>27 03 03 08</t>
  </si>
  <si>
    <t>რეფერალური მომსახურება</t>
  </si>
  <si>
    <t>27 03 03 09</t>
  </si>
  <si>
    <t>თავდაცვის ძალებში გასაწვევ მოქალაქეთა სამედიცინო შემოწმება</t>
  </si>
  <si>
    <t>27 03 03 10</t>
  </si>
  <si>
    <t>ახალი კორონავირუსული დაავადების  - COVID 19-ის მართვა</t>
  </si>
  <si>
    <t>27 03 03 11</t>
  </si>
  <si>
    <t>ორგანოთა ტრანსპლანტაცია</t>
  </si>
  <si>
    <t>27 03 04</t>
  </si>
  <si>
    <t>დიპლომისშემდგომი სამედიცინო განათლება</t>
  </si>
  <si>
    <t>27 04</t>
  </si>
  <si>
    <t>სამედიცინო დაწესებულებათა რეაბილიტაცია და აღჭურვა</t>
  </si>
  <si>
    <t>27 05</t>
  </si>
  <si>
    <t>შრომისა და დასაქმების სისტემის რეფორმების პროგრამა</t>
  </si>
  <si>
    <t>27 06</t>
  </si>
  <si>
    <t>იძულებით გადაადგილებულ პირთა და მიგრანტთა ხელშეწყობა</t>
  </si>
  <si>
    <t>27 06 01</t>
  </si>
  <si>
    <t>სარეინტეგრაციო დახმარება საქართველოში დაბრუნებული მიგრანტებისათვის</t>
  </si>
  <si>
    <t>27 06 02</t>
  </si>
  <si>
    <t>ეკომიგრანტთა მიგრაციის მართვა</t>
  </si>
  <si>
    <t>27 06 03</t>
  </si>
  <si>
    <t>იძულებით გადაადგილებულ პირთა განსახლების სოციალური და საცხოვრებელი პირობების შექმნა</t>
  </si>
  <si>
    <t>27 06 04</t>
  </si>
  <si>
    <t>საერთაშორისო დაცვის მქონე პირთა ინტეგრაციის ხელშეწყობა</t>
  </si>
  <si>
    <t>27 06 05</t>
  </si>
  <si>
    <t>საარსებო წყაროებით უზრუნველყოფის პროგრამა</t>
  </si>
  <si>
    <t>27 06 06</t>
  </si>
  <si>
    <t>ეკონომიკური მონაწილეობა, საცხოვრებლით უზრუნველყოფა და სოციალური ინფრასტრუქტურა იძულებით გადაადგილებულ პირთა და მასპინძელი თემებისათვის (KfW)</t>
  </si>
  <si>
    <t>28 00</t>
  </si>
  <si>
    <t>საქართველოს საგარეო საქმეთა სამინისტრო</t>
  </si>
  <si>
    <t>28 01</t>
  </si>
  <si>
    <t>საგარეო პოლიტიკის განხორციელება</t>
  </si>
  <si>
    <t>28 01 01</t>
  </si>
  <si>
    <t>საგარეო პოლიტიკის დაგეგმვა და მართვა</t>
  </si>
  <si>
    <t>28 01 02</t>
  </si>
  <si>
    <t>საერთაშორისო ორგანიზაციებში არსებული ფინანსური ვალდებულებების უზრუნველყოფა</t>
  </si>
  <si>
    <t>28 01 03</t>
  </si>
  <si>
    <t>საერთაშორისო ხელშეკრულებების და სხვა დოკუმენტების თარგმნა და დამოწმება</t>
  </si>
  <si>
    <t>28 01 04</t>
  </si>
  <si>
    <t>დიასპორული პოლიტიკა</t>
  </si>
  <si>
    <t>28 01 05</t>
  </si>
  <si>
    <t>ევროპულ და ევროატლანტიკურ სტრუქტურებში საქართველოს ინტეგრაციის თაობაზე საზოგადოების ინფორმირება</t>
  </si>
  <si>
    <t>28 02</t>
  </si>
  <si>
    <t>მოხელეთა კვალიფიკაციის ამაღლება საერთაშორისო ურთიერთობების დარგში</t>
  </si>
  <si>
    <t>29 00</t>
  </si>
  <si>
    <t>საქართველოს თავდაცვის სამინისტრო</t>
  </si>
  <si>
    <t>29 01</t>
  </si>
  <si>
    <t>თავდაცვის მართვა</t>
  </si>
  <si>
    <t>29 02</t>
  </si>
  <si>
    <t>პროფესიული სამხედრო განათლება</t>
  </si>
  <si>
    <t>29 03</t>
  </si>
  <si>
    <t>ჯანმრთელობის დაცვა და სოციალური უზრუნველყოფა</t>
  </si>
  <si>
    <t>29 04</t>
  </si>
  <si>
    <t>მართვის, კონტროლის, კავშირგაბმულობისა და კომპიუტერული სისტემები</t>
  </si>
  <si>
    <t>29 05</t>
  </si>
  <si>
    <t>ინფრასტრუქტურის განვითარება</t>
  </si>
  <si>
    <t>29 06</t>
  </si>
  <si>
    <t>საერთაშორისო სამშვიდობო მისიები</t>
  </si>
  <si>
    <t>29 07</t>
  </si>
  <si>
    <t>სამეცნიერო კვლევა და სამხედრო მრეწველობის განვითარება</t>
  </si>
  <si>
    <t>29 08</t>
  </si>
  <si>
    <t>თავდაცვის შესაძლებლობების განვითარება</t>
  </si>
  <si>
    <t>29 09</t>
  </si>
  <si>
    <t>ლოჯისტიკური უზრუნველყოფა</t>
  </si>
  <si>
    <t>30 00</t>
  </si>
  <si>
    <t>საქართველოს შინაგან საქმეთა სამინისტრო</t>
  </si>
  <si>
    <t>30 01</t>
  </si>
  <si>
    <t>საზოგადოებრივი წესრიგი და საერთაშორისო თანამშრომლობის განვითარება/გაღრმავება</t>
  </si>
  <si>
    <t>30 02</t>
  </si>
  <si>
    <t>სახელმწიფო საზღვრის დაცვა</t>
  </si>
  <si>
    <t>30 03</t>
  </si>
  <si>
    <t>ფიზიკურ და იურიდიულ პირთა (მათ შორის, ქონების), დიპლომატიური წარმომადგენლობების, ეროვნული საგანძურის დაცვის და უსაფრთხოების დონის ამაღლება</t>
  </si>
  <si>
    <t>30 04</t>
  </si>
  <si>
    <t>სამართალდამცავი სტრუქტურებისათვის მაღალკვალიფიციური კადრების მომზადება, გადამზადება, საარქივო ფონდების დიგიტალიზაცია, სამეცნიერო-კვლევითი საქმიანობა და მოქალაქეთა მომსახურება</t>
  </si>
  <si>
    <t>30 05</t>
  </si>
  <si>
    <t>საქართველოს შინაგან საქმეთა სამინისტროს სისტემისა და საქართველოს სახელმწიფო უსაფრთხოების სამსახურის მოსამსახურეთა ჯანმრთელობის დაცვის მომსახურებით უზრუნველყოფა</t>
  </si>
  <si>
    <t>30 06</t>
  </si>
  <si>
    <t>სამოქალაქო უსაფრთხოების დონის ამაღლება, სახელმწიფო მატერიალური რეზერვების შექმნა და მართვა</t>
  </si>
  <si>
    <t>31 00</t>
  </si>
  <si>
    <t>საქართველოს გარემოს დაცვისა და სოფლის მეურნეობის სამინისტრო</t>
  </si>
  <si>
    <t>31 01</t>
  </si>
  <si>
    <t>გარემოს დაცვის და სოფლის მეურნეობის განვითარების პროგრამა</t>
  </si>
  <si>
    <t>31 01 01</t>
  </si>
  <si>
    <t>გარემოს დაცვის და სოფლის მეურნეობის განვითარების პოლიტიკის შემუშავება და მართვა</t>
  </si>
  <si>
    <t>31 01 02</t>
  </si>
  <si>
    <t>გარემოზე ზემოქმედების შეფასების ღონისძიებები</t>
  </si>
  <si>
    <t>31 01 03</t>
  </si>
  <si>
    <t>ქართული აგროსასურსათო პროდუქციის პოპულარიზაცია</t>
  </si>
  <si>
    <t>31 01 04</t>
  </si>
  <si>
    <t>ბიოლოგიური მრავალფეროვნების დაცვის ღონისძიებები</t>
  </si>
  <si>
    <t>31 01 05</t>
  </si>
  <si>
    <t>ინფორმაციული ტექნოლოგიებისა და ელექტრონული სისტემების ფუნქციონირების უზრუნველყოფა</t>
  </si>
  <si>
    <t>31 02</t>
  </si>
  <si>
    <t>სურსათის უვნებლობა, მცენარეთა დაცვა და ეპიზოოტიური კეთილსაიმედოობა</t>
  </si>
  <si>
    <t>31 03</t>
  </si>
  <si>
    <t>მევენახეობა-მეღვინეობის განვითარება</t>
  </si>
  <si>
    <t>31 04</t>
  </si>
  <si>
    <t>სოფლის მეურნეობის დარგში სამეცნიერო-კვლევითი ღონისძიებების განხორციელება</t>
  </si>
  <si>
    <t>31 05</t>
  </si>
  <si>
    <t>ერთიანი აგროპროექტი</t>
  </si>
  <si>
    <t>31 05 01</t>
  </si>
  <si>
    <t>სოფლის მეურნეობის პროექტების მართვა</t>
  </si>
  <si>
    <t>31 05 02</t>
  </si>
  <si>
    <t>შეღავათიანი აგროკრედიტები</t>
  </si>
  <si>
    <t>31 05 03</t>
  </si>
  <si>
    <t>აგროდაზღვევა</t>
  </si>
  <si>
    <t>31 05 04</t>
  </si>
  <si>
    <t>დანერგე მომავალი</t>
  </si>
  <si>
    <t>31 05 05</t>
  </si>
  <si>
    <t>ქართული ჩაი</t>
  </si>
  <si>
    <t>31 05 06</t>
  </si>
  <si>
    <t>გადამამუშავებელი და შემნახველი საწარმოების თანადაფინანსების პროექტი</t>
  </si>
  <si>
    <t>31 05 07</t>
  </si>
  <si>
    <t>ფერმათა/ფერმერთა რეგისტრაციის პროექტი</t>
  </si>
  <si>
    <t>31 05 08</t>
  </si>
  <si>
    <t>პროექტების ტექნიკური მხარდაჭერის პროგრამა</t>
  </si>
  <si>
    <t>31 05 09</t>
  </si>
  <si>
    <t>სასოფლო-სამეურნეო კოოპერატივების ინფრასტრუქტურული განვითარება</t>
  </si>
  <si>
    <t>31 05 10</t>
  </si>
  <si>
    <t>მოსავლის ამღები ტექნიკის თანადაფინანსების პროექტი</t>
  </si>
  <si>
    <t>31 05 11</t>
  </si>
  <si>
    <t>აგროსექტორის განვითარების ხელშეწყობა</t>
  </si>
  <si>
    <t>31 05 11 01</t>
  </si>
  <si>
    <t>მერძევეობის დარგის მოდერნიზაციის და ბაზარზე წვდომის პროგრამა (DiMMA)</t>
  </si>
  <si>
    <t>31 05 12</t>
  </si>
  <si>
    <t>სასოფლო-სამეურნეო მექანიზაციის თანადაფინანსების სახელმწიფო პროგრამა</t>
  </si>
  <si>
    <t>31 05 13</t>
  </si>
  <si>
    <t>იმერეთის აგროზონა</t>
  </si>
  <si>
    <t>31 05 14</t>
  </si>
  <si>
    <t>ბიო წარმოების ხელშეწყობის პროგრამა</t>
  </si>
  <si>
    <t>31 05 15</t>
  </si>
  <si>
    <t>სასოფლო-სამეურნეო დანიშნულების მიწის ნაკვეთების მესაკუთრეთა ხელშეწყობის სახელმწიფო პროგრამა</t>
  </si>
  <si>
    <t>31 05 17</t>
  </si>
  <si>
    <t>მეფუტკრეობის სასოფლო-სამეურნეო კოოპერატივების მხარდაჭერა</t>
  </si>
  <si>
    <t>31 05 19</t>
  </si>
  <si>
    <t>არასტანდარტული ვაშლის მოსავლის რეალიზაციის ხელშეწყობის პროგრამა</t>
  </si>
  <si>
    <t>31 05 24</t>
  </si>
  <si>
    <t>თხილის წარმოების ხელშეწყობის პროგრამა</t>
  </si>
  <si>
    <t>31 06</t>
  </si>
  <si>
    <t>სამელიორაციო სისტემების მოდერნიზაცია</t>
  </si>
  <si>
    <t>31 06 01</t>
  </si>
  <si>
    <t>სამელიორაციო სისტემების რეაბილიტაცია და ტექნიკის შეძენა</t>
  </si>
  <si>
    <t>31 06 02</t>
  </si>
  <si>
    <t>სამელიორაციო ინფრასტრუქტურის მიმდინარე ტექნიკური ექსპლუატაცია</t>
  </si>
  <si>
    <t>31 06 03</t>
  </si>
  <si>
    <t>ირიგაციისა და დრენაჟის სისტემების გაუმჯობესება (WB)</t>
  </si>
  <si>
    <t>31 07</t>
  </si>
  <si>
    <t>გარემოსდაცვითი ზედამხედველობა</t>
  </si>
  <si>
    <t>31 08</t>
  </si>
  <si>
    <t>დაცული ტერიტორიების სისტემის ჩამოყალიბება და მართვა</t>
  </si>
  <si>
    <t>31 09</t>
  </si>
  <si>
    <t>სატყეო სისტემის ჩამოყალიბება და მართვა</t>
  </si>
  <si>
    <t>31 10</t>
  </si>
  <si>
    <t>ველური ბუნების ეროვნული სააგენტოს სისტემის ჩამოყალიბება და მართვა</t>
  </si>
  <si>
    <t>31 11</t>
  </si>
  <si>
    <t>გარემოს დაცვისა და სოფლის მეურნეობის მიმართულებით ინფორმაციის ხელმისაწვდომობის და "განათლება მდგრადი განვითარებისთვის" ხელშეწყობის პროგრამა</t>
  </si>
  <si>
    <t>31 12</t>
  </si>
  <si>
    <t>ბირთვული და რადიაციული უსაფრთხოების დაცვა</t>
  </si>
  <si>
    <t>31 13</t>
  </si>
  <si>
    <t>გარემოს დაცვის სფეროში პროგნოზირება, შეფასება, პრევენცია და მონიტორინგი</t>
  </si>
  <si>
    <t>31 14</t>
  </si>
  <si>
    <t>კვების პროდუქტების, ცხოველთა და მცენარეთა დაავადებების დიაგნოსტიკა</t>
  </si>
  <si>
    <t>31 15</t>
  </si>
  <si>
    <t>მიწის მდგრადი მართვისა და მიწათსარგებლობის მონიტორინგის სახელმწიფო პროგრამა</t>
  </si>
  <si>
    <t>32 00</t>
  </si>
  <si>
    <t>საქართველოს განათლებისა და მეცნიერების სამინისტრო</t>
  </si>
  <si>
    <t>32 01</t>
  </si>
  <si>
    <t>განათლებისა და მეცნიერების სფეროებში სახელმწიფო პოლიტიკის შემუშავება და პროგრამების მართვა</t>
  </si>
  <si>
    <t>32 02</t>
  </si>
  <si>
    <t>სკოლამდელი და ზოგადი განათლება</t>
  </si>
  <si>
    <t>32 02 01</t>
  </si>
  <si>
    <t>ზოგადსაგანმანათლებლო სკოლების დაფინანსება</t>
  </si>
  <si>
    <t>32 02 02</t>
  </si>
  <si>
    <t>მასწავლებელთა პროფესიული განვითარების ხელშეწყობა</t>
  </si>
  <si>
    <t>32 02 03</t>
  </si>
  <si>
    <t>უსაფრთხო საგანმანათლებლო გარემოს უზრუნველყოფა</t>
  </si>
  <si>
    <t>32 02 03 01</t>
  </si>
  <si>
    <t>უსაფრთხო საგანმანათლებლო გარემოს უზრუნველყოფის პროგრამის ადმინისტრირება</t>
  </si>
  <si>
    <t>32 02 03 02</t>
  </si>
  <si>
    <t>32 02 04</t>
  </si>
  <si>
    <t>წარმატებულ მოსწავლეთა წახალისება</t>
  </si>
  <si>
    <t>32 02 05</t>
  </si>
  <si>
    <t>განსაკუთრებით ნიჭიერ მოსწავლეთა საგანმანათლებლო და საცხოვრებელი პირობებით უზრუნველყოფა</t>
  </si>
  <si>
    <t>32 02 06</t>
  </si>
  <si>
    <t>მოსწავლეების სახელმძღვანელოებით უზრუნველყოფა</t>
  </si>
  <si>
    <t>32 02 07</t>
  </si>
  <si>
    <t>ოკუპირებული რეგიონების მასწავლებლებისა და ადმინისტრაციულ-ტექნიკური პერსონალის ფინანსური დახმარება</t>
  </si>
  <si>
    <t>32 02 08</t>
  </si>
  <si>
    <t>ბრალდებული და მსჯავრდებული პირებისათვის ზოგადი განათლების მიღების ხელმისაწვდომობა</t>
  </si>
  <si>
    <t>32 02 09</t>
  </si>
  <si>
    <t>ეროვნული სასწავლო გეგმის განვითარება და დანერგვის ხელშეწყობა</t>
  </si>
  <si>
    <t>32 02 10</t>
  </si>
  <si>
    <t>საჯარო სკოლის მოსწავლეების ტრანსპორტით უზრუნველყოფა</t>
  </si>
  <si>
    <t>32 02 11</t>
  </si>
  <si>
    <t>პროგრამა "ჩემი პირველი კომპიუტერი"</t>
  </si>
  <si>
    <t>32 02 12</t>
  </si>
  <si>
    <t>ზოგადი განათლების ხელშეწყობა</t>
  </si>
  <si>
    <t>32 02 13</t>
  </si>
  <si>
    <t>ზოგადი განათლების რეფორმის ხელშეწყობა</t>
  </si>
  <si>
    <t>32 03</t>
  </si>
  <si>
    <t xml:space="preserve">პროფესიული განათლება </t>
  </si>
  <si>
    <t>32 03 01</t>
  </si>
  <si>
    <t>პროფესიული განათლების განვითარების ხელშეწყობა</t>
  </si>
  <si>
    <t>32 03 02</t>
  </si>
  <si>
    <t>პროფესიული უნარების განვითარება</t>
  </si>
  <si>
    <t>32 03 03</t>
  </si>
  <si>
    <t xml:space="preserve">ეროვნული უმცირესობების პროფესიული გადამზადება </t>
  </si>
  <si>
    <t>32 04</t>
  </si>
  <si>
    <t>უმაღლესი განათლება</t>
  </si>
  <si>
    <t>32 04 01</t>
  </si>
  <si>
    <t xml:space="preserve">გამოცდების ორგანიზება </t>
  </si>
  <si>
    <t>32 04 02</t>
  </si>
  <si>
    <t>სახელმწიფო სასწავლო, სამაგისტრო გრანტები და ახალგაზრდების ხელშეწყობა</t>
  </si>
  <si>
    <t>32 04 03</t>
  </si>
  <si>
    <t>უმაღლესი განათლების ხელშეწყობა</t>
  </si>
  <si>
    <t>32 04 04</t>
  </si>
  <si>
    <t>საზღვარგარეთ განათლების მიღების ხელშეწყობა</t>
  </si>
  <si>
    <t>32 04 05</t>
  </si>
  <si>
    <t xml:space="preserve">უმაღლესი საგანმანათლებლო დაწესებულებების ხელშეწყობა </t>
  </si>
  <si>
    <t>32 05</t>
  </si>
  <si>
    <t>მეცნიერებისა და სამეცნიერო კვლევების ხელშეწყობა</t>
  </si>
  <si>
    <t>32 05 01</t>
  </si>
  <si>
    <t>სამეცნიერო გრანტების გაცემისა და სამეცნიერო კვლევების ხელშეწყობა</t>
  </si>
  <si>
    <t>32 05 02</t>
  </si>
  <si>
    <t>სამეცნიერო დაწესებულებების პროგრამები</t>
  </si>
  <si>
    <t>32 05 03</t>
  </si>
  <si>
    <t>საქართველოს სოფლის მეურნეობის მეცნიერებათა აკადემიის ხელშეწყობა</t>
  </si>
  <si>
    <t>32 05 04</t>
  </si>
  <si>
    <t>სამეცნიერო კვლევების ხელშეწყობა</t>
  </si>
  <si>
    <t>32 05 05</t>
  </si>
  <si>
    <t>მეცნიერების პოპულარიზაცია</t>
  </si>
  <si>
    <t>32 06</t>
  </si>
  <si>
    <t>ინკლუზიური განათლება</t>
  </si>
  <si>
    <t>32 07</t>
  </si>
  <si>
    <t>32 07 01</t>
  </si>
  <si>
    <t>ზოგადსაგანმანათლებლო დაწესებულებების ინფრასტრუქტურის განვითარება</t>
  </si>
  <si>
    <t>32 07 02</t>
  </si>
  <si>
    <t>პროფესიული საგანმანათლებლო დაწესებულებების ინფრასტრუქტურის განვითარება</t>
  </si>
  <si>
    <t>32 07 03</t>
  </si>
  <si>
    <t>სამინისტროს და მის სისტემაში შემავალი საჯარო სამართლის იურიდიული პირებისა და ტერიტორიული ორგანოების ინფრასტრუქტურის განვითარება</t>
  </si>
  <si>
    <t>32 07 04</t>
  </si>
  <si>
    <t>უმაღლესი საგანმანათლებლო და სამეცნიერო დაწესებულებების ინფრასტრუქტურის განვითარება</t>
  </si>
  <si>
    <t>32 07 05</t>
  </si>
  <si>
    <t>საჯარო სკოლების ოპერირებისა და მოვლა-პატრონობის სისტემის განვითარება</t>
  </si>
  <si>
    <t>32 08</t>
  </si>
  <si>
    <t>ინოვაციის, ინკლუზიურობის და ხარისხის პროექტი - საქართველო I2Q (WB)</t>
  </si>
  <si>
    <t>32 09</t>
  </si>
  <si>
    <t>პროფესიული განათლება I (KfW)</t>
  </si>
  <si>
    <t>32 10</t>
  </si>
  <si>
    <t>თანამედროვე უნარები უკეთესი დასაქმების სექტორის განვითარების პროგრამისთვის -  პროექტი (ADB)</t>
  </si>
  <si>
    <t>33 00</t>
  </si>
  <si>
    <t>საქართველოს კულტურის, სპორტისა და ახალგაზრდობის სამინისტრო</t>
  </si>
  <si>
    <t>33 01</t>
  </si>
  <si>
    <t>კულტურის, სპორტისა და ახალგაზრდობის სფეროებში სახელმწიფო პოლიტიკის შემუშავება და პროგრამების მართვა</t>
  </si>
  <si>
    <t>33 02</t>
  </si>
  <si>
    <t>სახელოვნებო და სასპორტო სფეროში უმაღლესი განათლება</t>
  </si>
  <si>
    <t>33 03</t>
  </si>
  <si>
    <t>33 04</t>
  </si>
  <si>
    <t>სახელოვნებო და სასპორტო დაწესებულებების ხელშეწყობა</t>
  </si>
  <si>
    <t>33 05</t>
  </si>
  <si>
    <t>კულტურის განვითარების ხელშეწყობა</t>
  </si>
  <si>
    <t>33 06</t>
  </si>
  <si>
    <t>კულტურული მემკვიდრეობის დაცვა და სამუზეუმო სისტემის სრულყოფა</t>
  </si>
  <si>
    <t>33 07</t>
  </si>
  <si>
    <t>მასობრივი და მაღალი მიღწევების სპორტის განვითარება და პოპულარიზაცია</t>
  </si>
  <si>
    <t>33 08</t>
  </si>
  <si>
    <t>კულტურისა და სპორტის მოღვაწეთა სოციალური დაცვის ღონისძიებები</t>
  </si>
  <si>
    <t>33 09</t>
  </si>
  <si>
    <t>ახალგაზრდობის ხელშეწყობა</t>
  </si>
  <si>
    <t>34 00</t>
  </si>
  <si>
    <t>საქართველოს დაზვერვის სამსახური</t>
  </si>
  <si>
    <t>35 00</t>
  </si>
  <si>
    <t>36 00</t>
  </si>
  <si>
    <t>37 00</t>
  </si>
  <si>
    <t>38 00</t>
  </si>
  <si>
    <t>39 00</t>
  </si>
  <si>
    <t>40 00</t>
  </si>
  <si>
    <t>საქართველოს სახელმწიფო დაცვის სპეციალური სამსახური</t>
  </si>
  <si>
    <t>40 01</t>
  </si>
  <si>
    <t>დასაცავ პირთა და ობიექტთა უსაფრთხოების უზრუნველყოფა</t>
  </si>
  <si>
    <t>40 02</t>
  </si>
  <si>
    <t>სახელმწიფო ობიექტების მოვლა-შენახვა</t>
  </si>
  <si>
    <t>40 03</t>
  </si>
  <si>
    <t>სსიპ სახელისუფლებო სპეციალური კავშირგაბმულობის სააგენტო</t>
  </si>
  <si>
    <t>41 00</t>
  </si>
  <si>
    <t>საქართველოს სახალხო დამცველის აპარატი</t>
  </si>
  <si>
    <t>42 00</t>
  </si>
  <si>
    <t>სსიპ – საზოგადოებრივი მაუწყებელი</t>
  </si>
  <si>
    <t>43 00</t>
  </si>
  <si>
    <t>44 00</t>
  </si>
  <si>
    <t>ყოფილი სამხრეთ ოსეთის ავტონომიური ოლქის ტერიტორიაზე დროებითი ადმინისტრაციულ-ტერიტორიული ერთეულის ადმინისტრაცია - სამხრეთ ოსეთის ადმინისტრაცია</t>
  </si>
  <si>
    <t>45 00</t>
  </si>
  <si>
    <t>საქართველოს საპატრიარქო</t>
  </si>
  <si>
    <t>45 01</t>
  </si>
  <si>
    <t>სასულიერო განათლების ხელშეწყობის გრანტი</t>
  </si>
  <si>
    <t>45 02</t>
  </si>
  <si>
    <t>ა(ა)იპ – საქართველოს საპატრიარქოს წმიდა სვიმონ კანანელის სახელობის სასულიერო სწავლების ცენტრი</t>
  </si>
  <si>
    <t>45 03</t>
  </si>
  <si>
    <t>ა(ა)იპ – ბათუმისა და ლაზეთის ეპარქიის საგანმანათლებლო ცენტრისათვის გადასაცემი გრანტი</t>
  </si>
  <si>
    <t>45 04</t>
  </si>
  <si>
    <t>ა(ა)იპ – საქართველოს საპატრიარქოს ქ. ნინოწმინდის წმიდა ნინოს მზრუნველობამოკლებულ ბავშვთა პანსიონი</t>
  </si>
  <si>
    <t>45 05</t>
  </si>
  <si>
    <t>ა(ა)იპ – ბათუმის წმიდა მოწამე ეკატერინეს სახელობის სათნოების სავანისათვის გადასაცემი გრანტი</t>
  </si>
  <si>
    <t>45 06</t>
  </si>
  <si>
    <t>ა(ა)იპ – საქართველოს საპატრიარქოს წმიდა ანდრია პირველწოდებულის სახელობის სასულიერო სწავლების ცენტრი</t>
  </si>
  <si>
    <t>45 07</t>
  </si>
  <si>
    <t>ა(ა)იპ – წმინდა გიორგი მთაწმინდელის მონასტერთან არსებული სარეაბილიტაციო ცენტრისათვის გადასაცემი გრანტი</t>
  </si>
  <si>
    <t>45 08</t>
  </si>
  <si>
    <t>ა(ა)იპ – საქართველოს საპატრიარქოს წმიდა ანდრია პირველწოდებულის სახელობის ქართული უნივერსიტეტისათვის გადასაცემი გრანტი</t>
  </si>
  <si>
    <t>45 09</t>
  </si>
  <si>
    <t>ა(ა)იპ – საქართველოს საპატრიარქოს წმიდა ტბელ აბუსერისძის სახელობის სასწავლო უნივერსიტეტისათვის გადასაცემი გრანტი</t>
  </si>
  <si>
    <t>45 10</t>
  </si>
  <si>
    <t>ა(ა)იპ – სმენადაქვეითებულ ბავშვთა რეაბილიტაციის და ადაპტაციის ცენტრისათვის გადასაცემი გრანტი</t>
  </si>
  <si>
    <t>45 11</t>
  </si>
  <si>
    <t>საქართველოს საპატრიარქოს ტელევიზიის სუბსიდირების ღონისძიებები</t>
  </si>
  <si>
    <t>45 12</t>
  </si>
  <si>
    <t>ა(ა)იპ – ახალქალაქისა და კუმურდოს ეპარქიის სასწავლო ცენტრისთვის გადასაცემი გრანტი</t>
  </si>
  <si>
    <t>45 13</t>
  </si>
  <si>
    <t>ა(ა)იპ – ფოთის საგანმანათლებლო და კულტურულ-გამაჯანსაღებელი ცენტრი</t>
  </si>
  <si>
    <t>46 00</t>
  </si>
  <si>
    <t>სსიპ – ლევან სამხარაულის სახელობის სასამართლო ექსპერტიზის ეროვნული ბიურო</t>
  </si>
  <si>
    <t>47 00</t>
  </si>
  <si>
    <t>სსიპ – საქართველოს სტატისტიკის ეროვნული სამსახური – საქსტატი</t>
  </si>
  <si>
    <t>47 01</t>
  </si>
  <si>
    <t>სტატისტიკური სამუშაოების დაგეგმვა და მართვა</t>
  </si>
  <si>
    <t>47 02</t>
  </si>
  <si>
    <t>სტატისტიკური სამუშაოების სახელმწიფო პროგრამა</t>
  </si>
  <si>
    <t>47 03</t>
  </si>
  <si>
    <t>მოსახლეობისა და საცხოვრისების საყოველთაო აღწერა</t>
  </si>
  <si>
    <t>48 00</t>
  </si>
  <si>
    <t>49 00</t>
  </si>
  <si>
    <t>საქართველოს სავაჭრო-სამრეწველო პალატა</t>
  </si>
  <si>
    <t>50 00</t>
  </si>
  <si>
    <t>51 00</t>
  </si>
  <si>
    <t>სახელმწიფო ინსპექტორის სამსახური</t>
  </si>
  <si>
    <t>51 01</t>
  </si>
  <si>
    <t>51 02</t>
  </si>
  <si>
    <t>საგამოძიებო მოქმედებების უზრუნველყოფა და მართვა</t>
  </si>
  <si>
    <t>51 03</t>
  </si>
  <si>
    <t>პერსონალურ მონაცემთა დაცვის ზედამხედველობა</t>
  </si>
  <si>
    <t>52 00</t>
  </si>
  <si>
    <t>53 00</t>
  </si>
  <si>
    <t>სსიპ - საჯარო  და  კერძო თანამშრომლობის სააგენტო</t>
  </si>
  <si>
    <t>54 00</t>
  </si>
  <si>
    <t>ეროვნული უსაფრთხოების საბჭოს აპარატი</t>
  </si>
  <si>
    <t>55 00</t>
  </si>
  <si>
    <t>საერთო-სახელმწიფოებრივი მნიშვნელობის გადასახდელები</t>
  </si>
  <si>
    <t>55 01</t>
  </si>
  <si>
    <t>საგარეო სახელმწიფო ვალდებულებების მომსახურება და დაფარვა</t>
  </si>
  <si>
    <t>55 02</t>
  </si>
  <si>
    <t>საშინაო სახელმწიფო ვალდებულებების მომსახურება და დაფარვა</t>
  </si>
  <si>
    <t>55 03</t>
  </si>
  <si>
    <t>საერთაშორისო საფინანსო ორგანიზაციებთან თანამშრომლობიდან გამომდინარე ვალდებულებები</t>
  </si>
  <si>
    <t>55 04</t>
  </si>
  <si>
    <t>ავტონომიური რესპუბლიკებისა და მუნიციპალიტეტებისათვის გადასაცემი ტრანსფერები</t>
  </si>
  <si>
    <t>55 04 01</t>
  </si>
  <si>
    <t>ავტონომიური რესპუბლიკებისათვის გადასაცემი ტრანსფერები</t>
  </si>
  <si>
    <t>55 04 02</t>
  </si>
  <si>
    <t>მუნიციპალიტეტებისათვის გადასაცემი ტრანსფერები</t>
  </si>
  <si>
    <t>55 05</t>
  </si>
  <si>
    <t>საქართველოს მთავრობის სარეზერვო ფონდი</t>
  </si>
  <si>
    <t>55 06</t>
  </si>
  <si>
    <t>წინა წლებში წარმოქმნილი დავალიანების დაფარვისა და სასამართლო გადაწყვეტილებების აღსრულების ფონდი</t>
  </si>
  <si>
    <t>55 07</t>
  </si>
  <si>
    <t>საქართველოს რეგიონებში განსახორციელებელი პროექტების ფონდი</t>
  </si>
  <si>
    <t>55 08</t>
  </si>
  <si>
    <t>მაღალმთიანი დასახლებების განვითარების ფონდი</t>
  </si>
  <si>
    <t>55 09</t>
  </si>
  <si>
    <t>საქართველოს სახელმწიფო ჯილდოებისათვის დაწესებული ერთდროული ფულადი პრემიების გაცემის ფინანსური უზრუნველყოფა</t>
  </si>
  <si>
    <t>55 10</t>
  </si>
  <si>
    <t>საერთაშორისო ხელშეკრულებებიდან გამომდინარე საოპერაციო ხარჯებისა და სხვა ვალდებულებების თანადაფინანსება</t>
  </si>
  <si>
    <t>55 11</t>
  </si>
  <si>
    <t>დაგროვებითი საპენსიო სქემის თანადაფინანსება</t>
  </si>
  <si>
    <t>55 12</t>
  </si>
  <si>
    <t>საერთაშორისო პარტნიორებთან თანამშრომლობით მუნიციპალიტეტებში დაგეგმილი რეფორმების ფინანსური მხარდაჭერა</t>
  </si>
  <si>
    <t>55 13</t>
  </si>
  <si>
    <t>დონორების მიერ დაფინანსებული საერთო-სახელმწიფოებრივი მნიშვნელობის გადასახდელები</t>
  </si>
  <si>
    <t>55 13 01</t>
  </si>
  <si>
    <t>აჭარის მყარი ნარჩენების პროექტი (EBRD, SIDA)</t>
  </si>
  <si>
    <t>55 13 02</t>
  </si>
  <si>
    <t>ბათუმის ავტობუსების პროექტი (E5P, EBRD)</t>
  </si>
  <si>
    <t>55 13 03</t>
  </si>
  <si>
    <t>თბილისის მყარი ნარჩენების მართვა</t>
  </si>
  <si>
    <t>55 13 04</t>
  </si>
  <si>
    <t>აჭარის სოფლების წყალმომარაგებისა და წყალარინების პროგრამა, საქართველო (EU, KfW)</t>
  </si>
  <si>
    <t>55 13 05</t>
  </si>
  <si>
    <t>საცხოვრებლად ვარგისი ქალაქების საინვესტიციო პროგრამა - ქალაქ თბილისის მუნიციპალიტეტის მერია (ADB)</t>
  </si>
  <si>
    <t>55 13 06</t>
  </si>
  <si>
    <t>თბილისის ავტობუსების პროექტი (ფაზა II) (EBRD)</t>
  </si>
  <si>
    <t>55 13 10</t>
  </si>
  <si>
    <t>საქართველოს მიკრო, მცირე და საშუალო ზომის საწარმოების დახმარებისა და აღდგენის პროექტი (ეროვნული ბანკის კომპონენტი) (WB)</t>
  </si>
  <si>
    <t>55 13 11</t>
  </si>
  <si>
    <t>ბათუმში კომუნალური ინფრასტრუქტურის დაწესებულებათა რეაბილიტაცია - IV ფაზა (KfW)</t>
  </si>
  <si>
    <t>55 13 13</t>
  </si>
  <si>
    <t>ბიომრავალფეროვნება და მდგრადი ადგილობრივი განვითარება საქართველოში (აჭარის სატყეო სააგენტოს კომპონენტი) (KfW)</t>
  </si>
  <si>
    <t>55 14</t>
  </si>
  <si>
    <t>2020-2022 წლების საპილოტე რეგიონების ინტეგრირებული განვითარების პროგრამის ფარგლებში შერჩეული პროექტების დაფინანსება მუნიციპალიტეტებში</t>
  </si>
  <si>
    <t>56 00</t>
  </si>
  <si>
    <t>58 00</t>
  </si>
  <si>
    <t>79 00</t>
  </si>
  <si>
    <t>a</t>
  </si>
  <si>
    <t xml:space="preserve">დასახელება
</t>
  </si>
  <si>
    <t>2022 წლის დამტკიცებული გეგმა</t>
  </si>
  <si>
    <t>2022 წლის დაზუსტებული გეგმა</t>
  </si>
  <si>
    <t>2022 წლის ფაქტი</t>
  </si>
  <si>
    <t>შესრულება %-ში</t>
  </si>
  <si>
    <t>მათ შორის, კაპიტალური</t>
  </si>
  <si>
    <t xml:space="preserve">    მათ შორის,  კაპიტალური </t>
  </si>
  <si>
    <t>საოპერაციო სალდო</t>
  </si>
  <si>
    <t>არაფინანსური აქტივების ცვლილება</t>
  </si>
  <si>
    <t>ზრდა</t>
  </si>
  <si>
    <t>კლება</t>
  </si>
  <si>
    <t>მთლიანი სალდო</t>
  </si>
  <si>
    <t>ფინასური აქტივების ცვლილება</t>
  </si>
  <si>
    <t>ვალდებულებების ცვლილება</t>
  </si>
  <si>
    <t>საშინაო</t>
  </si>
  <si>
    <t>საგარეო</t>
  </si>
  <si>
    <t>აქციები და სხვა კაპიტალი (მხოლოდ
სახელმწიფო საწარმოები და ორგანიზაციები)</t>
  </si>
  <si>
    <t>ბალანსი</t>
  </si>
  <si>
    <t xml:space="preserve">ფუნქც.
 კოდი   </t>
  </si>
  <si>
    <t>დ ა ს ა ხ ე ლ ე ბ ა</t>
  </si>
  <si>
    <t>12 თვის გეგმა</t>
  </si>
  <si>
    <t>12 თვის ფაქტი</t>
  </si>
  <si>
    <t>%</t>
  </si>
  <si>
    <t>7</t>
  </si>
  <si>
    <t>მთლიანი ხარჯები</t>
  </si>
  <si>
    <t>7.1</t>
  </si>
  <si>
    <t>საერთო დანიშნულების სახელმწიფო მომსახურება</t>
  </si>
  <si>
    <t>7.1.1</t>
  </si>
  <si>
    <t>აღმასრულებელი და წარმომადგენლობითი ორგანოების საქმიანობის უზრუნველყოფა, ფინანსური და ფისკალური საქმიანობა, საგარეო ურთიერთობები</t>
  </si>
  <si>
    <t>7.1.1.1</t>
  </si>
  <si>
    <t>აღმასრულებელი და წარმომადგენლობითი ორგანოების საქმიანობის უზრუნველყოფა</t>
  </si>
  <si>
    <t>7.1.1.2</t>
  </si>
  <si>
    <t>ფინანსური და ფისკალური საქმიანობა</t>
  </si>
  <si>
    <t>7.1.1.3</t>
  </si>
  <si>
    <t>საგარეო ურთიერთობები</t>
  </si>
  <si>
    <t>7.1.3</t>
  </si>
  <si>
    <t>საერთო დანიშნულების მომსახურება</t>
  </si>
  <si>
    <t>7.1.3.1</t>
  </si>
  <si>
    <t>საერთო საკადრო მომსახურება</t>
  </si>
  <si>
    <t>7.1.3.2</t>
  </si>
  <si>
    <t>საერთო დანიშნულების დაგეგმვა და სტატისტიკური მომსახურება</t>
  </si>
  <si>
    <t>7.1.3.3</t>
  </si>
  <si>
    <t>საერთო დანიშნულების სხვა მომსახურება</t>
  </si>
  <si>
    <t>7.1.4</t>
  </si>
  <si>
    <t>ფუნდამენტური სამეცნიერო კვლევები</t>
  </si>
  <si>
    <t>7.1.6</t>
  </si>
  <si>
    <t>ვალთან დაკავშირებული ოპერაციები</t>
  </si>
  <si>
    <t>7.1.7</t>
  </si>
  <si>
    <t>საერთო დანიშნულების ფულადი ნაკადები მთავრობის სხვადასხვა დონეს შორის</t>
  </si>
  <si>
    <t>7.1.8</t>
  </si>
  <si>
    <t>სხვა არაკლასიფიცირებული საქმიანობა საერთო დანიშნულების სახელმწიფო მომსახურებაში</t>
  </si>
  <si>
    <t>7.2</t>
  </si>
  <si>
    <t>თავდაცვა</t>
  </si>
  <si>
    <t>7.2.1</t>
  </si>
  <si>
    <t>შეიარაღებული ძალები</t>
  </si>
  <si>
    <t>7.2.3</t>
  </si>
  <si>
    <t>საგარეო სამხედრო დახმარება</t>
  </si>
  <si>
    <t>7.2.4</t>
  </si>
  <si>
    <t>გამოყენებითი კვლევები თავდაცვის სფეროში</t>
  </si>
  <si>
    <t>7.2.5</t>
  </si>
  <si>
    <t>სხვა არაკლასიფიცირებული საქმიანობა თავდაცვის სფეროში</t>
  </si>
  <si>
    <t>7.3</t>
  </si>
  <si>
    <t>საზოგადოებრივი წესრიგი და უსაფრთხოება</t>
  </si>
  <si>
    <t>7.3.1</t>
  </si>
  <si>
    <t>პოლიციის სამსახური და სახელმწიფო დაცვა</t>
  </si>
  <si>
    <t>7.3.2</t>
  </si>
  <si>
    <t>სახანძრო-სამაშველო სამსახური</t>
  </si>
  <si>
    <t>7.3.3</t>
  </si>
  <si>
    <t>სასამართლოები და პროკურატურა</t>
  </si>
  <si>
    <t>7.3.4</t>
  </si>
  <si>
    <t>სასჯელაღსრულების დაწესებულებები</t>
  </si>
  <si>
    <t>7.3.6</t>
  </si>
  <si>
    <t>სხვა არაკლასიფიცირებული საქმიანობა საზოგადოებრივი წესრიგისა და უსაფრთხოების სფეროში</t>
  </si>
  <si>
    <t>7.4</t>
  </si>
  <si>
    <t>ეკონომიკური საქმიანობა</t>
  </si>
  <si>
    <t>7.4.1</t>
  </si>
  <si>
    <t>საერთო ეკონომიკური, კომერციული და შრომით რესურსებთან დაკავშირებული საქმიანობა</t>
  </si>
  <si>
    <t>7.4.1.1</t>
  </si>
  <si>
    <t>საერთო ეკონომიკური და კომერციული საქმიანობა</t>
  </si>
  <si>
    <t>7.4.1.2</t>
  </si>
  <si>
    <t>შრომით რესურსებთან დაკავშირებული საქმიანობა</t>
  </si>
  <si>
    <t>7.4.2</t>
  </si>
  <si>
    <t>სოფლის მეურნეობა, სატყეო მეურნეობა, მეთევზეობა და მონადირეობა</t>
  </si>
  <si>
    <t>7.4.2.1</t>
  </si>
  <si>
    <t>სოფლის მეურნეობა</t>
  </si>
  <si>
    <t>7.4.3</t>
  </si>
  <si>
    <t>სათბობი და ენერგეტიკა</t>
  </si>
  <si>
    <t>7.4.3.2</t>
  </si>
  <si>
    <t>ნავთობი და ბუნებრივი აირი</t>
  </si>
  <si>
    <t>7.4.3.5</t>
  </si>
  <si>
    <t>ელექტროენერგეტიკა</t>
  </si>
  <si>
    <t>7.4.4</t>
  </si>
  <si>
    <t>სამთომომპოვებელი და გადამამუშავებელი მრეწველობა, მშენებლობა</t>
  </si>
  <si>
    <t>7.4.4.3</t>
  </si>
  <si>
    <t>მშენებლობა</t>
  </si>
  <si>
    <t>7.4.5</t>
  </si>
  <si>
    <t>ტრანსპორტი</t>
  </si>
  <si>
    <t>7.4.5.1</t>
  </si>
  <si>
    <t>საავტომობილო ტრანსპორტი და გზები</t>
  </si>
  <si>
    <t>7.4.5.3</t>
  </si>
  <si>
    <t>სარკინიგზო ტრანსპორტი</t>
  </si>
  <si>
    <t>7.4.5.4</t>
  </si>
  <si>
    <t>საჰაერო ტრანსპორტი</t>
  </si>
  <si>
    <t>7.4.5.5</t>
  </si>
  <si>
    <t>მილსადენები და სხვა სახის სატრანსპორტო საშუალებები</t>
  </si>
  <si>
    <t>7.4.6</t>
  </si>
  <si>
    <t>კავშირგაბმულობა</t>
  </si>
  <si>
    <t>7.4.7</t>
  </si>
  <si>
    <t>ეკონომიკის სხვა დარგები</t>
  </si>
  <si>
    <t>7.4.7.1</t>
  </si>
  <si>
    <t>ვაჭრობა, მარაგების შექმნა, შენახვა და დასაწყობება</t>
  </si>
  <si>
    <t>7.4.7.3</t>
  </si>
  <si>
    <t>ტურიზმი</t>
  </si>
  <si>
    <t>7.4.7.4</t>
  </si>
  <si>
    <t>მრავალმიზნობრივი განვითარების პროექტი</t>
  </si>
  <si>
    <t>7.4.9</t>
  </si>
  <si>
    <t>სხვა არაკლასიფიცირებული საქმიანობა ეკონომიკის სფეროში</t>
  </si>
  <si>
    <t>7.5</t>
  </si>
  <si>
    <t>გარემოს დაცვა</t>
  </si>
  <si>
    <t>7.5.1</t>
  </si>
  <si>
    <t>ნარჩენების შეგროვება, გადამუშავება და განადგურება</t>
  </si>
  <si>
    <t>7.5.2</t>
  </si>
  <si>
    <t>ჩამდინარე წყლების მართვა</t>
  </si>
  <si>
    <t>7.5.3</t>
  </si>
  <si>
    <t>გარემოს დაბინძურების წინააღმდეგ ბრძოლა</t>
  </si>
  <si>
    <t>7.5.4</t>
  </si>
  <si>
    <t>ბიომრავალფეროვნებისა და ლანდშაფტების დაცვა</t>
  </si>
  <si>
    <t>7.5.6</t>
  </si>
  <si>
    <t>სხვა არაკლასიფიცირებული საქმიანობა გარემოს დაცვის სფეროში</t>
  </si>
  <si>
    <t>7.6</t>
  </si>
  <si>
    <t>საბინაო-კომუნალური მეურნეობა</t>
  </si>
  <si>
    <t>7.6.2</t>
  </si>
  <si>
    <t>კომუნალური მეურნეობის განვითარება</t>
  </si>
  <si>
    <t>7.6.3</t>
  </si>
  <si>
    <t>წყალმომარაგება</t>
  </si>
  <si>
    <t>7.7</t>
  </si>
  <si>
    <t>ჯანმრთელობის დაცვა</t>
  </si>
  <si>
    <t>7.7.1</t>
  </si>
  <si>
    <t>სამედიცინო პროდუქცია, მოწყობილობები და აპარატები</t>
  </si>
  <si>
    <t>7.7.1.1</t>
  </si>
  <si>
    <t>ფარმაცევტული პროდუქცია</t>
  </si>
  <si>
    <t>7.7.2</t>
  </si>
  <si>
    <t>ამბულატორიული მომსახურება</t>
  </si>
  <si>
    <t>7.7.2.1</t>
  </si>
  <si>
    <t>ზოგადი პროფილის ამბულატორიული მომსახურება</t>
  </si>
  <si>
    <t>7.7.2.2</t>
  </si>
  <si>
    <t>სპეციალიზირებული ამბულატორიული მომსახურება</t>
  </si>
  <si>
    <t>7.7.3</t>
  </si>
  <si>
    <t>საავადმყოფოების მომსახურება</t>
  </si>
  <si>
    <t>7.7.3.2</t>
  </si>
  <si>
    <t>სპეციალიზებული საავადმყოფოების მომსახურება</t>
  </si>
  <si>
    <t>7.7.3.3</t>
  </si>
  <si>
    <t>სამედიცინო ცენტრებისა და სამშობიარო სახლების მომსახურება</t>
  </si>
  <si>
    <t>7.7.4</t>
  </si>
  <si>
    <t>საზოგადოებრივი ჯანდაცვის მომსახურება</t>
  </si>
  <si>
    <t>7.7.6</t>
  </si>
  <si>
    <t>სხვა არაკლასიფიცირებული საქმიანობა ჯანმრთელობის დაცვის სფეროში</t>
  </si>
  <si>
    <t>7.8</t>
  </si>
  <si>
    <t>დასვენება, კულტურა და რელიგია</t>
  </si>
  <si>
    <t>7.8.1</t>
  </si>
  <si>
    <t>მომსახურება დასვენებისა და სპორტის სფეროში</t>
  </si>
  <si>
    <t>7.8.2</t>
  </si>
  <si>
    <t>მომსახურება კულტურის სფეროში</t>
  </si>
  <si>
    <t>7.8.3</t>
  </si>
  <si>
    <t>ტელერადიომაუწყებლობა და საგამომცემლო საქმიანობა</t>
  </si>
  <si>
    <t>7.8.4</t>
  </si>
  <si>
    <t>რელიგიური და სხვა სახის საზოგადოებრივი საქმიანობა</t>
  </si>
  <si>
    <t>7.8.6</t>
  </si>
  <si>
    <t>სხვა არაკლასიფიცირებული საქმიანობა დასვენების, კულტურისა და რელიგიის სფეროში</t>
  </si>
  <si>
    <t>7.9</t>
  </si>
  <si>
    <t>განათლება</t>
  </si>
  <si>
    <t>7.9.1</t>
  </si>
  <si>
    <t>სკოლამდელი აღზრდა</t>
  </si>
  <si>
    <t>7.9.2</t>
  </si>
  <si>
    <t>ზოგადი განათლება</t>
  </si>
  <si>
    <t>7.9.2.3</t>
  </si>
  <si>
    <t>საშუალო ზოგადი განათლება</t>
  </si>
  <si>
    <t>7.9.3</t>
  </si>
  <si>
    <t>პროფესიული განათლება</t>
  </si>
  <si>
    <t>7.9.4</t>
  </si>
  <si>
    <t>7.9.4.2</t>
  </si>
  <si>
    <t>უმაღლესი აკადემიური განათლება</t>
  </si>
  <si>
    <t>7.9.5</t>
  </si>
  <si>
    <t>უმაღლესისშემდგომი განათლება</t>
  </si>
  <si>
    <t>7.9.6</t>
  </si>
  <si>
    <t>განათლების სფეროს დამხმარე მომსახურება</t>
  </si>
  <si>
    <t>7.9.7</t>
  </si>
  <si>
    <t>გამოყენებითი კვლევები განათლების სფეროში</t>
  </si>
  <si>
    <t>7.9.8</t>
  </si>
  <si>
    <t>სხვა არაკლასიფიცირებული საქმიანობა განათლების სფეროში</t>
  </si>
  <si>
    <t>7.10</t>
  </si>
  <si>
    <t>სოციალური დაცვა</t>
  </si>
  <si>
    <t>7.10.1</t>
  </si>
  <si>
    <t>ავადმყოფთა და შეზღუდული შესაძლებლობების მქონე პირთა სოციალური დაცვა</t>
  </si>
  <si>
    <t>7.10.1.1</t>
  </si>
  <si>
    <t>ავადმყოფთა სოციალური დაცვა</t>
  </si>
  <si>
    <t>7.10.1.2</t>
  </si>
  <si>
    <t>შეზღუდული შესაძლებლობების მქონე პირთა სოციალური დაცვა</t>
  </si>
  <si>
    <t>7.10.2</t>
  </si>
  <si>
    <t>ხანდაზმულთა სოციალური დაცვა</t>
  </si>
  <si>
    <t>7.10.4</t>
  </si>
  <si>
    <t>ოჯახებისა და ბავშვების სოციალური დაცვა</t>
  </si>
  <si>
    <t>7.10.5</t>
  </si>
  <si>
    <t>უმუშევართა სოციალური დაცვა</t>
  </si>
  <si>
    <t>7.10.6</t>
  </si>
  <si>
    <t>საცხოვრებლით უზრუნველყოფა</t>
  </si>
  <si>
    <t>7.10.7</t>
  </si>
  <si>
    <t>სოციალური გაუცხოების საკითხები, რომლებიც არ ექვემდებარება კლასიფიკაციას</t>
  </si>
  <si>
    <t>7.10.9</t>
  </si>
  <si>
    <t>სხვა არაკლასიფიცირებული საქმიანობა სოციალური დაცვის სფეროში</t>
  </si>
  <si>
    <t xml:space="preserve"> საანგარიშო პერიოდის  ფაქტი</t>
  </si>
  <si>
    <t>ბიუჯეტის მხარდაჭერის კრედიტები</t>
  </si>
  <si>
    <t>ევრობონდები</t>
  </si>
  <si>
    <t>WB</t>
  </si>
  <si>
    <t>AIIB</t>
  </si>
  <si>
    <t>ADB</t>
  </si>
  <si>
    <t>საფრანგეთი</t>
  </si>
  <si>
    <t>გერმანია</t>
  </si>
  <si>
    <t>საინვესტიციო, შეღავათიანი კრედიტები</t>
  </si>
  <si>
    <t xml:space="preserve">   WB</t>
  </si>
  <si>
    <t xml:space="preserve">   NEFCO</t>
  </si>
  <si>
    <t xml:space="preserve">   IFAD</t>
  </si>
  <si>
    <t xml:space="preserve">   EIB</t>
  </si>
  <si>
    <t xml:space="preserve">   EBRD</t>
  </si>
  <si>
    <t xml:space="preserve">   CEB</t>
  </si>
  <si>
    <t xml:space="preserve">   AIIB</t>
  </si>
  <si>
    <t xml:space="preserve">   ADB</t>
  </si>
  <si>
    <t xml:space="preserve">   კუვეიტი</t>
  </si>
  <si>
    <t xml:space="preserve">   საფრანგეთი</t>
  </si>
  <si>
    <t xml:space="preserve">   იაპონია</t>
  </si>
  <si>
    <t xml:space="preserve">   გერმანია</t>
  </si>
  <si>
    <t>სულ კრედიტები</t>
  </si>
  <si>
    <t>დანართი N5</t>
  </si>
  <si>
    <t xml:space="preserve"> საანგარიშო პერიოდის</t>
  </si>
  <si>
    <t>ფაქტი</t>
  </si>
  <si>
    <t>ბიუჯეტის მხარდამჭერი გრანტები</t>
  </si>
  <si>
    <t>საინვესტიციო გრანტები</t>
  </si>
  <si>
    <t>SDC</t>
  </si>
  <si>
    <t>IFAD</t>
  </si>
  <si>
    <t>GEF</t>
  </si>
  <si>
    <t>EU</t>
  </si>
  <si>
    <t>EBRD</t>
  </si>
  <si>
    <t>E5P</t>
  </si>
  <si>
    <t>SIDA</t>
  </si>
  <si>
    <t>ORIO</t>
  </si>
  <si>
    <t>MCC</t>
  </si>
  <si>
    <t>KfW</t>
  </si>
  <si>
    <t>CNF</t>
  </si>
  <si>
    <t>ხაზინის ანგარიშზე რიცხული რეესტრის გრანტები</t>
  </si>
  <si>
    <t xml:space="preserve">მიმდინარე გრანტები ცენტრალური სსიპ(ებ)-დან/ა(ა)იპ(ებ)-დან </t>
  </si>
  <si>
    <t>ხაზინის ერთიან ანგარიშზე შეცდომით ჩარიცხული თანხა (აღნიშნული თანხა
დონორი ორგანიზაციის მოთხოვნის შემთხვევაში დაკორექტირდება და აისახება შესაბამის
ანგარიშზე)</t>
  </si>
  <si>
    <t>კოდი</t>
  </si>
  <si>
    <t xml:space="preserve"> დასახელება </t>
  </si>
  <si>
    <t>2022 წლის
დაზუსტებული
გეგმა</t>
  </si>
  <si>
    <t>მ.შ. საბიუჯეტო სახსრები</t>
  </si>
  <si>
    <t>მ.შ. საკუთარი სახსრები</t>
  </si>
  <si>
    <t>2022 წლის
ფაქტიური
დაფინანსება</t>
  </si>
  <si>
    <t xml:space="preserve"> მოსახლეობის სოციალური დაცვა </t>
  </si>
  <si>
    <t xml:space="preserve"> მოსახლეობის ჯანმრთელობის დაცვა </t>
  </si>
  <si>
    <t xml:space="preserve"> ოკუპირებული ტერიტორიებიდან დევნილთა, შრომის, ჯანმრთელობისა და სოციალური დაცვის პროგრამების მართვა </t>
  </si>
  <si>
    <t xml:space="preserve"> სამედიცინო დაწესებულებათა რეაბილიტაცია და აღჭურვა </t>
  </si>
  <si>
    <t xml:space="preserve"> შრომისა და დასაქმების სისტემის რეფორმების პროგრამა </t>
  </si>
  <si>
    <t xml:space="preserve"> საქართველოს შინაგან საქმეთა სამინისტროს სისტემისა და საქართველოს სახელმწიფო უსაფრთხოების სამსახურის მოსამსახურეთა ჯანმრთელობის დაცვის მომსახურებით უზრუნველყოფა </t>
  </si>
  <si>
    <t xml:space="preserve"> ა(ა)იპ - საქართველოს სოლიდარობის ფონდი </t>
  </si>
  <si>
    <t>57 00</t>
  </si>
  <si>
    <t xml:space="preserve">  სსიპ - საპენსიო სააგენტო </t>
  </si>
  <si>
    <t>1</t>
  </si>
  <si>
    <t xml:space="preserve"> ჯამი </t>
  </si>
  <si>
    <t xml:space="preserve"> საზოგადოებრივი წესრიგი და საერთაშორისო თანამშრომლობის განვითარება/გაღრმავება </t>
  </si>
  <si>
    <t xml:space="preserve"> თავდაცვის მართვა </t>
  </si>
  <si>
    <t xml:space="preserve"> ლოჯისტიკური უზრუნველყოფა </t>
  </si>
  <si>
    <t xml:space="preserve"> საერთაშორისო სტანდარტების შესაბამისი პენიტენციური სისტემის ჩამოყალიბება </t>
  </si>
  <si>
    <t xml:space="preserve"> თავდაცვის შესაძლებლობების განვითარება </t>
  </si>
  <si>
    <t xml:space="preserve"> სახელმწიფო უსაფრთხოების უზრუნველყოფა </t>
  </si>
  <si>
    <t xml:space="preserve"> სახელმწიფო საზღვრის დაცვა </t>
  </si>
  <si>
    <t xml:space="preserve"> სამოქალაქო უსაფრთხოების დონის ამაღლება, სახელმწიფო მატერიალური რეზერვების შექმნა და მართვა </t>
  </si>
  <si>
    <t xml:space="preserve"> ინფრასტრუქტურის განვითარება </t>
  </si>
  <si>
    <t xml:space="preserve"> პროფესიული სამხედრო განათლება </t>
  </si>
  <si>
    <t xml:space="preserve"> ჯანმრთელობის დაცვა და სოციალური უზრუნველყოფა </t>
  </si>
  <si>
    <t xml:space="preserve"> დასაცავ პირთა და ობიექტთა უსაფრთხოების უზრუნველყოფა </t>
  </si>
  <si>
    <t xml:space="preserve"> საქართველოს პროკურატურა </t>
  </si>
  <si>
    <t xml:space="preserve"> სამეცნიერო კვლევა და სამხედრო მრეწველობის განვითარება </t>
  </si>
  <si>
    <t xml:space="preserve"> ეკონომიკური დანაშაულის პრევენცია </t>
  </si>
  <si>
    <t xml:space="preserve"> ოპერატიულ-ტექნიკური საქმიანობის უზრუნველყოფა </t>
  </si>
  <si>
    <t>29 10</t>
  </si>
  <si>
    <t xml:space="preserve"> საქართველოს თავდაცვის ძალების შესაძლებლობის გაძლიერება (SG) </t>
  </si>
  <si>
    <t xml:space="preserve"> საქართველოს დაზვერვის სამსახური </t>
  </si>
  <si>
    <t xml:space="preserve"> ფიზიკურ და იურიდიულ პირთა (მათ შორის, ქონების), დიპლომატიური წარმომადგენლობების, ეროვნული საგანძურის დაცვის და უსაფრთხოების დონის ამაღლება </t>
  </si>
  <si>
    <t xml:space="preserve"> ტრანსპორტის სფეროში საერთაშორისო ხელშეკრულებებით ნაკისრი ვალდებულებების დაფარვა და ტრანსპორტირების ხარჯების სუბსიდირება </t>
  </si>
  <si>
    <t xml:space="preserve"> სსიპ - ვეტერანების საქმეთა სახელმწიფო სამსახური </t>
  </si>
  <si>
    <t xml:space="preserve"> დანაშაულის პრევენცია, პრობაციის სისტემის განვითარება და ყოფილ პატიმართა რესოციალიზაცია </t>
  </si>
  <si>
    <t xml:space="preserve"> მართვის, კონტროლის, კავშირგაბმულობისა და კომპიუტერული სისტემები </t>
  </si>
  <si>
    <t xml:space="preserve"> ეროვნული უსაფრთხოების საბჭოს აპარატი </t>
  </si>
  <si>
    <t xml:space="preserve"> საერთაშორისო სამშვიდობო მისიები </t>
  </si>
  <si>
    <t>30 08</t>
  </si>
  <si>
    <t xml:space="preserve"> საგანგებო და გადაუდებელი დახმარების ეფექტური სისტემის ფუნქციონირება </t>
  </si>
  <si>
    <t>30 07</t>
  </si>
  <si>
    <t xml:space="preserve"> სსიპ - საქართველოს შინაგან საქმეთა სამინისტროს მომსახურების სააგენტოს მომსახურების ეფექტიანობის უზრუნველყოფა და ყველა დაინტერესებული პირისთვის ხელმისაწვდომობა </t>
  </si>
  <si>
    <t xml:space="preserve"> სსიპ სახელისუფლებო სპეციალური კავშირგაბმულობის სააგენტო </t>
  </si>
  <si>
    <t>2</t>
  </si>
  <si>
    <t xml:space="preserve"> საგზაო ინფრასტრუქტურის გაუმჯობესების ღონისძიებები </t>
  </si>
  <si>
    <t xml:space="preserve"> რეგიონული და მუნიციპალური ინფრასტრუქტურის რეაბილიტაცია </t>
  </si>
  <si>
    <t xml:space="preserve"> წყალმომარაგების ინფრასტრუქტურის აღდგენა-რეაბილიტაცია </t>
  </si>
  <si>
    <t xml:space="preserve"> 2020-2022 წლების საპილოტე რეგიონების ინტეგრირებული განვითარების პროგრამის ფარგლებში შერჩეული პროექტების დაფინანსება მუნიციპალიტეტებში </t>
  </si>
  <si>
    <t xml:space="preserve"> სასისტემო მნიშვნელობის ელექტროგადამცემი ქსელის განვითარება </t>
  </si>
  <si>
    <t xml:space="preserve"> მოსახლეობის ელექტროენერგიითა და ბუნებრივი აირით მომარაგების გაუმჯობესება </t>
  </si>
  <si>
    <t xml:space="preserve"> საქართველოში ინოვაციებისა და ტექნოლოგიების განვითარება </t>
  </si>
  <si>
    <t xml:space="preserve"> მყარი ნარჩენების მართვის პროგრამა </t>
  </si>
  <si>
    <t xml:space="preserve"> ტურიზმის განვითარების ხელშეწყობა </t>
  </si>
  <si>
    <t xml:space="preserve"> ყაზბეგის მუნიციპალიტეტისა და დუშეთის მუნიციპალიტეტის მაღალმთიანი სოფლების მოსახლეობისათვის მიწოდებული ბუნებრივი აირის ღირებულების ანაზღაურების ღონისძიება </t>
  </si>
  <si>
    <t xml:space="preserve"> საქართველოს ეროვნული ინოვაციების ეკოსისტემის პროექტი (IBRD) </t>
  </si>
  <si>
    <t xml:space="preserve"> რეგიონებისა და ინფრასტრუქტურის განვითარების პოლიტიკის შემუშავება და მართვა </t>
  </si>
  <si>
    <t xml:space="preserve"> ტექნიკური და სამშენებლო სფეროს რეგულირება </t>
  </si>
  <si>
    <t xml:space="preserve"> ანაკლიის ღრმაწყლოვანი ნავსადგურის განვითარება </t>
  </si>
  <si>
    <t xml:space="preserve"> ბაზარზე ზედამხედველობის სფეროს რეგულირება და განხორციელების ღონისძიებები </t>
  </si>
  <si>
    <t>24 25</t>
  </si>
  <si>
    <t xml:space="preserve"> საზღვაო ტრანსპორტის რეგულირება, მართვა და განვითარება </t>
  </si>
  <si>
    <t>24 26</t>
  </si>
  <si>
    <t xml:space="preserve"> სახმელეთო ტრანსპორტის რეგულირება, მართვა და განვითარება </t>
  </si>
  <si>
    <t>24 27</t>
  </si>
  <si>
    <t xml:space="preserve"> შავ ზღვაში საქართველოს შიდა საზღვაო წყლებსა და  ტერიტორიულ ზღვაზე (წყლებზე) უსაფრთხო ნაოსნობის უზრუნველყოფა </t>
  </si>
  <si>
    <t>24 24</t>
  </si>
  <si>
    <t xml:space="preserve"> სამოქალაქო ავიაციის სფეროს რეგულირება და მართვა </t>
  </si>
  <si>
    <t>3</t>
  </si>
  <si>
    <t xml:space="preserve"> სკოლამდელი და ზოგადი განათლება </t>
  </si>
  <si>
    <t xml:space="preserve"> უმაღლესი განათლება </t>
  </si>
  <si>
    <t xml:space="preserve"> ზოგადსაგანმანათლებლო ინფრასტრუქტურის მშენებლობა და რეაბილიტაცია </t>
  </si>
  <si>
    <t xml:space="preserve"> პროფესიული განათლება  </t>
  </si>
  <si>
    <t xml:space="preserve"> მეცნიერებისა და სამეცნიერო კვლევების ხელშეწყობა </t>
  </si>
  <si>
    <t xml:space="preserve"> განათლებისა და მეცნიერების სფეროებში სახელმწიფო პოლიტიკის შემუშავება და პროგრამების მართვა </t>
  </si>
  <si>
    <t xml:space="preserve"> ინკლუზიური განათლება </t>
  </si>
  <si>
    <t xml:space="preserve"> ინოვაციის, ინკლუზიურობის და ხარისხის პროექტი - საქართველო I2Q (IBRD) </t>
  </si>
  <si>
    <t xml:space="preserve"> პროფესიული განათლება I (KfW) </t>
  </si>
  <si>
    <t xml:space="preserve"> სახელოვნებო და სასპორტო სფეროში უმაღლესი განათლება </t>
  </si>
  <si>
    <t xml:space="preserve"> საბიბლიოთეკო საქმიანობა </t>
  </si>
  <si>
    <t xml:space="preserve"> სამართალდამცავი სტრუქტურებისათვის მაღალკვალიფიციური კადრების მომზადება, გადამზადება, საარქივო ფონდების დიგიტალიზაცია, სამეცნიერო-კვლევითი საქმიანობა და მოქალაქეთა მომსახურება </t>
  </si>
  <si>
    <t xml:space="preserve"> სახელოვნებო და სასპორტო დაწესებულებების ხელშეწყობა </t>
  </si>
  <si>
    <t xml:space="preserve"> თანამედროვე უნარები უკეთესი დასაქმების სექტორის განვითარების პროგრამისთვის -  პროექტი (ADB) </t>
  </si>
  <si>
    <t xml:space="preserve"> სსიპ - საქართველოს მეცნიერებათა ეროვნული აკადემია </t>
  </si>
  <si>
    <t xml:space="preserve"> საქართველოს იუსტიციის სამინისტროს თანამშრომელთა და სხვა დაინტერესებული პირების გადამზადება </t>
  </si>
  <si>
    <t xml:space="preserve"> მოსამართლეებისა და სასამართლოს თანამშრომლების მომზადება-გადამზადება </t>
  </si>
  <si>
    <t xml:space="preserve"> უსაფრთხოების კადრების მომზადება, გადამზადება და კვალიფიკაციის ამაღლება </t>
  </si>
  <si>
    <t xml:space="preserve"> საფინანსო სექტორში დასაქმებულთა კვალიფიკაციის ამაღლება </t>
  </si>
  <si>
    <t xml:space="preserve"> მოხელეთა კვალიფიკაციის ამაღლება საერთაშორისო ურთიერთობების დარგში </t>
  </si>
  <si>
    <t xml:space="preserve"> ჰერალდიკური საქმიანობის სახელმწიფო რეგულირება </t>
  </si>
  <si>
    <t xml:space="preserve"> საზღვაო პროფესიული განათლების ხელშეწყობა </t>
  </si>
  <si>
    <t>59 01</t>
  </si>
  <si>
    <t xml:space="preserve"> სსიპ - საქართველოს ინტელექტუალური საკუთრების ეროვნული ცენტრი - "საქპატენტი" </t>
  </si>
  <si>
    <t xml:space="preserve"> ა(ა)იპ - ათასწლეულის ფონდი </t>
  </si>
  <si>
    <t>59 02</t>
  </si>
  <si>
    <t xml:space="preserve"> ა(ა)იპ - ორიჯინ-საქართველო </t>
  </si>
  <si>
    <t>4</t>
  </si>
  <si>
    <t xml:space="preserve"> სახელმწიფო ქონების მართვა </t>
  </si>
  <si>
    <t xml:space="preserve"> მეწარმეობის განვითარება </t>
  </si>
  <si>
    <t xml:space="preserve"> შემოსავლების მობილიზება და გადამხდელთა მომსახურების გაუმჯობესება </t>
  </si>
  <si>
    <t xml:space="preserve"> სახელმწიფო ფინანსების მართვა </t>
  </si>
  <si>
    <t xml:space="preserve"> ეკონომიკური პოლიტიკის შემუშავება და განხორციელება </t>
  </si>
  <si>
    <t xml:space="preserve"> სახელმწიფო ობიექტების მოვლა-შენახვა </t>
  </si>
  <si>
    <t xml:space="preserve"> ფინანსების მართვის ელექტრონული და ანალიტიკური უზრუნველყოფა </t>
  </si>
  <si>
    <t xml:space="preserve"> სტატისტიკური სამუშაოების დაგეგმვა და მართვა </t>
  </si>
  <si>
    <t xml:space="preserve"> ტექნიკური დახმარების პროექტი საქართველოს ენერგეტიკული სექტორის რეფორმის პროგრამის (GESRP) მხარდასაჭერად (EU-NIF) </t>
  </si>
  <si>
    <t xml:space="preserve"> სტატისტიკური სამუშაოების სახელმწიფო პროგრამა </t>
  </si>
  <si>
    <t xml:space="preserve"> ორმხრივი ხელშეკრულებების ფარგლებში აღიარებული ვალდებულებების დაფარვასთან დაკავშირებული ღონისძიებები </t>
  </si>
  <si>
    <t xml:space="preserve"> სსიპ - საქართველოს კონკურენციის ეროვნული სააგენტო </t>
  </si>
  <si>
    <t xml:space="preserve"> სსიპ – საქართველოს ფინანსური მონიტორინგის სამსახური </t>
  </si>
  <si>
    <t xml:space="preserve"> საქართველოს სავაჭრო-სამრეწველო პალატა </t>
  </si>
  <si>
    <t xml:space="preserve"> მოსახლეობისა და საცხოვრისების საყოველთაო აღწერა </t>
  </si>
  <si>
    <t xml:space="preserve"> ბუღალტრული აღრიცხვის, ანგარიშგებისა და აუდიტის ზედამხედველობა </t>
  </si>
  <si>
    <t xml:space="preserve"> სტანდარტიზაციისა და მეტროლოგიის სფეროს განვითარება </t>
  </si>
  <si>
    <t xml:space="preserve"> საქართველოს ბიზნესომბუდსმენის აპარატი </t>
  </si>
  <si>
    <t xml:space="preserve"> ნავთობისა და გაზის სექტორის რეგულირება და მართვა </t>
  </si>
  <si>
    <t xml:space="preserve"> სსიპ - საჯარო  და  კერძო თანამშრომლობის სააგენტო </t>
  </si>
  <si>
    <t>24 22</t>
  </si>
  <si>
    <t xml:space="preserve"> აკრედიტაციის პროცესის მართვა და განვითარება </t>
  </si>
  <si>
    <t>60 00</t>
  </si>
  <si>
    <t xml:space="preserve"> სსიპ - სახელმწიფო შესყიდვების სააგენტო </t>
  </si>
  <si>
    <t>62 00</t>
  </si>
  <si>
    <t>5</t>
  </si>
  <si>
    <t xml:space="preserve"> საკანონმდებლო საქმიანობა </t>
  </si>
  <si>
    <t xml:space="preserve"> სამართალშემოქმედებისა და ქვეყნის ინტერესების სამართლებრივი მხარდაჭერის მიზნით სახელმწიფო პოლიტიკის შემუშავება და მართვა, მათ შორის, სისხლის სამართლის სისტემის რეფორმის განხორციელება </t>
  </si>
  <si>
    <t xml:space="preserve"> მიწის რეგისტრაციის ხელშეწყობა და საჯარო რეესტრის მომსახურებათა განვითარება/ხელმისაწვდომობა </t>
  </si>
  <si>
    <t xml:space="preserve"> საქართველოს მთავრობის ადმინისტრაცია </t>
  </si>
  <si>
    <t xml:space="preserve"> სახელმწიფო აუდიტის სამსახური </t>
  </si>
  <si>
    <t xml:space="preserve"> საარჩევნო გარემოს განვითარება </t>
  </si>
  <si>
    <t xml:space="preserve"> მიწის ბაზრის განვითარება (WB) </t>
  </si>
  <si>
    <t xml:space="preserve"> პოლიტიკური პარტიების დაფინანსება </t>
  </si>
  <si>
    <t xml:space="preserve"> სახელმწიფო ინსპექტორის სამსახური </t>
  </si>
  <si>
    <t xml:space="preserve"> საქართველოს სახალხო დამცველის აპარატი </t>
  </si>
  <si>
    <t xml:space="preserve"> საქართველოს პრეზიდენტის ადმინისტრაცია </t>
  </si>
  <si>
    <t xml:space="preserve"> სსიპ - იურიდიული დახმარების სამსახური </t>
  </si>
  <si>
    <t xml:space="preserve"> ეროვნული საარქივო ფონდის დაცულობის, მომსახურების თანამედროვე ტექნოლოგიების დანერგვის და დოკუმენტების ხელმისაწვდომობის უზრუნველყოფა </t>
  </si>
  <si>
    <t xml:space="preserve"> იუსტიციის სახლის მომსახურებათა განვითარება და ხელმისაწვდომობა </t>
  </si>
  <si>
    <t xml:space="preserve"> ელექტრონული მმართველობის განვითარება </t>
  </si>
  <si>
    <t xml:space="preserve"> ყოფილი სამხრეთ ოსეთის ავტონომიური ოლქის ტერიტორიაზე დროებითი ადმინისტრაციულ-ტერიტორიული ერთეულის ადმინისტრაცია - სამხრეთ ოსეთის ადმინისტრაცია </t>
  </si>
  <si>
    <t xml:space="preserve"> სსიპ - საჯარო სამსახურის ბიურო </t>
  </si>
  <si>
    <t xml:space="preserve"> საარჩევნო ინსტიტუციის განვითარების და სამოქალაქო განათლების ხელშეწყობა </t>
  </si>
  <si>
    <t xml:space="preserve"> საქართველოს პარლამენტის ანალიტიკური და კვლევითი საქმიანობის გაძლიერება </t>
  </si>
  <si>
    <t xml:space="preserve"> სახელმწიფო რწმუნებულის ადმინისტრაცია ბოლნისის, გარდაბნის, დმანისის, თეთრი წყაროს, მარნეულის, წალკის მუნიციპალიტეტებსა და ქალაქ რუსთავის მუნიციპალიტეტში </t>
  </si>
  <si>
    <t xml:space="preserve"> სახელმწიფო რწმუნებულის ადმინისტრაცია აბაშის, ზუგდიდის, მარტვილის, მესტიის, სენაკის, ჩხოროწყუს, წალენჯიხის, ხობის მუნიციპალიტეტებსა და ქალაქ ფოთის მუნიციპალიტეტში </t>
  </si>
  <si>
    <t xml:space="preserve"> სახელმწიფო რწმუნებულის ადმინისტრაცია ბაღდათის, ვანის, ზესტაფონის, თერჯოლის, სამტრედიის, საჩხერის, ტყიბულის, წყალტუბოს, ჭიათურის, ხარაგაულის, ხონის მუნიციპალიტეტებსა და ქალაქ ქუთაისის მუნიციპალიტეტში </t>
  </si>
  <si>
    <t xml:space="preserve"> სახელმწიფო რწმუნებულის ადმინისტრაცია ახმეტის, გურჯაანის, დედოფლისწყაროს, თელავის, ლაგოდეხის, საგარეჯოს, სიღნაღისა და ყვარლის მუნიციპალიტეტებში </t>
  </si>
  <si>
    <t xml:space="preserve"> სახელმწიფო რწმუნებულის ადმინისტრაცია ლანჩხუთის, ოზურგეთისა და ჩოხატაურის მუნიციპალიტეტებში </t>
  </si>
  <si>
    <t xml:space="preserve"> სახელმწიფო რწმუნებულის ადმინისტრაცია დუშეთის, თიანეთის, მცხეთისა და ყაზბეგის მუნიციპალიტეტებში </t>
  </si>
  <si>
    <t xml:space="preserve"> სახელმწიფო რწმუნებულის ადმინისტრაცია ამბროლაურის, ლენტეხის, ონისა და ცაგერის მუნიციპალიტეტებში </t>
  </si>
  <si>
    <t xml:space="preserve"> სახელმწიფო რწმუნებულის ადმინისტრაცია გორის, კასპის, ქარელისა და ხაშურის მუნიციპალიტეტებში </t>
  </si>
  <si>
    <t xml:space="preserve"> 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 </t>
  </si>
  <si>
    <t xml:space="preserve"> სსიპ - სახელმწიფო ენის დეპარტამენტი </t>
  </si>
  <si>
    <t>26 11</t>
  </si>
  <si>
    <t xml:space="preserve"> ნორმატიული აქტების სისტემატიზაცია და მთარგმნელობითი ცენტრის განვითარება </t>
  </si>
  <si>
    <t xml:space="preserve"> არჩევნების ჩატარების ღონისძიებები </t>
  </si>
  <si>
    <t>61 00</t>
  </si>
  <si>
    <t xml:space="preserve"> სსიპ - საქართველოს დაზღვევის სახელმწიფო ზედამხედველობის სამსახური </t>
  </si>
  <si>
    <t xml:space="preserve"> სახელმწიფო სერვისების განვითარების სააგენტოს მომსახურებათა განვითარება და ხელმისაწვდომობა </t>
  </si>
  <si>
    <t>6</t>
  </si>
  <si>
    <t xml:space="preserve"> იძულებით გადაადგილებულ პირთა და მიგრანტთა ხელშეწყობა </t>
  </si>
  <si>
    <t xml:space="preserve"> იძულებით გადაადგილებული პირების მხარდაჭერა </t>
  </si>
  <si>
    <t xml:space="preserve"> შერიგებისა და სამოქალაქო თანასწორობის საკითხებში საქართველოს სახელმწიფო მინისტრის აპარატი </t>
  </si>
  <si>
    <t xml:space="preserve"> მასობრივი და მაღალი მიღწევების სპორტის განვითარება და პოპულარიზაცია </t>
  </si>
  <si>
    <t xml:space="preserve"> კულტურის განვითარების ხელშეწყობა </t>
  </si>
  <si>
    <t>42 01</t>
  </si>
  <si>
    <t xml:space="preserve"> მაუწყებლობის ხელშეწყობა </t>
  </si>
  <si>
    <t xml:space="preserve"> კულტურული მემკვიდრეობის დაცვა და სამუზეუმო სისტემის სრულყოფა </t>
  </si>
  <si>
    <t xml:space="preserve"> კულტურისა და სპორტის მოღვაწეთა სოციალური დაცვის ღონისძიებები </t>
  </si>
  <si>
    <t xml:space="preserve"> სასულიერო განათლების ხელშეწყობის გრანტი </t>
  </si>
  <si>
    <t xml:space="preserve"> კულტურის, სპორტისა და ახალგაზრდობის სფეროებში სახელმწიფო პოლიტიკის შემუშავება და პროგრამების მართვა </t>
  </si>
  <si>
    <t xml:space="preserve"> ახალგაზრდობის ხელშეწყობა </t>
  </si>
  <si>
    <t xml:space="preserve"> სსიპ - რელიგიის საკითხთა სახელმწიფო სააგენტო </t>
  </si>
  <si>
    <t xml:space="preserve"> ა(ა)იპ – საქართველოს საპატრიარქოს წმიდა ანდრია პირველწოდებულის სახელობის ქართული უნივერსიტეტისათვის გადასაცემი გრანტი </t>
  </si>
  <si>
    <t xml:space="preserve"> ა(ა)იპ – საქართველოს საპატრიარქოს წმიდა ტბელ აბუსერისძის სახელობის სასწავლო უნივერსიტეტისათვის გადასაცემი გრანტი </t>
  </si>
  <si>
    <t xml:space="preserve"> ა(ა)იპ – ბათუმისა და ლაზეთის ეპარქიის საგანმანათლებლო ცენტრისათვის გადასაცემი გრანტი </t>
  </si>
  <si>
    <t xml:space="preserve"> ა(ა)იპ – საქართველოს საპატრიარქოს წმიდა ანდრია პირველწოდებულის სახელობის სასულიერო სწავლების ცენტრი </t>
  </si>
  <si>
    <t xml:space="preserve"> საქართველოს საპატრიარქოს ტელევიზიის სუბსიდირების ღონისძიებები </t>
  </si>
  <si>
    <t xml:space="preserve"> ა(ა)იპ – საქართველოს საპატრიარქოს ქ. ნინოწმინდის წმიდა ნინოს მზრუნველობამოკლებულ ბავშვთა პანსიონი </t>
  </si>
  <si>
    <t xml:space="preserve"> ა(ა)იპ – ფოთის საგანმანათლებლო და კულტურულ-გამაჯანსაღებელი ცენტრი </t>
  </si>
  <si>
    <t xml:space="preserve"> ა(ა)იპ – საქართველოს საპატრიარქოს წმიდა სვიმონ კანანელის სახელობის სასულიერო სწავლების ცენტრი </t>
  </si>
  <si>
    <t xml:space="preserve"> ა(ა)იპ – ახალქალაქისა და კუმურდოს ეპარქიის სასწავლო ცენტრისთვის გადასაცემი გრანტი </t>
  </si>
  <si>
    <t xml:space="preserve"> ა(ა)იპ – ბათუმის წმიდა მოწამე ეკატერინეს სახელობის სათნოების სავანისათვის გადასაცემი გრანტი </t>
  </si>
  <si>
    <t xml:space="preserve"> ა(ა)იპ – წმინდა გიორგი მთაწმინდელის მონასტერთან არსებული სარეაბილიტაციო ცენტრისათვის გადასაცემი გრანტი </t>
  </si>
  <si>
    <t xml:space="preserve"> ა(ა)იპ – სმენადაქვეითებულ ბავშვთა რეაბილიტაციის და ადაპტაციის ცენტრისათვის გადასაცემი გრანტი </t>
  </si>
  <si>
    <t>8</t>
  </si>
  <si>
    <t>ჯამი</t>
  </si>
  <si>
    <t xml:space="preserve"> საგარეო პოლიტიკის განხორციელება </t>
  </si>
  <si>
    <t>9</t>
  </si>
  <si>
    <t xml:space="preserve"> ერთიანი აგროპროექტი </t>
  </si>
  <si>
    <t xml:space="preserve"> სამელიორაციო სისტემების მოდერნიზაცია </t>
  </si>
  <si>
    <t xml:space="preserve"> მევენახეობა-მეღვინეობის განვითარება </t>
  </si>
  <si>
    <t xml:space="preserve"> სურსათის უვნებლობა, მცენარეთა დაცვა და ეპიზოოტიური კეთილსაიმედოობა </t>
  </si>
  <si>
    <t xml:space="preserve"> სოფლის მეურნეობის დარგში სამეცნიერო-კვლევითი ღონისძიებების განხორციელება </t>
  </si>
  <si>
    <t xml:space="preserve"> კვების პროდუქტების, ცხოველთა და მცენარეთა დაავადებების დიაგნოსტიკა </t>
  </si>
  <si>
    <t xml:space="preserve"> მიწის მდგრადი მართვისა და მიწათსარგებლობის მონიტორინგის სახელმწიფო პროგრამა </t>
  </si>
  <si>
    <t>10</t>
  </si>
  <si>
    <t xml:space="preserve"> საერთო სასამართლოების სისტემის განვითარება და ხელშეწყობა </t>
  </si>
  <si>
    <t xml:space="preserve"> საქართველოს უზენაესი სასამართლო </t>
  </si>
  <si>
    <t xml:space="preserve"> სსიპ – ლევან სამხარაულის სახელობის სასამართლო ექსპერტიზის ეროვნული ბიურო </t>
  </si>
  <si>
    <t xml:space="preserve"> საქართველოს იუსტიციის უმაღლესი საბჭო </t>
  </si>
  <si>
    <t xml:space="preserve"> საქართველოს საკონსტიტუციო სასამართლო </t>
  </si>
  <si>
    <t>26 12</t>
  </si>
  <si>
    <t xml:space="preserve"> სსიპ - აღსრულების ეროვნული ბიუროს მომსახურებათა ეფექტიანობის უზრუნველყოფა და ყველა დაინტერესებული პირისათვის ხელმისაწვდომობა </t>
  </si>
  <si>
    <t>11</t>
  </si>
  <si>
    <t xml:space="preserve"> დაცული ტერიტორიების სისტემის ჩამოყალიბება და მართვა </t>
  </si>
  <si>
    <t xml:space="preserve"> გარემოსდაცვითი ზედამხედველობა </t>
  </si>
  <si>
    <t xml:space="preserve"> გარემოს დაცვის და სოფლის მეურნეობის განვითარების პროგრამა </t>
  </si>
  <si>
    <t xml:space="preserve"> სატყეო სისტემის ჩამოყალიბება და მართვა </t>
  </si>
  <si>
    <t xml:space="preserve"> გარემოს დაცვის სფეროში პროგნოზირება, შეფასება, პრევენცია და მონიტორინგი </t>
  </si>
  <si>
    <t xml:space="preserve"> ველური ბუნების ეროვნული სააგენტოს სისტემის ჩამოყალიბება და მართვა </t>
  </si>
  <si>
    <t xml:space="preserve"> გარემოს დაცვისა და სოფლის მეურნეობის მიმართულებით ინფორმაციის ხელმისაწვდომობის და "განათლება მდგრადი განვითარებისთვის" ხელშეწყობის პროგრამა </t>
  </si>
  <si>
    <t xml:space="preserve"> ბირთვული და რადიაციული უსაფრთხოების დაცვა </t>
  </si>
  <si>
    <t>24 23</t>
  </si>
  <si>
    <t xml:space="preserve"> სასარგებლო წიაღის მართვა და კოორდინაცია </t>
  </si>
  <si>
    <t>13</t>
  </si>
  <si>
    <t>საერთო სახელმწიფებრივი</t>
  </si>
  <si>
    <t>სულ</t>
  </si>
  <si>
    <t>ბიუჯეტი</t>
  </si>
  <si>
    <t>სხვაობა</t>
  </si>
  <si>
    <t>2022 წლის ცენტრალური ბიუჯეტი ფაქტი</t>
  </si>
  <si>
    <t xml:space="preserve">მათ შორის სახელმწიფო ბიუჯეტი </t>
  </si>
  <si>
    <t>მათ შორის სსიპების/ა(ა)იპების კანონმდებლობით ნებადართული შემოსავლები</t>
  </si>
  <si>
    <t>აკრედიტაციის პროცესის მართვა და განვითარება</t>
  </si>
  <si>
    <t>სასარგებლო წიაღის მართვა და კოორდინაცია</t>
  </si>
  <si>
    <t>სამოქალაქო ავიაციის სფეროს რეგულირება და მართვა</t>
  </si>
  <si>
    <t>საზღვაო ტრანსპორტის რეგულირება, მართვა და განვითარება</t>
  </si>
  <si>
    <t>სახმელეთო ტრანსპორტის რეგულირება, მართვა და განვითარება</t>
  </si>
  <si>
    <t>შავ ზღვაში საქართველოს შიდა საზღვაო წყლებსა და  ტერიტორიულ ზღვაზე (წყლებზე) უსაფრთხო ნაოსნობის უზრუნველყოფა</t>
  </si>
  <si>
    <t>ნორმატიული აქტების სისტემატიზაცია და მთარგმნელობითი ცენტრის განვითარება</t>
  </si>
  <si>
    <t>სსიპ - აღსრულების ეროვნული ბიუროს მომსახურებათა ეფექტიანობის უზრუნველყოფა და ყველა დაინტერესებული პირისათვის ხელმისაწვდომობა</t>
  </si>
  <si>
    <t>27 03 05</t>
  </si>
  <si>
    <t>სახელმწიფო კლინიკების მართვა</t>
  </si>
  <si>
    <t>სსიპ - საქართველოს შინაგან საქმეთა სამინისტროს მომსახურების სააგენტოს მომსახურების ეფექტიანობის უზრუნველყოფა და ყველა დაინტერესებული პირისთვის ხელმისაწვდომობა</t>
  </si>
  <si>
    <t>საგანგებო და გადაუდებელი დახმარების ეფექტური სისტემის ფუნქციონირება</t>
  </si>
  <si>
    <t>31 05 11 02</t>
  </si>
  <si>
    <t>სოფლის მეურნეობის მოდერნიზაციის, ბაზარზე წვდომისა და მდგრადობის პროექტი</t>
  </si>
  <si>
    <t xml:space="preserve"> სსიპ - საპენსიო სააგენტო</t>
  </si>
  <si>
    <t>59 00</t>
  </si>
  <si>
    <t>სსიპ - საქართველოს ინტელექტუალური საკუთრების ეროვნული ცენტრი - "საქპატენტი"</t>
  </si>
  <si>
    <t>მათ შორის სამთავრობო სექტორს მიკუთვნებული სახელმწიფო საწარმოები</t>
  </si>
  <si>
    <t>მ.შ. კაპიტალური</t>
  </si>
  <si>
    <t>მ.შ. კაპიტალური ტრანსფერები, რომელიც სხვაგან არ არის კლასიფიცირებული</t>
  </si>
  <si>
    <t>ფინანსური აქტივების ცვლილება</t>
  </si>
  <si>
    <t>მ.შ. ვალუტა და დეპოზიტები (ნაშთი)</t>
  </si>
  <si>
    <t xml:space="preserve">დასახელება           </t>
  </si>
  <si>
    <t>01.01.2022</t>
  </si>
  <si>
    <t>01.01.2023</t>
  </si>
  <si>
    <t>სახელმწიფო ბიუჯეტის ნაშთი</t>
  </si>
  <si>
    <t>ზედმეტად გადახდილი გადასახადების დაბრუნების
ქვეანგარიში</t>
  </si>
  <si>
    <t>მიზნობრივი გრანტები</t>
  </si>
  <si>
    <t>ხაზინის ერთიან ანგარიშზე რიცხული დეპოზიტური
ნაშთი</t>
  </si>
  <si>
    <t>სახაზინო სამსახურის სავალუტო ანგარიშებზე
რიცხული ნაშთი</t>
  </si>
  <si>
    <t>ავტონომიური რესპუბლიკების და
მუნიციპალიტეტების ბიუჯეტების ნაშთები</t>
  </si>
  <si>
    <t>სსიპ-ების და ა(ა)იპ-ების ნაშთები</t>
  </si>
  <si>
    <t>შესრულება %</t>
  </si>
  <si>
    <t>სამინისტროები</t>
  </si>
  <si>
    <t>სხვა უწყებები</t>
  </si>
  <si>
    <t>ავტონომიური რესპუბლიკებისა და მუნიციპალიტეტებისთვის გადასაცემი ტრანსფერები</t>
  </si>
  <si>
    <t>დონორების მიერ დაფინანსებული საერთო-სახელმწიფოებრივი გადასახდელები</t>
  </si>
  <si>
    <t>სხვა დანარჩენი ხარჯები</t>
  </si>
  <si>
    <t>ათას ლარებში</t>
  </si>
  <si>
    <t>სს ესკო</t>
  </si>
  <si>
    <t xml:space="preserve"> შპს გრიგოლ ორმოცაძის სახელობის ცენტრი ნევრონი </t>
  </si>
  <si>
    <t xml:space="preserve"> შპს რუსთავის ფსიქიკური ჯანმრთელობის ცენტრი </t>
  </si>
  <si>
    <t xml:space="preserve"> შპს სამედიცინო რეაბილიტაციის ამბულატორიული ცენტრი </t>
  </si>
  <si>
    <t xml:space="preserve"> შპს საქსპეცტრანსი </t>
  </si>
  <si>
    <t xml:space="preserve"> შპს ქუთაისის მოზრდილთა N5 პოლიკლინიკა </t>
  </si>
  <si>
    <t xml:space="preserve"> შპს თელავის ფსიქონევროლოგიური დისპანსერი </t>
  </si>
  <si>
    <t>შპს დელტა მშენებელი</t>
  </si>
  <si>
    <t>შპს სამედიცინო ამბულატორია „ფონიჭალა“</t>
  </si>
  <si>
    <t xml:space="preserve"> შპს ქალაქ თბილისის ფსიქიკური ჯანმრთელობის ცენტრი</t>
  </si>
  <si>
    <t xml:space="preserve"> შპს ქუთაისის დ. ნაზარიშვილის სახელობის საოჯახო მედიცინისა და 
საოჯახო მედიცინის რეგიონალური სასწავლო ცენტრი </t>
  </si>
  <si>
    <t>შპს სახელმწიფო სამშენებლო კომპანია</t>
  </si>
  <si>
    <t>შპს საქართველოს ტელერადიოცენტრი</t>
  </si>
  <si>
    <t xml:space="preserve"> შპს „შიდა ქართლის პირველადი ჯანდაცვის ცენტრი“</t>
  </si>
  <si>
    <t xml:space="preserve"> შპს სოფლის მეურნეობის ლოჯისტიკის და სერვისების კომპანია</t>
  </si>
  <si>
    <t>სს საქართველოს ენერგეტიკის განვითარების ფონდი</t>
  </si>
  <si>
    <t xml:space="preserve"> შპს აქტივების მართვისა და განვითარების კომპანია</t>
  </si>
  <si>
    <t>შპს საქართველოს მელიორაცია</t>
  </si>
  <si>
    <t>შპს „მოსავლის მართვის კომპანია“</t>
  </si>
  <si>
    <t>შპს საქართველოს მყარი ნარჩენების მართვის კომპანია</t>
  </si>
  <si>
    <t>შპს ემ თი ეი</t>
  </si>
  <si>
    <t>შპს აღმოსავლეთ საქართველოს ფსიქიკური ჯანმრთელობის ცენტრი</t>
  </si>
  <si>
    <t>შპს ქუთაისის რეგიონული სისხლის ბანკი</t>
  </si>
  <si>
    <t>შპს საქართველოს გაერთიანებული წყალმომარაგების კომპანია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</si>
</sst>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[$-10409]#,##0.0;\-#,##0.0"/>
    <numFmt numFmtId="166" formatCode="0.0%"/>
    <numFmt numFmtId="167" formatCode="#,##0.000000"/>
    <numFmt numFmtId="168" formatCode="0.000000E+00"/>
    <numFmt numFmtId="169" formatCode="#,##0.0\ _G_E_L"/>
    <numFmt numFmtId="170" formatCode="_(* #,##0.0_);_(* \(#,##0.0\);_(* &quot;-&quot;??_);_(@_)"/>
    <numFmt numFmtId="171" formatCode="0.0"/>
  </numFmts>
  <fonts count="46" x14ac:knownFonts="1">
    <font>
      <sz val="10"/>
      <name val="Arial"/>
    </font>
    <font>
      <b/>
      <sz val="8"/>
      <color indexed="8"/>
      <name val="Sylfaen"/>
      <family val="1"/>
    </font>
    <font>
      <b/>
      <sz val="10"/>
      <color indexed="8"/>
      <name val="Sylfaen"/>
      <family val="1"/>
    </font>
    <font>
      <sz val="10"/>
      <color indexed="12"/>
      <name val="Sylfaen"/>
      <family val="1"/>
    </font>
    <font>
      <b/>
      <sz val="10"/>
      <color indexed="11"/>
      <name val="Sylfaen"/>
      <family val="1"/>
    </font>
    <font>
      <sz val="10"/>
      <color indexed="11"/>
      <name val="Sylfaen"/>
      <family val="1"/>
    </font>
    <font>
      <sz val="10"/>
      <color indexed="13"/>
      <name val="Sylfaen"/>
      <family val="1"/>
    </font>
    <font>
      <sz val="10"/>
      <color indexed="14"/>
      <name val="Sylfaen"/>
      <family val="1"/>
    </font>
    <font>
      <sz val="10"/>
      <name val="Arial"/>
      <family val="2"/>
    </font>
    <font>
      <sz val="10"/>
      <color rgb="FFE26B0A"/>
      <name val="Sylfaen"/>
      <family val="1"/>
    </font>
    <font>
      <b/>
      <sz val="18"/>
      <name val="Sylfaen"/>
      <family val="1"/>
    </font>
    <font>
      <b/>
      <sz val="10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sz val="10"/>
      <color theme="1"/>
      <name val="Sylfaen"/>
      <family val="1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Sylfaen"/>
      <family val="1"/>
    </font>
    <font>
      <sz val="10"/>
      <color rgb="FF1E1E96"/>
      <name val="Sylfaen"/>
      <family val="1"/>
    </font>
    <font>
      <sz val="10"/>
      <color rgb="FF86008A"/>
      <name val="Sylfaen"/>
      <family val="1"/>
    </font>
    <font>
      <b/>
      <sz val="10"/>
      <color rgb="FF1E1E96"/>
      <name val="Arial"/>
      <family val="2"/>
    </font>
    <font>
      <sz val="10"/>
      <color rgb="FF1E1E96"/>
      <name val="Sylfaen"/>
      <family val="2"/>
    </font>
    <font>
      <b/>
      <sz val="10"/>
      <color rgb="FF86008A"/>
      <name val="Arial"/>
      <family val="2"/>
    </font>
    <font>
      <sz val="10"/>
      <color rgb="FF86008A"/>
      <name val="Sylfaen"/>
      <family val="2"/>
    </font>
    <font>
      <sz val="11"/>
      <color rgb="FF1E1E96"/>
      <name val="Calibri"/>
      <family val="2"/>
    </font>
    <font>
      <i/>
      <sz val="10"/>
      <color rgb="FF86008A"/>
      <name val="Sylfaen"/>
      <family val="1"/>
    </font>
    <font>
      <b/>
      <sz val="12"/>
      <name val="Sylfaen"/>
      <family val="1"/>
    </font>
    <font>
      <sz val="10"/>
      <name val="Arial"/>
      <family val="2"/>
      <charset val="204"/>
    </font>
    <font>
      <b/>
      <sz val="12"/>
      <color theme="1"/>
      <name val="Sylfaen"/>
      <family val="1"/>
    </font>
    <font>
      <b/>
      <sz val="12"/>
      <color theme="3" tint="0.39997558519241921"/>
      <name val="Sylfaen"/>
      <family val="1"/>
    </font>
    <font>
      <b/>
      <sz val="12"/>
      <color rgb="FF00B050"/>
      <name val="Sylfaen"/>
      <family val="1"/>
    </font>
    <font>
      <sz val="10"/>
      <name val="Times New Roman"/>
      <family val="1"/>
    </font>
    <font>
      <b/>
      <sz val="10"/>
      <color rgb="FF000000"/>
      <name val="Sylfaen"/>
      <family val="1"/>
    </font>
    <font>
      <sz val="10"/>
      <color rgb="FF000000"/>
      <name val="Sylfaen"/>
      <family val="1"/>
    </font>
    <font>
      <sz val="11"/>
      <name val="Sylfaen"/>
      <family val="1"/>
    </font>
    <font>
      <b/>
      <sz val="9"/>
      <color rgb="FF000000"/>
      <name val="Sylfaen"/>
      <family val="1"/>
    </font>
    <font>
      <sz val="9"/>
      <color rgb="FF000000"/>
      <name val="Sylfaen"/>
      <family val="1"/>
    </font>
    <font>
      <sz val="8"/>
      <color rgb="FF000000"/>
      <name val="Sylfaen"/>
      <family val="1"/>
    </font>
    <font>
      <b/>
      <sz val="11"/>
      <color rgb="FF000000"/>
      <name val="Sylfaen"/>
      <family val="1"/>
    </font>
    <font>
      <sz val="9"/>
      <color rgb="FF86008A"/>
      <name val="Sylfaen"/>
      <family val="1"/>
    </font>
    <font>
      <b/>
      <sz val="10"/>
      <color rgb="FF2C2C90"/>
      <name val="Sylfaen"/>
      <family val="1"/>
    </font>
    <font>
      <sz val="12"/>
      <color rgb="FF000000"/>
      <name val="Sylfaen"/>
      <family val="1"/>
    </font>
    <font>
      <i/>
      <sz val="12"/>
      <color rgb="FF000000"/>
      <name val="Sylfaen"/>
      <family val="1"/>
    </font>
    <font>
      <sz val="11"/>
      <color theme="1"/>
      <name val="Calibri"/>
      <scheme val="minor"/>
    </font>
    <font>
      <sz val="10"/>
      <color rgb="FF2C2C90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B2B2B2"/>
        <bgColor indexed="64"/>
      </patternFill>
    </fill>
  </fills>
  <borders count="3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9"/>
      </bottom>
      <diagonal/>
    </border>
    <border>
      <left/>
      <right/>
      <top style="thin">
        <color indexed="10"/>
      </top>
      <bottom style="thin">
        <color indexed="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double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/>
      <bottom style="medium">
        <color rgb="FFD3D3D3"/>
      </bottom>
      <diagonal/>
    </border>
    <border>
      <left/>
      <right style="medium">
        <color rgb="FFD3D3D3"/>
      </right>
      <top/>
      <bottom style="medium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medium">
        <color rgb="FFD3D3D3"/>
      </left>
      <right/>
      <top style="medium">
        <color rgb="FFD3D3D3"/>
      </top>
      <bottom/>
      <diagonal/>
    </border>
    <border>
      <left/>
      <right/>
      <top style="medium">
        <color rgb="FFD3D3D3"/>
      </top>
      <bottom/>
      <diagonal/>
    </border>
    <border>
      <left/>
      <right style="thin">
        <color auto="1"/>
      </right>
      <top style="medium">
        <color rgb="FFD3D3D3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0.14996795556505021"/>
      </left>
      <right style="thin">
        <color theme="2" tint="-0.14996795556505021"/>
      </right>
      <top style="thin">
        <color theme="2" tint="-0.14996795556505021"/>
      </top>
      <bottom style="thin">
        <color theme="2" tint="-0.14996795556505021"/>
      </bottom>
      <diagonal/>
    </border>
    <border>
      <left style="thin">
        <color theme="2" tint="-0.14996795556505021"/>
      </left>
      <right/>
      <top style="thin">
        <color theme="2" tint="-0.14996795556505021"/>
      </top>
      <bottom style="thin">
        <color theme="2" tint="-0.14996795556505021"/>
      </bottom>
      <diagonal/>
    </border>
    <border>
      <left/>
      <right style="thin">
        <color theme="2" tint="-0.14996795556505021"/>
      </right>
      <top style="thin">
        <color theme="2" tint="-0.14996795556505021"/>
      </top>
      <bottom style="thin">
        <color theme="2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</borders>
  <cellStyleXfs count="16">
    <xf numFmtId="0" fontId="0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" fillId="0" borderId="0"/>
    <xf numFmtId="9" fontId="15" fillId="0" borderId="0" applyFont="0" applyFill="0" applyBorder="0" applyAlignment="0" applyProtection="0"/>
    <xf numFmtId="0" fontId="8" fillId="0" borderId="0"/>
    <xf numFmtId="9" fontId="1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" fillId="0" borderId="0"/>
    <xf numFmtId="43" fontId="2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44" fillId="0" borderId="0"/>
  </cellStyleXfs>
  <cellXfs count="219">
    <xf numFmtId="0" fontId="0" fillId="0" borderId="0" xfId="0"/>
    <xf numFmtId="4" fontId="0" fillId="0" borderId="0" xfId="0" applyNumberFormat="1"/>
    <xf numFmtId="164" fontId="11" fillId="0" borderId="1" xfId="0" applyNumberFormat="1" applyFont="1" applyBorder="1" applyAlignment="1">
      <alignment horizontal="center" vertical="center" wrapText="1" readingOrder="1"/>
    </xf>
    <xf numFmtId="164" fontId="12" fillId="0" borderId="1" xfId="0" applyNumberFormat="1" applyFont="1" applyBorder="1" applyAlignment="1">
      <alignment horizontal="center" vertical="center" wrapText="1" readingOrder="1"/>
    </xf>
    <xf numFmtId="164" fontId="0" fillId="0" borderId="0" xfId="0" applyNumberForma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0" fillId="0" borderId="2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 readingOrder="1"/>
    </xf>
    <xf numFmtId="164" fontId="9" fillId="0" borderId="1" xfId="0" applyNumberFormat="1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vertical="top" wrapText="1" readingOrder="1"/>
    </xf>
    <xf numFmtId="0" fontId="13" fillId="0" borderId="1" xfId="0" applyFont="1" applyBorder="1" applyAlignment="1">
      <alignment vertical="top" wrapText="1" indent="1" readingOrder="1"/>
    </xf>
    <xf numFmtId="0" fontId="4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 indent="1" readingOrder="1"/>
    </xf>
    <xf numFmtId="0" fontId="13" fillId="0" borderId="1" xfId="0" applyFont="1" applyBorder="1" applyAlignment="1">
      <alignment horizontal="left" vertical="top" wrapText="1" indent="1" readingOrder="1"/>
    </xf>
    <xf numFmtId="0" fontId="5" fillId="0" borderId="1" xfId="0" applyFont="1" applyBorder="1" applyAlignment="1">
      <alignment horizontal="left" vertical="top" wrapText="1" indent="1" readingOrder="1"/>
    </xf>
    <xf numFmtId="0" fontId="9" fillId="0" borderId="1" xfId="0" applyFont="1" applyBorder="1" applyAlignment="1">
      <alignment horizontal="left" vertical="top" wrapText="1" readingOrder="1"/>
    </xf>
    <xf numFmtId="0" fontId="9" fillId="0" borderId="1" xfId="0" applyFont="1" applyBorder="1" applyAlignment="1">
      <alignment vertical="top" wrapText="1" readingOrder="1"/>
    </xf>
    <xf numFmtId="0" fontId="14" fillId="0" borderId="1" xfId="0" applyFont="1" applyBorder="1" applyAlignment="1">
      <alignment vertical="top" wrapText="1" readingOrder="1"/>
    </xf>
    <xf numFmtId="0" fontId="14" fillId="0" borderId="1" xfId="0" applyFont="1" applyBorder="1" applyAlignment="1">
      <alignment horizontal="left" vertical="top" wrapText="1" indent="1" readingOrder="1"/>
    </xf>
    <xf numFmtId="0" fontId="14" fillId="0" borderId="1" xfId="0" applyFont="1" applyBorder="1" applyAlignment="1">
      <alignment vertical="top" wrapText="1" indent="1" readingOrder="1"/>
    </xf>
    <xf numFmtId="0" fontId="14" fillId="0" borderId="1" xfId="0" applyFont="1" applyBorder="1" applyAlignment="1">
      <alignment horizontal="left" vertical="top" wrapText="1" readingOrder="1"/>
    </xf>
    <xf numFmtId="164" fontId="14" fillId="0" borderId="1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vertical="top" wrapText="1" readingOrder="1"/>
    </xf>
    <xf numFmtId="0" fontId="13" fillId="0" borderId="0" xfId="0" applyFont="1" applyAlignment="1">
      <alignment horizontal="left" vertical="top" wrapText="1" readingOrder="1"/>
    </xf>
    <xf numFmtId="0" fontId="13" fillId="0" borderId="0" xfId="0" applyFont="1" applyAlignment="1">
      <alignment vertical="top" wrapText="1" indent="1" readingOrder="1"/>
    </xf>
    <xf numFmtId="0" fontId="3" fillId="0" borderId="0" xfId="0" applyFont="1" applyAlignment="1">
      <alignment vertical="top" wrapText="1" indent="1" readingOrder="1"/>
    </xf>
    <xf numFmtId="0" fontId="3" fillId="0" borderId="0" xfId="0" applyFont="1" applyAlignment="1">
      <alignment vertical="top" wrapText="1" indent="2" readingOrder="1"/>
    </xf>
    <xf numFmtId="0" fontId="1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indent="1" readingOrder="1"/>
    </xf>
    <xf numFmtId="0" fontId="6" fillId="0" borderId="0" xfId="0" applyFont="1" applyAlignment="1">
      <alignment vertical="top" wrapText="1" indent="2" readingOrder="1"/>
    </xf>
    <xf numFmtId="0" fontId="7" fillId="0" borderId="0" xfId="0" applyFont="1" applyAlignment="1">
      <alignment vertical="top" wrapText="1" indent="1" readingOrder="1"/>
    </xf>
    <xf numFmtId="0" fontId="5" fillId="0" borderId="0" xfId="0" applyFont="1" applyAlignment="1">
      <alignment vertical="top" wrapText="1" indent="2" readingOrder="1"/>
    </xf>
    <xf numFmtId="0" fontId="4" fillId="0" borderId="0" xfId="0" applyFont="1" applyAlignment="1">
      <alignment vertical="top" wrapText="1" readingOrder="1"/>
    </xf>
    <xf numFmtId="0" fontId="14" fillId="0" borderId="0" xfId="0" applyFont="1" applyAlignment="1">
      <alignment vertical="top" wrapText="1" indent="1" readingOrder="1"/>
    </xf>
    <xf numFmtId="0" fontId="9" fillId="0" borderId="0" xfId="0" applyFont="1" applyAlignment="1">
      <alignment vertical="top" wrapText="1" readingOrder="1"/>
    </xf>
    <xf numFmtId="0" fontId="1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0" fillId="0" borderId="0" xfId="0" applyAlignment="1">
      <alignment horizontal="center" vertical="center"/>
    </xf>
    <xf numFmtId="0" fontId="17" fillId="0" borderId="0" xfId="6" applyFont="1" applyAlignment="1">
      <alignment horizontal="center" vertical="center"/>
    </xf>
    <xf numFmtId="0" fontId="18" fillId="0" borderId="6" xfId="6" applyFont="1" applyBorder="1" applyAlignment="1">
      <alignment horizontal="center" vertical="center" wrapText="1" readingOrder="1"/>
    </xf>
    <xf numFmtId="0" fontId="18" fillId="0" borderId="6" xfId="6" applyFont="1" applyBorder="1" applyAlignment="1">
      <alignment vertical="center" wrapText="1" readingOrder="1"/>
    </xf>
    <xf numFmtId="165" fontId="18" fillId="0" borderId="6" xfId="6" applyNumberFormat="1" applyFont="1" applyBorder="1" applyAlignment="1">
      <alignment horizontal="center" vertical="center" wrapText="1" readingOrder="1"/>
    </xf>
    <xf numFmtId="166" fontId="18" fillId="0" borderId="6" xfId="7" applyNumberFormat="1" applyFont="1" applyBorder="1" applyAlignment="1">
      <alignment horizontal="center" vertical="center" wrapText="1" readingOrder="1"/>
    </xf>
    <xf numFmtId="166" fontId="17" fillId="0" borderId="0" xfId="7" applyNumberFormat="1" applyFont="1" applyFill="1" applyBorder="1" applyAlignment="1">
      <alignment horizontal="center" vertical="center"/>
    </xf>
    <xf numFmtId="164" fontId="19" fillId="0" borderId="7" xfId="6" applyNumberFormat="1" applyFont="1" applyBorder="1" applyAlignment="1">
      <alignment horizontal="left" vertical="center" wrapText="1" indent="1" readingOrder="1"/>
    </xf>
    <xf numFmtId="164" fontId="19" fillId="0" borderId="7" xfId="6" applyNumberFormat="1" applyFont="1" applyBorder="1" applyAlignment="1">
      <alignment horizontal="center" vertical="center" wrapText="1" readingOrder="1"/>
    </xf>
    <xf numFmtId="166" fontId="19" fillId="0" borderId="7" xfId="7" applyNumberFormat="1" applyFont="1" applyBorder="1" applyAlignment="1">
      <alignment horizontal="center" vertical="center" wrapText="1" readingOrder="1"/>
    </xf>
    <xf numFmtId="0" fontId="20" fillId="0" borderId="7" xfId="6" applyFont="1" applyBorder="1" applyAlignment="1">
      <alignment vertical="center" wrapText="1" indent="2" readingOrder="1"/>
    </xf>
    <xf numFmtId="164" fontId="20" fillId="0" borderId="7" xfId="6" applyNumberFormat="1" applyFont="1" applyBorder="1" applyAlignment="1">
      <alignment horizontal="center" vertical="center" wrapText="1" readingOrder="1"/>
    </xf>
    <xf numFmtId="166" fontId="20" fillId="0" borderId="7" xfId="7" applyNumberFormat="1" applyFont="1" applyBorder="1" applyAlignment="1">
      <alignment horizontal="center" vertical="center" wrapText="1" readingOrder="1"/>
    </xf>
    <xf numFmtId="0" fontId="21" fillId="0" borderId="7" xfId="6" applyFont="1" applyBorder="1" applyAlignment="1">
      <alignment horizontal="center" vertical="center" wrapText="1" readingOrder="1"/>
    </xf>
    <xf numFmtId="0" fontId="22" fillId="0" borderId="7" xfId="6" applyFont="1" applyBorder="1" applyAlignment="1">
      <alignment horizontal="left" vertical="center" wrapText="1" indent="1" readingOrder="1"/>
    </xf>
    <xf numFmtId="164" fontId="22" fillId="0" borderId="7" xfId="6" applyNumberFormat="1" applyFont="1" applyBorder="1" applyAlignment="1">
      <alignment horizontal="center" vertical="center" wrapText="1" readingOrder="1"/>
    </xf>
    <xf numFmtId="166" fontId="22" fillId="0" borderId="7" xfId="7" applyNumberFormat="1" applyFont="1" applyFill="1" applyBorder="1" applyAlignment="1">
      <alignment horizontal="center" vertical="center" wrapText="1" readingOrder="1"/>
    </xf>
    <xf numFmtId="0" fontId="23" fillId="0" borderId="7" xfId="6" applyFont="1" applyBorder="1" applyAlignment="1">
      <alignment horizontal="center" vertical="center" wrapText="1" readingOrder="1"/>
    </xf>
    <xf numFmtId="0" fontId="24" fillId="0" borderId="7" xfId="6" applyFont="1" applyBorder="1" applyAlignment="1">
      <alignment horizontal="left" vertical="center" wrapText="1" indent="2" readingOrder="1"/>
    </xf>
    <xf numFmtId="164" fontId="24" fillId="0" borderId="7" xfId="6" applyNumberFormat="1" applyFont="1" applyBorder="1" applyAlignment="1">
      <alignment horizontal="center" vertical="center" wrapText="1" readingOrder="1"/>
    </xf>
    <xf numFmtId="166" fontId="24" fillId="0" borderId="7" xfId="7" applyNumberFormat="1" applyFont="1" applyFill="1" applyBorder="1" applyAlignment="1">
      <alignment horizontal="center" vertical="center" wrapText="1" readingOrder="1"/>
    </xf>
    <xf numFmtId="164" fontId="18" fillId="0" borderId="6" xfId="6" applyNumberFormat="1" applyFont="1" applyBorder="1" applyAlignment="1">
      <alignment horizontal="center" vertical="center" wrapText="1" readingOrder="1"/>
    </xf>
    <xf numFmtId="166" fontId="18" fillId="0" borderId="6" xfId="7" applyNumberFormat="1" applyFont="1" applyFill="1" applyBorder="1" applyAlignment="1">
      <alignment horizontal="center" vertical="center" wrapText="1" readingOrder="1"/>
    </xf>
    <xf numFmtId="0" fontId="25" fillId="0" borderId="0" xfId="6" applyFont="1" applyAlignment="1">
      <alignment horizontal="center" vertical="center"/>
    </xf>
    <xf numFmtId="164" fontId="18" fillId="3" borderId="6" xfId="6" applyNumberFormat="1" applyFont="1" applyFill="1" applyBorder="1" applyAlignment="1">
      <alignment horizontal="center" vertical="center" wrapText="1" readingOrder="1"/>
    </xf>
    <xf numFmtId="0" fontId="17" fillId="0" borderId="0" xfId="6" applyFont="1"/>
    <xf numFmtId="0" fontId="8" fillId="0" borderId="0" xfId="8"/>
    <xf numFmtId="0" fontId="8" fillId="0" borderId="0" xfId="8" applyAlignment="1">
      <alignment horizontal="center" vertical="center"/>
    </xf>
    <xf numFmtId="0" fontId="8" fillId="0" borderId="0" xfId="8" applyAlignment="1">
      <alignment horizontal="center"/>
    </xf>
    <xf numFmtId="0" fontId="13" fillId="0" borderId="8" xfId="8" applyFont="1" applyBorder="1" applyAlignment="1" applyProtection="1">
      <alignment horizontal="center" vertical="center" wrapText="1" readingOrder="1"/>
      <protection locked="0"/>
    </xf>
    <xf numFmtId="0" fontId="13" fillId="0" borderId="9" xfId="8" applyFont="1" applyBorder="1" applyAlignment="1" applyProtection="1">
      <alignment horizontal="left" vertical="center" wrapText="1" readingOrder="1"/>
      <protection locked="0"/>
    </xf>
    <xf numFmtId="164" fontId="13" fillId="0" borderId="9" xfId="8" applyNumberFormat="1" applyFont="1" applyBorder="1" applyAlignment="1" applyProtection="1">
      <alignment horizontal="center" vertical="center" wrapText="1" readingOrder="1"/>
      <protection locked="0"/>
    </xf>
    <xf numFmtId="166" fontId="13" fillId="0" borderId="9" xfId="9" applyNumberFormat="1" applyFont="1" applyBorder="1" applyAlignment="1" applyProtection="1">
      <alignment horizontal="center" vertical="center" wrapText="1" readingOrder="1"/>
      <protection locked="0"/>
    </xf>
    <xf numFmtId="0" fontId="20" fillId="0" borderId="10" xfId="8" applyFont="1" applyBorder="1" applyAlignment="1" applyProtection="1">
      <alignment horizontal="left" vertical="center" wrapText="1" indent="1" readingOrder="1"/>
      <protection locked="0"/>
    </xf>
    <xf numFmtId="166" fontId="20" fillId="0" borderId="7" xfId="9" applyNumberFormat="1" applyFont="1" applyFill="1" applyBorder="1" applyAlignment="1">
      <alignment horizontal="center" vertical="center" wrapText="1" readingOrder="1"/>
    </xf>
    <xf numFmtId="4" fontId="8" fillId="0" borderId="0" xfId="8" applyNumberFormat="1"/>
    <xf numFmtId="0" fontId="26" fillId="0" borderId="10" xfId="8" applyFont="1" applyBorder="1" applyAlignment="1" applyProtection="1">
      <alignment horizontal="left" vertical="center" wrapText="1" indent="2" readingOrder="1"/>
      <protection locked="0"/>
    </xf>
    <xf numFmtId="0" fontId="13" fillId="0" borderId="9" xfId="8" applyFont="1" applyBorder="1" applyAlignment="1" applyProtection="1">
      <alignment horizontal="left" vertical="center" wrapText="1" indent="1" readingOrder="1"/>
      <protection locked="0"/>
    </xf>
    <xf numFmtId="167" fontId="8" fillId="0" borderId="0" xfId="8" applyNumberFormat="1"/>
    <xf numFmtId="164" fontId="8" fillId="0" borderId="0" xfId="8" applyNumberFormat="1"/>
    <xf numFmtId="166" fontId="8" fillId="0" borderId="0" xfId="7" applyNumberFormat="1" applyFont="1"/>
    <xf numFmtId="0" fontId="13" fillId="0" borderId="9" xfId="8" applyFont="1" applyBorder="1" applyAlignment="1" applyProtection="1">
      <alignment horizontal="left" vertical="center" wrapText="1" indent="2" readingOrder="1"/>
      <protection locked="0"/>
    </xf>
    <xf numFmtId="0" fontId="20" fillId="0" borderId="10" xfId="8" applyFont="1" applyBorder="1" applyAlignment="1" applyProtection="1">
      <alignment horizontal="left" vertical="center" wrapText="1" indent="3" readingOrder="1"/>
      <protection locked="0"/>
    </xf>
    <xf numFmtId="0" fontId="13" fillId="0" borderId="8" xfId="8" applyFont="1" applyBorder="1" applyAlignment="1" applyProtection="1">
      <alignment horizontal="left" vertical="center" wrapText="1" readingOrder="1"/>
      <protection locked="0"/>
    </xf>
    <xf numFmtId="164" fontId="13" fillId="0" borderId="8" xfId="8" applyNumberFormat="1" applyFont="1" applyBorder="1" applyAlignment="1" applyProtection="1">
      <alignment horizontal="center" vertical="center" wrapText="1" readingOrder="1"/>
      <protection locked="0"/>
    </xf>
    <xf numFmtId="166" fontId="13" fillId="0" borderId="8" xfId="9" applyNumberFormat="1" applyFont="1" applyBorder="1" applyAlignment="1" applyProtection="1">
      <alignment horizontal="center" vertical="center" wrapText="1" readingOrder="1"/>
      <protection locked="0"/>
    </xf>
    <xf numFmtId="166" fontId="13" fillId="0" borderId="9" xfId="10" applyNumberFormat="1" applyFont="1" applyBorder="1" applyAlignment="1" applyProtection="1">
      <alignment horizontal="center" vertical="center" wrapText="1" readingOrder="1"/>
      <protection locked="0"/>
    </xf>
    <xf numFmtId="164" fontId="20" fillId="0" borderId="10" xfId="8" applyNumberFormat="1" applyFont="1" applyBorder="1" applyAlignment="1" applyProtection="1">
      <alignment horizontal="center" vertical="center" wrapText="1" readingOrder="1"/>
      <protection locked="0"/>
    </xf>
    <xf numFmtId="166" fontId="20" fillId="0" borderId="10" xfId="10" applyNumberFormat="1" applyFont="1" applyFill="1" applyBorder="1" applyAlignment="1" applyProtection="1">
      <alignment horizontal="center" vertical="center" wrapText="1" readingOrder="1"/>
      <protection locked="0"/>
    </xf>
    <xf numFmtId="168" fontId="8" fillId="0" borderId="0" xfId="8" applyNumberFormat="1"/>
    <xf numFmtId="164" fontId="8" fillId="0" borderId="0" xfId="8" applyNumberFormat="1" applyAlignment="1">
      <alignment horizontal="center" vertical="center"/>
    </xf>
    <xf numFmtId="0" fontId="15" fillId="0" borderId="0" xfId="8" applyFont="1"/>
    <xf numFmtId="0" fontId="14" fillId="0" borderId="11" xfId="8" applyFont="1" applyBorder="1" applyAlignment="1" applyProtection="1">
      <alignment horizontal="center" vertical="center" wrapText="1" readingOrder="1"/>
      <protection locked="0"/>
    </xf>
    <xf numFmtId="164" fontId="14" fillId="0" borderId="11" xfId="8" applyNumberFormat="1" applyFont="1" applyBorder="1" applyAlignment="1" applyProtection="1">
      <alignment horizontal="right" vertical="center" wrapText="1" readingOrder="1"/>
      <protection locked="0"/>
    </xf>
    <xf numFmtId="0" fontId="14" fillId="0" borderId="11" xfId="8" applyFont="1" applyBorder="1" applyAlignment="1" applyProtection="1">
      <alignment horizontal="left" vertical="center" wrapText="1" indent="2" readingOrder="1"/>
      <protection locked="0"/>
    </xf>
    <xf numFmtId="164" fontId="15" fillId="0" borderId="0" xfId="8" applyNumberFormat="1" applyFont="1"/>
    <xf numFmtId="0" fontId="14" fillId="0" borderId="11" xfId="8" applyFont="1" applyBorder="1" applyAlignment="1" applyProtection="1">
      <alignment horizontal="left" vertical="center" wrapText="1" indent="1" readingOrder="1"/>
      <protection locked="0"/>
    </xf>
    <xf numFmtId="0" fontId="17" fillId="0" borderId="0" xfId="11" applyFont="1"/>
    <xf numFmtId="0" fontId="18" fillId="0" borderId="12" xfId="11" applyFont="1" applyBorder="1" applyAlignment="1">
      <alignment horizontal="center" vertical="center" wrapText="1" readingOrder="1"/>
    </xf>
    <xf numFmtId="0" fontId="18" fillId="0" borderId="12" xfId="11" applyFont="1" applyBorder="1" applyAlignment="1">
      <alignment horizontal="center" vertical="top" wrapText="1" readingOrder="1"/>
    </xf>
    <xf numFmtId="0" fontId="17" fillId="0" borderId="0" xfId="11" applyFont="1" applyAlignment="1">
      <alignment horizontal="center" vertical="center"/>
    </xf>
    <xf numFmtId="0" fontId="27" fillId="0" borderId="13" xfId="11" applyFont="1" applyBorder="1" applyAlignment="1">
      <alignment horizontal="center" vertical="center" wrapText="1"/>
    </xf>
    <xf numFmtId="169" fontId="29" fillId="0" borderId="13" xfId="12" applyNumberFormat="1" applyFont="1" applyFill="1" applyBorder="1" applyAlignment="1">
      <alignment horizontal="center" vertical="center" wrapText="1"/>
    </xf>
    <xf numFmtId="166" fontId="27" fillId="0" borderId="14" xfId="9" applyNumberFormat="1" applyFont="1" applyFill="1" applyBorder="1" applyAlignment="1">
      <alignment horizontal="center" vertical="center" wrapText="1"/>
    </xf>
    <xf numFmtId="0" fontId="27" fillId="0" borderId="13" xfId="11" applyFont="1" applyBorder="1" applyAlignment="1">
      <alignment horizontal="left" vertical="center" wrapText="1"/>
    </xf>
    <xf numFmtId="0" fontId="30" fillId="0" borderId="13" xfId="11" applyFont="1" applyBorder="1" applyAlignment="1">
      <alignment horizontal="center" vertical="center" wrapText="1"/>
    </xf>
    <xf numFmtId="0" fontId="30" fillId="0" borderId="13" xfId="11" applyFont="1" applyBorder="1" applyAlignment="1">
      <alignment horizontal="left" vertical="center" wrapText="1" indent="2"/>
    </xf>
    <xf numFmtId="169" fontId="30" fillId="0" borderId="13" xfId="12" applyNumberFormat="1" applyFont="1" applyFill="1" applyBorder="1" applyAlignment="1">
      <alignment horizontal="center" vertical="center" wrapText="1"/>
    </xf>
    <xf numFmtId="166" fontId="30" fillId="0" borderId="14" xfId="9" applyNumberFormat="1" applyFont="1" applyFill="1" applyBorder="1" applyAlignment="1">
      <alignment horizontal="center" vertical="center" wrapText="1"/>
    </xf>
    <xf numFmtId="0" fontId="31" fillId="0" borderId="13" xfId="11" applyFont="1" applyBorder="1" applyAlignment="1">
      <alignment horizontal="center" vertical="center" wrapText="1"/>
    </xf>
    <xf numFmtId="0" fontId="31" fillId="0" borderId="13" xfId="11" applyFont="1" applyBorder="1" applyAlignment="1">
      <alignment horizontal="left" vertical="center" wrapText="1" indent="4"/>
    </xf>
    <xf numFmtId="169" fontId="31" fillId="0" borderId="13" xfId="12" applyNumberFormat="1" applyFont="1" applyFill="1" applyBorder="1" applyAlignment="1">
      <alignment horizontal="center" vertical="center" wrapText="1"/>
    </xf>
    <xf numFmtId="166" fontId="31" fillId="0" borderId="14" xfId="9" applyNumberFormat="1" applyFont="1" applyFill="1" applyBorder="1" applyAlignment="1">
      <alignment horizontal="center" vertical="center" wrapText="1"/>
    </xf>
    <xf numFmtId="0" fontId="8" fillId="0" borderId="0" xfId="13"/>
    <xf numFmtId="0" fontId="32" fillId="0" borderId="0" xfId="13" applyFont="1" applyAlignment="1">
      <alignment vertical="center" wrapText="1"/>
    </xf>
    <xf numFmtId="0" fontId="33" fillId="0" borderId="15" xfId="13" applyFont="1" applyBorder="1" applyAlignment="1">
      <alignment vertical="center" wrapText="1"/>
    </xf>
    <xf numFmtId="164" fontId="33" fillId="0" borderId="16" xfId="13" applyNumberFormat="1" applyFont="1" applyBorder="1" applyAlignment="1">
      <alignment horizontal="center" vertical="center" wrapText="1"/>
    </xf>
    <xf numFmtId="0" fontId="33" fillId="0" borderId="17" xfId="13" applyFont="1" applyBorder="1" applyAlignment="1">
      <alignment vertical="center" wrapText="1"/>
    </xf>
    <xf numFmtId="164" fontId="33" fillId="0" borderId="18" xfId="13" applyNumberFormat="1" applyFont="1" applyBorder="1" applyAlignment="1">
      <alignment horizontal="center" vertical="center" wrapText="1"/>
    </xf>
    <xf numFmtId="4" fontId="32" fillId="0" borderId="0" xfId="13" applyNumberFormat="1" applyFont="1" applyAlignment="1">
      <alignment vertical="center" wrapText="1"/>
    </xf>
    <xf numFmtId="0" fontId="34" fillId="0" borderId="17" xfId="13" applyFont="1" applyBorder="1" applyAlignment="1">
      <alignment horizontal="left" vertical="center" wrapText="1" indent="1"/>
    </xf>
    <xf numFmtId="164" fontId="34" fillId="0" borderId="18" xfId="13" applyNumberFormat="1" applyFont="1" applyBorder="1" applyAlignment="1">
      <alignment horizontal="center" vertical="center" wrapText="1"/>
    </xf>
    <xf numFmtId="4" fontId="8" fillId="0" borderId="0" xfId="13" applyNumberFormat="1"/>
    <xf numFmtId="164" fontId="8" fillId="0" borderId="0" xfId="13" applyNumberFormat="1"/>
    <xf numFmtId="0" fontId="34" fillId="0" borderId="17" xfId="13" applyFont="1" applyBorder="1" applyAlignment="1">
      <alignment vertical="center" wrapText="1"/>
    </xf>
    <xf numFmtId="0" fontId="33" fillId="0" borderId="20" xfId="6" applyFont="1" applyBorder="1" applyAlignment="1">
      <alignment horizontal="center" vertical="center" wrapText="1"/>
    </xf>
    <xf numFmtId="0" fontId="33" fillId="0" borderId="21" xfId="6" applyFont="1" applyBorder="1" applyAlignment="1">
      <alignment horizontal="center" vertical="center" wrapText="1"/>
    </xf>
    <xf numFmtId="0" fontId="33" fillId="0" borderId="22" xfId="6" applyFont="1" applyBorder="1" applyAlignment="1">
      <alignment horizontal="center" vertical="center" wrapText="1"/>
    </xf>
    <xf numFmtId="0" fontId="33" fillId="0" borderId="21" xfId="6" applyFont="1" applyBorder="1" applyAlignment="1">
      <alignment vertical="center" wrapText="1"/>
    </xf>
    <xf numFmtId="164" fontId="33" fillId="0" borderId="22" xfId="6" applyNumberFormat="1" applyFont="1" applyBorder="1" applyAlignment="1">
      <alignment horizontal="center" vertical="center" wrapText="1"/>
    </xf>
    <xf numFmtId="4" fontId="8" fillId="0" borderId="0" xfId="8" applyNumberFormat="1" applyAlignment="1">
      <alignment horizontal="center" vertical="center"/>
    </xf>
    <xf numFmtId="170" fontId="0" fillId="0" borderId="0" xfId="14" applyNumberFormat="1" applyFont="1"/>
    <xf numFmtId="0" fontId="34" fillId="0" borderId="21" xfId="6" applyFont="1" applyBorder="1" applyAlignment="1">
      <alignment horizontal="left" vertical="center" wrapText="1" indent="3"/>
    </xf>
    <xf numFmtId="164" fontId="34" fillId="0" borderId="22" xfId="6" applyNumberFormat="1" applyFont="1" applyBorder="1" applyAlignment="1">
      <alignment horizontal="center" vertical="center" wrapText="1"/>
    </xf>
    <xf numFmtId="43" fontId="8" fillId="0" borderId="0" xfId="8" applyNumberFormat="1"/>
    <xf numFmtId="164" fontId="35" fillId="0" borderId="0" xfId="6" applyNumberFormat="1" applyFont="1" applyAlignment="1">
      <alignment horizontal="center" vertical="center"/>
    </xf>
    <xf numFmtId="164" fontId="17" fillId="0" borderId="0" xfId="6" applyNumberFormat="1" applyFont="1"/>
    <xf numFmtId="164" fontId="36" fillId="0" borderId="23" xfId="6" applyNumberFormat="1" applyFont="1" applyBorder="1" applyAlignment="1">
      <alignment horizontal="center" vertical="center" wrapText="1"/>
    </xf>
    <xf numFmtId="164" fontId="36" fillId="0" borderId="24" xfId="6" applyNumberFormat="1" applyFont="1" applyBorder="1" applyAlignment="1">
      <alignment horizontal="center" vertical="center" wrapText="1"/>
    </xf>
    <xf numFmtId="164" fontId="37" fillId="0" borderId="24" xfId="6" applyNumberFormat="1" applyFont="1" applyBorder="1" applyAlignment="1">
      <alignment horizontal="center" vertical="center" wrapText="1"/>
    </xf>
    <xf numFmtId="164" fontId="37" fillId="0" borderId="25" xfId="6" applyNumberFormat="1" applyFont="1" applyBorder="1" applyAlignment="1">
      <alignment horizontal="center" vertical="center" wrapText="1"/>
    </xf>
    <xf numFmtId="164" fontId="37" fillId="0" borderId="26" xfId="6" applyNumberFormat="1" applyFont="1" applyBorder="1" applyAlignment="1">
      <alignment vertical="center" wrapText="1"/>
    </xf>
    <xf numFmtId="164" fontId="37" fillId="0" borderId="26" xfId="6" applyNumberFormat="1" applyFont="1" applyBorder="1" applyAlignment="1">
      <alignment horizontal="center" vertical="center" wrapText="1"/>
    </xf>
    <xf numFmtId="164" fontId="35" fillId="0" borderId="23" xfId="6" applyNumberFormat="1" applyFont="1" applyBorder="1" applyAlignment="1">
      <alignment horizontal="center" vertical="center"/>
    </xf>
    <xf numFmtId="164" fontId="38" fillId="4" borderId="26" xfId="6" applyNumberFormat="1" applyFont="1" applyFill="1" applyBorder="1" applyAlignment="1">
      <alignment vertical="center" wrapText="1"/>
    </xf>
    <xf numFmtId="164" fontId="38" fillId="4" borderId="26" xfId="6" applyNumberFormat="1" applyFont="1" applyFill="1" applyBorder="1" applyAlignment="1">
      <alignment horizontal="center" vertical="center" wrapText="1"/>
    </xf>
    <xf numFmtId="164" fontId="37" fillId="4" borderId="26" xfId="6" applyNumberFormat="1" applyFont="1" applyFill="1" applyBorder="1" applyAlignment="1">
      <alignment vertical="center" wrapText="1"/>
    </xf>
    <xf numFmtId="164" fontId="37" fillId="4" borderId="26" xfId="6" applyNumberFormat="1" applyFont="1" applyFill="1" applyBorder="1" applyAlignment="1">
      <alignment horizontal="center" vertical="center" wrapText="1"/>
    </xf>
    <xf numFmtId="164" fontId="17" fillId="0" borderId="0" xfId="6" applyNumberFormat="1" applyFont="1" applyAlignment="1">
      <alignment horizontal="center" vertical="center"/>
    </xf>
    <xf numFmtId="0" fontId="39" fillId="0" borderId="27" xfId="6" applyFont="1" applyBorder="1" applyAlignment="1">
      <alignment horizontal="center" vertical="center" wrapText="1" readingOrder="1"/>
    </xf>
    <xf numFmtId="0" fontId="36" fillId="0" borderId="23" xfId="6" applyFont="1" applyBorder="1" applyAlignment="1">
      <alignment horizontal="center" vertical="center" wrapText="1"/>
    </xf>
    <xf numFmtId="0" fontId="36" fillId="0" borderId="25" xfId="6" applyFont="1" applyBorder="1" applyAlignment="1">
      <alignment vertical="center" wrapText="1"/>
    </xf>
    <xf numFmtId="164" fontId="36" fillId="0" borderId="26" xfId="6" applyNumberFormat="1" applyFont="1" applyBorder="1" applyAlignment="1">
      <alignment horizontal="center" vertical="center" wrapText="1"/>
    </xf>
    <xf numFmtId="0" fontId="40" fillId="0" borderId="25" xfId="6" applyFont="1" applyBorder="1" applyAlignment="1">
      <alignment horizontal="left" vertical="center" wrapText="1" indent="1"/>
    </xf>
    <xf numFmtId="164" fontId="40" fillId="0" borderId="26" xfId="6" applyNumberFormat="1" applyFont="1" applyBorder="1" applyAlignment="1">
      <alignment horizontal="center" vertical="center" wrapText="1"/>
    </xf>
    <xf numFmtId="0" fontId="38" fillId="0" borderId="25" xfId="6" applyFont="1" applyBorder="1" applyAlignment="1">
      <alignment horizontal="left" vertical="center" wrapText="1" indent="3"/>
    </xf>
    <xf numFmtId="0" fontId="37" fillId="0" borderId="25" xfId="6" applyFont="1" applyBorder="1" applyAlignment="1">
      <alignment horizontal="left" vertical="center" wrapText="1" indent="3"/>
    </xf>
    <xf numFmtId="0" fontId="36" fillId="0" borderId="24" xfId="6" applyFont="1" applyBorder="1" applyAlignment="1">
      <alignment horizontal="center" vertical="center" wrapText="1"/>
    </xf>
    <xf numFmtId="0" fontId="33" fillId="0" borderId="31" xfId="6" applyFont="1" applyBorder="1" applyAlignment="1">
      <alignment horizontal="center" vertical="center" wrapText="1"/>
    </xf>
    <xf numFmtId="0" fontId="33" fillId="0" borderId="32" xfId="6" applyFont="1" applyBorder="1" applyAlignment="1">
      <alignment horizontal="center" vertical="center" wrapText="1"/>
    </xf>
    <xf numFmtId="0" fontId="34" fillId="0" borderId="21" xfId="6" applyFont="1" applyBorder="1" applyAlignment="1">
      <alignment vertical="center" wrapText="1"/>
    </xf>
    <xf numFmtId="3" fontId="17" fillId="0" borderId="0" xfId="6" applyNumberFormat="1" applyFont="1"/>
    <xf numFmtId="4" fontId="17" fillId="0" borderId="0" xfId="6" applyNumberFormat="1" applyFont="1"/>
    <xf numFmtId="0" fontId="39" fillId="0" borderId="33" xfId="6" applyFont="1" applyBorder="1" applyAlignment="1">
      <alignment horizontal="center" vertical="center" wrapText="1" readingOrder="1"/>
    </xf>
    <xf numFmtId="0" fontId="39" fillId="0" borderId="33" xfId="6" applyFont="1" applyBorder="1" applyAlignment="1">
      <alignment horizontal="center" vertical="center" wrapText="1"/>
    </xf>
    <xf numFmtId="166" fontId="18" fillId="0" borderId="6" xfId="6" applyNumberFormat="1" applyFont="1" applyBorder="1" applyAlignment="1">
      <alignment horizontal="center" vertical="center" wrapText="1" readingOrder="1"/>
    </xf>
    <xf numFmtId="0" fontId="18" fillId="5" borderId="6" xfId="6" applyFont="1" applyFill="1" applyBorder="1" applyAlignment="1">
      <alignment horizontal="center" vertical="center" wrapText="1" readingOrder="1"/>
    </xf>
    <xf numFmtId="165" fontId="18" fillId="5" borderId="6" xfId="6" applyNumberFormat="1" applyFont="1" applyFill="1" applyBorder="1" applyAlignment="1">
      <alignment horizontal="center" vertical="center" wrapText="1" readingOrder="1"/>
    </xf>
    <xf numFmtId="166" fontId="18" fillId="5" borderId="6" xfId="6" applyNumberFormat="1" applyFont="1" applyFill="1" applyBorder="1" applyAlignment="1">
      <alignment horizontal="center" vertical="center" wrapText="1" readingOrder="1"/>
    </xf>
    <xf numFmtId="0" fontId="42" fillId="0" borderId="6" xfId="6" applyFont="1" applyBorder="1" applyAlignment="1">
      <alignment vertical="center" wrapText="1" readingOrder="1"/>
    </xf>
    <xf numFmtId="165" fontId="42" fillId="0" borderId="6" xfId="6" applyNumberFormat="1" applyFont="1" applyBorder="1" applyAlignment="1">
      <alignment horizontal="center" vertical="center" wrapText="1" readingOrder="1"/>
    </xf>
    <xf numFmtId="166" fontId="42" fillId="0" borderId="6" xfId="6" applyNumberFormat="1" applyFont="1" applyBorder="1" applyAlignment="1">
      <alignment horizontal="center" vertical="center" wrapText="1" readingOrder="1"/>
    </xf>
    <xf numFmtId="0" fontId="43" fillId="0" borderId="6" xfId="6" applyFont="1" applyBorder="1" applyAlignment="1">
      <alignment horizontal="left" vertical="center" wrapText="1" indent="3" readingOrder="1"/>
    </xf>
    <xf numFmtId="0" fontId="44" fillId="0" borderId="0" xfId="15"/>
    <xf numFmtId="164" fontId="11" fillId="6" borderId="34" xfId="15" applyNumberFormat="1" applyFont="1" applyFill="1" applyBorder="1" applyAlignment="1">
      <alignment horizontal="center" vertical="center" wrapText="1" readingOrder="1"/>
    </xf>
    <xf numFmtId="0" fontId="13" fillId="0" borderId="34" xfId="15" applyFont="1" applyBorder="1" applyAlignment="1">
      <alignment vertical="top" wrapText="1" readingOrder="1"/>
    </xf>
    <xf numFmtId="164" fontId="13" fillId="0" borderId="34" xfId="15" applyNumberFormat="1" applyFont="1" applyBorder="1" applyAlignment="1">
      <alignment horizontal="center" vertical="center" wrapText="1" readingOrder="1"/>
    </xf>
    <xf numFmtId="164" fontId="44" fillId="0" borderId="0" xfId="15" applyNumberFormat="1"/>
    <xf numFmtId="0" fontId="13" fillId="0" borderId="34" xfId="15" applyFont="1" applyBorder="1" applyAlignment="1">
      <alignment vertical="top" wrapText="1" indent="1" readingOrder="1"/>
    </xf>
    <xf numFmtId="0" fontId="11" fillId="0" borderId="34" xfId="15" applyFont="1" applyBorder="1" applyAlignment="1">
      <alignment vertical="top" wrapText="1" readingOrder="1"/>
    </xf>
    <xf numFmtId="164" fontId="11" fillId="0" borderId="34" xfId="15" applyNumberFormat="1" applyFont="1" applyBorder="1" applyAlignment="1">
      <alignment horizontal="center" vertical="center" wrapText="1" readingOrder="1"/>
    </xf>
    <xf numFmtId="0" fontId="3" fillId="0" borderId="34" xfId="15" applyFont="1" applyBorder="1" applyAlignment="1">
      <alignment vertical="top" wrapText="1" readingOrder="1"/>
    </xf>
    <xf numFmtId="164" fontId="3" fillId="0" borderId="34" xfId="15" applyNumberFormat="1" applyFont="1" applyBorder="1" applyAlignment="1">
      <alignment horizontal="center" vertical="center" wrapText="1" readingOrder="1"/>
    </xf>
    <xf numFmtId="0" fontId="14" fillId="0" borderId="34" xfId="15" applyFont="1" applyBorder="1" applyAlignment="1">
      <alignment vertical="top" wrapText="1" readingOrder="1"/>
    </xf>
    <xf numFmtId="164" fontId="14" fillId="0" borderId="34" xfId="15" applyNumberFormat="1" applyFont="1" applyBorder="1" applyAlignment="1">
      <alignment horizontal="center" vertical="center" wrapText="1" readingOrder="1"/>
    </xf>
    <xf numFmtId="0" fontId="13" fillId="0" borderId="34" xfId="15" applyFont="1" applyBorder="1" applyAlignment="1">
      <alignment horizontal="left" vertical="top" wrapText="1" indent="1" readingOrder="1"/>
    </xf>
    <xf numFmtId="0" fontId="9" fillId="0" borderId="34" xfId="15" applyFont="1" applyBorder="1" applyAlignment="1">
      <alignment horizontal="left" vertical="top" wrapText="1" readingOrder="1"/>
    </xf>
    <xf numFmtId="164" fontId="9" fillId="0" borderId="34" xfId="15" applyNumberFormat="1" applyFont="1" applyBorder="1" applyAlignment="1">
      <alignment horizontal="center" vertical="center" wrapText="1" readingOrder="1"/>
    </xf>
    <xf numFmtId="0" fontId="33" fillId="0" borderId="0" xfId="15" applyFont="1" applyAlignment="1">
      <alignment horizontal="center" vertical="center" wrapText="1"/>
    </xf>
    <xf numFmtId="2" fontId="33" fillId="0" borderId="0" xfId="15" applyNumberFormat="1" applyFont="1" applyAlignment="1">
      <alignment horizontal="center" vertical="center" wrapText="1"/>
    </xf>
    <xf numFmtId="0" fontId="41" fillId="0" borderId="0" xfId="15" applyFont="1" applyAlignment="1">
      <alignment vertical="center" wrapText="1"/>
    </xf>
    <xf numFmtId="171" fontId="41" fillId="0" borderId="0" xfId="15" applyNumberFormat="1" applyFont="1" applyAlignment="1">
      <alignment horizontal="center" vertical="center" wrapText="1"/>
    </xf>
    <xf numFmtId="0" fontId="14" fillId="0" borderId="0" xfId="15" applyFont="1" applyAlignment="1">
      <alignment horizontal="left" vertical="center" wrapText="1" indent="1"/>
    </xf>
    <xf numFmtId="171" fontId="14" fillId="0" borderId="0" xfId="15" applyNumberFormat="1" applyFont="1" applyAlignment="1">
      <alignment horizontal="center" vertical="center" wrapText="1"/>
    </xf>
    <xf numFmtId="0" fontId="33" fillId="0" borderId="0" xfId="15" applyFont="1" applyAlignment="1">
      <alignment vertical="center" wrapText="1"/>
    </xf>
    <xf numFmtId="171" fontId="33" fillId="0" borderId="0" xfId="15" applyNumberFormat="1" applyFont="1" applyAlignment="1">
      <alignment horizontal="center" vertical="center" wrapText="1"/>
    </xf>
    <xf numFmtId="0" fontId="45" fillId="0" borderId="0" xfId="15" applyFont="1" applyAlignment="1">
      <alignment vertical="center" wrapText="1"/>
    </xf>
    <xf numFmtId="1" fontId="45" fillId="0" borderId="0" xfId="15" applyNumberFormat="1" applyFont="1" applyAlignment="1">
      <alignment horizontal="center" vertical="center" wrapText="1"/>
    </xf>
    <xf numFmtId="171" fontId="45" fillId="0" borderId="0" xfId="15" applyNumberFormat="1" applyFont="1" applyAlignment="1">
      <alignment horizontal="center" vertical="center" wrapText="1"/>
    </xf>
    <xf numFmtId="0" fontId="34" fillId="0" borderId="0" xfId="15" applyFont="1" applyAlignment="1">
      <alignment horizontal="left" vertical="center" wrapText="1" indent="1"/>
    </xf>
    <xf numFmtId="171" fontId="34" fillId="0" borderId="0" xfId="15" applyNumberFormat="1" applyFont="1" applyAlignment="1">
      <alignment horizontal="center" vertical="center" wrapText="1"/>
    </xf>
    <xf numFmtId="0" fontId="34" fillId="0" borderId="0" xfId="15" applyFont="1" applyAlignment="1">
      <alignment horizontal="left" vertical="center" wrapText="1" indent="2"/>
    </xf>
    <xf numFmtId="0" fontId="9" fillId="0" borderId="0" xfId="15" applyFont="1" applyAlignment="1">
      <alignment horizontal="left" vertical="center" wrapText="1" indent="1"/>
    </xf>
    <xf numFmtId="171" fontId="9" fillId="0" borderId="0" xfId="15" applyNumberFormat="1" applyFont="1" applyAlignment="1">
      <alignment horizontal="center" vertical="center" wrapText="1"/>
    </xf>
    <xf numFmtId="0" fontId="14" fillId="0" borderId="11" xfId="8" applyFont="1" applyBorder="1" applyAlignment="1" applyProtection="1">
      <alignment horizontal="center" vertical="center" wrapText="1" readingOrder="1"/>
      <protection locked="0"/>
    </xf>
    <xf numFmtId="0" fontId="33" fillId="0" borderId="19" xfId="6" applyFont="1" applyBorder="1" applyAlignment="1">
      <alignment horizontal="center" vertical="center" wrapText="1"/>
    </xf>
    <xf numFmtId="0" fontId="33" fillId="0" borderId="21" xfId="6" applyFont="1" applyBorder="1" applyAlignment="1">
      <alignment horizontal="center" vertical="center" wrapText="1"/>
    </xf>
    <xf numFmtId="4" fontId="41" fillId="0" borderId="28" xfId="6" applyNumberFormat="1" applyFont="1" applyBorder="1" applyAlignment="1">
      <alignment horizontal="center" vertical="center" wrapText="1"/>
    </xf>
    <xf numFmtId="4" fontId="41" fillId="0" borderId="29" xfId="6" applyNumberFormat="1" applyFont="1" applyBorder="1" applyAlignment="1">
      <alignment horizontal="center" vertical="center" wrapText="1"/>
    </xf>
    <xf numFmtId="4" fontId="41" fillId="0" borderId="30" xfId="6" applyNumberFormat="1" applyFont="1" applyBorder="1" applyAlignment="1">
      <alignment horizontal="center" vertical="center" wrapText="1"/>
    </xf>
    <xf numFmtId="2" fontId="33" fillId="0" borderId="37" xfId="15" applyNumberFormat="1" applyFont="1" applyBorder="1" applyAlignment="1">
      <alignment horizontal="right" vertical="center" wrapText="1"/>
    </xf>
    <xf numFmtId="2" fontId="33" fillId="0" borderId="38" xfId="15" applyNumberFormat="1" applyFont="1" applyBorder="1" applyAlignment="1">
      <alignment horizontal="right" vertical="center" wrapText="1"/>
    </xf>
    <xf numFmtId="164" fontId="11" fillId="6" borderId="35" xfId="15" applyNumberFormat="1" applyFont="1" applyFill="1" applyBorder="1" applyAlignment="1">
      <alignment horizontal="center" vertical="center" wrapText="1" readingOrder="1"/>
    </xf>
    <xf numFmtId="164" fontId="11" fillId="6" borderId="36" xfId="15" applyNumberFormat="1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10" fillId="0" borderId="3" xfId="0" applyFont="1" applyBorder="1" applyAlignment="1">
      <alignment horizontal="center" vertical="center"/>
    </xf>
  </cellXfs>
  <cellStyles count="16">
    <cellStyle name="Comma" xfId="1" xr:uid="{00000000-0005-0000-0000-000000000000}"/>
    <cellStyle name="Comma [0]" xfId="2" xr:uid="{00000000-0005-0000-0000-000001000000}"/>
    <cellStyle name="Comma 2" xfId="14" xr:uid="{00000000-0005-0000-0000-000002000000}"/>
    <cellStyle name="Comma 2 2" xfId="12" xr:uid="{00000000-0005-0000-0000-000003000000}"/>
    <cellStyle name="Currency" xfId="3" xr:uid="{00000000-0005-0000-0000-000004000000}"/>
    <cellStyle name="Currency [0]" xfId="4" xr:uid="{00000000-0005-0000-0000-000005000000}"/>
    <cellStyle name="Normal" xfId="0" builtinId="0"/>
    <cellStyle name="Normal 2" xfId="6" xr:uid="{00000000-0005-0000-0000-000007000000}"/>
    <cellStyle name="Normal 2 2" xfId="8" xr:uid="{00000000-0005-0000-0000-000008000000}"/>
    <cellStyle name="Normal 2 2 2" xfId="11" xr:uid="{00000000-0005-0000-0000-000009000000}"/>
    <cellStyle name="Normal 3" xfId="13" xr:uid="{00000000-0005-0000-0000-00000A000000}"/>
    <cellStyle name="Normal 4" xfId="15" xr:uid="{00000000-0005-0000-0000-00000B000000}"/>
    <cellStyle name="Percent" xfId="5" xr:uid="{00000000-0005-0000-0000-00000C000000}"/>
    <cellStyle name="Percent 2" xfId="7" xr:uid="{00000000-0005-0000-0000-00000D000000}"/>
    <cellStyle name="Percent 2 2" xfId="9" xr:uid="{00000000-0005-0000-0000-00000E000000}"/>
    <cellStyle name="Percent 2 2 2" xfId="10" xr:uid="{00000000-0005-0000-0000-00000F000000}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D3D3D3"/>
      <rgbColor rgb="00000000"/>
      <rgbColor rgb="002C2C90"/>
      <rgbColor rgb="008A3A0C"/>
      <rgbColor rgb="0086008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2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3.xml"/><Relationship Id="rId21" Type="http://schemas.openxmlformats.org/officeDocument/2006/relationships/externalLink" Target="externalLinks/externalLink8.xml"/><Relationship Id="rId42" Type="http://schemas.openxmlformats.org/officeDocument/2006/relationships/externalLink" Target="externalLinks/externalLink29.xml"/><Relationship Id="rId47" Type="http://schemas.openxmlformats.org/officeDocument/2006/relationships/externalLink" Target="externalLinks/externalLink34.xml"/><Relationship Id="rId63" Type="http://schemas.openxmlformats.org/officeDocument/2006/relationships/externalLink" Target="externalLinks/externalLink50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externalLink" Target="externalLinks/externalLink24.xml"/><Relationship Id="rId40" Type="http://schemas.openxmlformats.org/officeDocument/2006/relationships/externalLink" Target="externalLinks/externalLink27.xml"/><Relationship Id="rId45" Type="http://schemas.openxmlformats.org/officeDocument/2006/relationships/externalLink" Target="externalLinks/externalLink32.xml"/><Relationship Id="rId53" Type="http://schemas.openxmlformats.org/officeDocument/2006/relationships/externalLink" Target="externalLinks/externalLink40.xml"/><Relationship Id="rId58" Type="http://schemas.openxmlformats.org/officeDocument/2006/relationships/externalLink" Target="externalLinks/externalLink45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8.xml"/><Relationship Id="rId1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0.xml"/><Relationship Id="rId48" Type="http://schemas.openxmlformats.org/officeDocument/2006/relationships/externalLink" Target="externalLinks/externalLink35.xml"/><Relationship Id="rId56" Type="http://schemas.openxmlformats.org/officeDocument/2006/relationships/externalLink" Target="externalLinks/externalLink43.xml"/><Relationship Id="rId64" Type="http://schemas.openxmlformats.org/officeDocument/2006/relationships/externalLink" Target="externalLinks/externalLink51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externalLink" Target="externalLinks/externalLink25.xml"/><Relationship Id="rId46" Type="http://schemas.openxmlformats.org/officeDocument/2006/relationships/externalLink" Target="externalLinks/externalLink33.xml"/><Relationship Id="rId59" Type="http://schemas.openxmlformats.org/officeDocument/2006/relationships/externalLink" Target="externalLinks/externalLink46.xml"/><Relationship Id="rId67" Type="http://schemas.openxmlformats.org/officeDocument/2006/relationships/styles" Target="styles.xml"/><Relationship Id="rId20" Type="http://schemas.openxmlformats.org/officeDocument/2006/relationships/externalLink" Target="externalLinks/externalLink7.xml"/><Relationship Id="rId41" Type="http://schemas.openxmlformats.org/officeDocument/2006/relationships/externalLink" Target="externalLinks/externalLink28.xml"/><Relationship Id="rId54" Type="http://schemas.openxmlformats.org/officeDocument/2006/relationships/externalLink" Target="externalLinks/externalLink41.xml"/><Relationship Id="rId62" Type="http://schemas.openxmlformats.org/officeDocument/2006/relationships/externalLink" Target="externalLinks/externalLink4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36.xml"/><Relationship Id="rId57" Type="http://schemas.openxmlformats.org/officeDocument/2006/relationships/externalLink" Target="externalLinks/externalLink44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8.xml"/><Relationship Id="rId44" Type="http://schemas.openxmlformats.org/officeDocument/2006/relationships/externalLink" Target="externalLinks/externalLink31.xml"/><Relationship Id="rId52" Type="http://schemas.openxmlformats.org/officeDocument/2006/relationships/externalLink" Target="externalLinks/externalLink39.xml"/><Relationship Id="rId60" Type="http://schemas.openxmlformats.org/officeDocument/2006/relationships/externalLink" Target="externalLinks/externalLink47.xml"/><Relationship Id="rId65" Type="http://schemas.openxmlformats.org/officeDocument/2006/relationships/externalLink" Target="externalLinks/externalLink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9" Type="http://schemas.openxmlformats.org/officeDocument/2006/relationships/externalLink" Target="externalLinks/externalLink26.xml"/><Relationship Id="rId34" Type="http://schemas.openxmlformats.org/officeDocument/2006/relationships/externalLink" Target="externalLinks/externalLink21.xml"/><Relationship Id="rId50" Type="http://schemas.openxmlformats.org/officeDocument/2006/relationships/externalLink" Target="externalLinks/externalLink37.xml"/><Relationship Id="rId55" Type="http://schemas.openxmlformats.org/officeDocument/2006/relationships/externalLink" Target="externalLinks/externalLink4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EMartin/AppData/Local/Microsoft/Windows/Temporary%20Internet%20Files/Content.Outlook/SPBBMSQF/DATA/KEN/current/External/KenBOP(current)base%20May%20mission%20rev.2%20.xls" TargetMode="External"/><Relationship Id="rId1" Type="http://schemas.openxmlformats.org/officeDocument/2006/relationships/externalLinkPath" Target="/Users/EMartin/AppData/Local/Microsoft/Windows/Temporary%20Internet%20Files/Content.Outlook/SPBBMSQF/DATA/KEN/current/External/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My%20Documents\moldova\Oct2000mission\data\eff9911b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luca/My%20Local%20Documents/0%20GEO/14%20Article%20IV/scenarios/normative%20Feb%206/DATA/PA/CHL/SECTORS/BOP/Bop0209.xls" TargetMode="External"/><Relationship Id="rId1" Type="http://schemas.openxmlformats.org/officeDocument/2006/relationships/externalLinkPath" Target="/Users/aluca/My%20Local%20Documents/0%20GEO/14%20Article%20IV/scenarios/normative%20Feb%206/DATA/PA/CHL/SECTORS/BOP/Bop020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ocuments%20and%20Settings\LABREGO\My%20Local%20Documents\Ecuador\ecubopLates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USERS\Irina%20Dolinskaya\FPmode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US\MDA\WEO\Templates\wrs921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EMartin/AppData/Local/Microsoft/Windows/Temporary%20Internet%20Files/Content.Outlook/SPBBMSQF/WIN/TEMP/MFLOW96.XLS" TargetMode="External"/><Relationship Id="rId1" Type="http://schemas.openxmlformats.org/officeDocument/2006/relationships/externalLinkPath" Target="/Users/EMartin/AppData/Local/Microsoft/Windows/Temporary%20Internet%20Files/Content.Outlook/SPBBMSQF/WIN/TEMP/MFLOW9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WIN\TEMP\MFLOW9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~1\bud67\LOCALS~1\Temp\Rar$DI01.562\WIN\TEMP\MFLOW9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\dsimard\AppData\Local\Microsoft\Windows\Temporary%20Internet%20Files\Content.Outlook\VUMFOKLA\BOP\Documents%20and%20Settings\llipscomb\Desktop\Georgia%20Backup%20files\WIN\TEMP\MFLOW9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llipscomb\Desktop\Georgia%20Backup%20files\Documents%20and%20Settings\LABREGO\My%20Local%20Documents\Ecuador\ecubopLatest.xls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hota/Downloads/PMCG%20DATA%20INPUT%20TEMPLATE/IMF%20PPT/SOE_HealthCheck_Case_Study_Developia.xlsm" TargetMode="External"/><Relationship Id="rId1" Type="http://schemas.openxmlformats.org/officeDocument/2006/relationships/externalLinkPath" Target="/Users/shota/Downloads/PMCG%20DATA%20INPUT%20TEMPLATE/IMF%20PPT/SOE_HealthCheck_Case_Study_Developia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g-file01\Users\ggrigolava\AppData\Local\Microsoft\Windows\Temporary%20Internet%20Files\Content.Outlook\WNWVM2ZI\Copy%20of%20CD_Issue_CalendarUPD%202%20(2).xlsx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Budget_2012/City%20Hall/Fund/Fund_2012.xls" TargetMode="External"/><Relationship Id="rId1" Type="http://schemas.openxmlformats.org/officeDocument/2006/relationships/externalLinkPath" Target="/Budget_2012/City%20Hall/Fund/Fund_2012.xls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ela/ZEDAMXEDVELOBA/STATISTIKA/Consolidate%20Report/2010/Consolidate_Report_09-2010.xls" TargetMode="External"/><Relationship Id="rId1" Type="http://schemas.openxmlformats.org/officeDocument/2006/relationships/externalLinkPath" Target="/ela/ZEDAMXEDVELOBA/STATISTIKA/Consolidate%20Report/2010/Consolidate_Report_09-201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\dsimard\AppData\Local\Microsoft\Windows\Temporary%20Internet%20Files\Content.Outlook\VUMFOKLA\BOP\GEOMon%20(SBA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Users\aluca\AppData\Local\Microsoft\Windows\Temporary%20Internet%20Files\Content.Outlook\FCXU550O\IMF%20projections%20fifth%20review%20Feb%202%2010.xls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r.sulakadze/Desktop/kanoni%20bizne%20gegmebze/&#4330;&#4304;&#4320;&#4312;&#4308;&#4314;&#4312;%20&#4324;&#4317;&#4320;&#4315;&#4308;&#4305;&#4312;%20(1).xlsx" TargetMode="External"/><Relationship Id="rId1" Type="http://schemas.openxmlformats.org/officeDocument/2006/relationships/externalLinkPath" Target="/Users/r.sulakadze/Desktop/kanoni%20bizne%20gegmebze/&#4330;&#4304;&#4320;&#4312;&#4308;&#4314;&#4312;%20&#4324;&#4317;&#4320;&#4315;&#4308;&#4305;&#4312;%20(1).xlsx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luca/My%20Local%20Documents/0%20GEO/14%20Article%20IV/scenarios/normative%20Feb%206/DATA/SV/VULNERABILITIES/VULNERABILITIES%202005-09/working-files/Master%20Cross%20Country%20MSG.xls" TargetMode="External"/><Relationship Id="rId1" Type="http://schemas.openxmlformats.org/officeDocument/2006/relationships/externalLinkPath" Target="/Users/aluca/My%20Local%20Documents/0%20GEO/14%20Article%20IV/scenarios/normative%20Feb%206/DATA/SV/VULNERABILITIES/VULNERABILITIES%202005-09/working-files/Master%20Cross%20Country%20MSG.xls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luca/My%20Local%20Documents/0%20GEO/14%20Article%20IV/scenarios/normative%20Feb%206/Users/leyraud/Desktop/Eyraud%20business%20files/Georgia/REVIEWS/5%20review%20February%202010/GEO%20vulnerability.xls" TargetMode="External"/><Relationship Id="rId1" Type="http://schemas.openxmlformats.org/officeDocument/2006/relationships/externalLinkPath" Target="/Users/aluca/My%20Local%20Documents/0%20GEO/14%20Article%20IV/scenarios/normative%20Feb%206/Users/leyraud/Desktop/Eyraud%20business%20files/Georgia/REVIEWS/5%20review%20February%202010/GEO%20vulnerability.xls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luca/My%20Local%20Documents/0%20GEO/14%20Article%20IV/scenarios/normative%20Feb%206/Colombia/WEO/GEEColombiaOct2001.xls" TargetMode="External"/><Relationship Id="rId1" Type="http://schemas.openxmlformats.org/officeDocument/2006/relationships/externalLinkPath" Target="/Users/aluca/My%20Local%20Documents/0%20GEO/14%20Article%20IV/scenarios/normative%20Feb%206/Colombia/WEO/GEEColombiaOct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ro331-08-w\net\USERS\Irina%20Dolinskaya\FPmode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ocuments%20and%20Settings\BCLEMENTS\Local%20Settings\Temporary%20Internet%20Files\OLK5\External%20DSA%20Template_country.xls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9.%20Supervision/_Analysis/Analysis-MF.xlsx" TargetMode="External"/><Relationship Id="rId1" Type="http://schemas.openxmlformats.org/officeDocument/2006/relationships/externalLinkPath" Target="/9.%20Supervision/_Analysis/Analysis-MF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26A7736\deadlink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DD\FSU\FSU_DATABASE.xls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luca/My%20Local%20Documents/0%20GEO/14%20Article%20IV/scenarios/normative%20Feb%206/WINDOWS/TEMP/CRI-BOP-01.xls" TargetMode="External"/><Relationship Id="rId1" Type="http://schemas.openxmlformats.org/officeDocument/2006/relationships/externalLinkPath" Target="/Users/aluca/My%20Local%20Documents/0%20GEO/14%20Article%20IV/scenarios/normative%20Feb%206/WINDOWS/TEMP/CRI-BOP-01.xls" TargetMode="External"/></Relationships>
</file>

<file path=xl/externalLinks/_rels/externalLink3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luca/My%20Local%20Documents/0%20GEO/14%20Article%20IV/scenarios/normative%20Feb%206/DATA/CA/CRI/EXTERNAL/Output/CRI-BOP-01.xls" TargetMode="External"/><Relationship Id="rId1" Type="http://schemas.openxmlformats.org/officeDocument/2006/relationships/externalLinkPath" Target="/Users/aluca/My%20Local%20Documents/0%20GEO/14%20Article%20IV/scenarios/normative%20Feb%206/DATA/CA/CRI/EXTERNAL/Output/CRI-BOP-0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101%20&#1044;&#1077;&#1085;&#1077;&#1078;&#1085;&#1099;&#1077;%20&#1089;&#1088;&#1077;&#1076;&#1089;&#1090;&#1074;&#1072;%20Combined%20Leadsheet" TargetMode="External"/></Relationships>
</file>

<file path=xl/externalLinks/_rels/externalLink3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aCikosgan/REPORT_2005_Ikv/07_2005_report/CPI_By_import_and_Domestic_goods_achiko+regulirebadi%20fasebi%20(es%20aris%20bolo%20varianti).xls" TargetMode="External"/><Relationship Id="rId1" Type="http://schemas.openxmlformats.org/officeDocument/2006/relationships/externalLinkPath" Target="/aCikosgan/REPORT_2005_Ikv/07_2005_report/CPI_By_import_and_Domestic_goods_achiko+regulirebadi%20fasebi%20(es%20aris%20bolo%20varianti).xls" TargetMode="External"/></Relationships>
</file>

<file path=xl/externalLinks/_rels/externalLink3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luca/My%20Local%20Documents/0%20GEO/14%20Article%20IV/scenarios/normative%20Feb%206/DATA/CA/CRI/Dbase/Dinput/CRI-INPUT-ABOP.xls" TargetMode="External"/><Relationship Id="rId1" Type="http://schemas.openxmlformats.org/officeDocument/2006/relationships/externalLinkPath" Target="/Users/aluca/My%20Local%20Documents/0%20GEO/14%20Article%20IV/scenarios/normative%20Feb%206/DATA/CA/CRI/Dbase/Dinput/CRI-INPUT-A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ro331-08-w\net\DATA\US\MDA\WEO\Templates\wrs921.xls" TargetMode="External"/></Relationships>
</file>

<file path=xl/externalLinks/_rels/externalLink4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luca/My%20Local%20Documents/0%20GEO/14%20Article%20IV/scenarios/normative%20Feb%206/DATA/CA/CRI/EXTERNAL/Output/Other-2002/CRI-INPUT-ABOP-4.xls" TargetMode="External"/><Relationship Id="rId1" Type="http://schemas.openxmlformats.org/officeDocument/2006/relationships/externalLinkPath" Target="/Users/aluca/My%20Local%20Documents/0%20GEO/14%20Article%20IV/scenarios/normative%20Feb%206/DATA/CA/CRI/EXTERNAL/Output/Other-2002/CRI-INPUT-ABOP-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WIN\Temporary%20Internet%20Files\OLKA1E5\wrs9151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TA\DH\GEO\BOP\Data\FLOW2004a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S1\ECU\SECTORS\External\PERUMF97.XLS" TargetMode="External"/></Relationships>
</file>

<file path=xl/externalLinks/_rels/externalLink4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luca/My%20Local%20Documents/0%20GEO/14%20Article%20IV/scenarios/normative%20Feb%206/CPLAZO/IMAE/PR/INF1-ALEX.xls" TargetMode="External"/><Relationship Id="rId1" Type="http://schemas.openxmlformats.org/officeDocument/2006/relationships/externalLinkPath" Target="/Users/aluca/My%20Local%20Documents/0%20GEO/14%20Article%20IV/scenarios/normative%20Feb%206/CPLAZO/IMAE/PR/INF1-ALEX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S1\ECU\SECTORS\External\ecuredtab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00%20Other%20assets%20EXAMPLE%20Combined%20Leadsheet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41%20Test%20of%20Investment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na-ts\net\Documents%20and%20Settings\inga\Desktop\ea_sabazo_det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na-ts\PRICE\Documents%20and%20Settings\cicino\Local%20Settings\Temporary%20Internet%20Files\Content.IE5\67NC4HI1\CPICalc04_mush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(C)%205321%20Account%20Receivables%20for%20Q3%202007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00%20Equity%20investments%20%20Combined%20Leadsheet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1.113\&#4305;&#4312;&#4310;&#4316;&#4308;&#4321;%20&#4307;&#4304;&#4306;&#4308;&#4306;&#4315;&#4304;&#4320;&#4308;&#4305;&#4304;%20(&#4321;&#4304;&#4308;&#4320;&#4311;&#4317;%20&#4307;&#4308;&#4318;&#4304;&#4320;&#4322;&#4304;&#4315;&#4308;&#4316;&#4322;&#4308;&#4305;&#4311;&#4304;&#4316;)\Users\user\AppData\Local\Microsoft\Windows\Temporary%20Internet%20Files\Content.IE5\6SOCZTIK\&#4330;&#4304;&#4320;&#4312;&#4308;&#4314;&#4312;%20&#4324;&#4317;&#4320;&#4315;&#4308;&#4305;&#4312;%20(1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EMartin/AppData/Local/Microsoft/Windows/Temporary%20Internet%20Files/Content.Outlook/SPBBMSQF/Documents%20and%20Settings/LABREGO/My%20Local%20Documents/Ecuador/ecubopLatest.xls" TargetMode="External"/><Relationship Id="rId1" Type="http://schemas.openxmlformats.org/officeDocument/2006/relationships/externalLinkPath" Target="/Users/EMartin/AppData/Local/Microsoft/Windows/Temporary%20Internet%20Files/Content.Outlook/SPBBMSQF/Documents%20and%20Settings/LABREGO/My%20Local%20Documents/Ecuador/ecubopLatest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EMartin/AppData/Local/Microsoft/Windows/Temporary%20Internet%20Files/Content.Outlook/SPBBMSQF/USERS/Irina%20Dolinskaya/FPmodel.xls" TargetMode="External"/><Relationship Id="rId1" Type="http://schemas.openxmlformats.org/officeDocument/2006/relationships/externalLinkPath" Target="/Users/EMartin/AppData/Local/Microsoft/Windows/Temporary%20Internet%20Files/Content.Outlook/SPBBMSQF/USERS/Irina%20Dolinskaya/FPmodel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EMartin/AppData/Local/Microsoft/Windows/Temporary%20Internet%20Files/Content.Outlook/SPBBMSQF/DATA/US/MDA/WEO/Templates/wrs921.xls" TargetMode="External"/><Relationship Id="rId1" Type="http://schemas.openxmlformats.org/officeDocument/2006/relationships/externalLinkPath" Target="/Users/EMartin/AppData/Local/Microsoft/Windows/Temporary%20Internet%20Files/Content.Outlook/SPBBMSQF/DATA/US/MDA/WEO/Templates/wrs9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n_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J87">
            <v>3035.6234321400398</v>
          </cell>
          <cell r="K87">
            <v>2975.4851809060306</v>
          </cell>
          <cell r="L87">
            <v>2842.4999999999995</v>
          </cell>
          <cell r="M87">
            <v>2686.6</v>
          </cell>
          <cell r="N87">
            <v>2742.76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  <cell r="S87">
            <v>3997.5525546669683</v>
          </cell>
          <cell r="T87">
            <v>4340.9711679215779</v>
          </cell>
          <cell r="U87">
            <v>4796.4756673634238</v>
          </cell>
          <cell r="V87">
            <v>5281.4601257114955</v>
          </cell>
          <cell r="W87">
            <v>5727.8593794674289</v>
          </cell>
          <cell r="X87">
            <v>6135.9693201964728</v>
          </cell>
          <cell r="Y87">
            <v>6574.2910509682461</v>
          </cell>
          <cell r="Z87">
            <v>7047.464502227821</v>
          </cell>
          <cell r="AA87">
            <v>7558.4039469664458</v>
          </cell>
          <cell r="AB87">
            <v>8115.2960305978322</v>
          </cell>
          <cell r="AC87">
            <v>8717.4088695618993</v>
          </cell>
          <cell r="AD87">
            <v>9368.5837619655049</v>
          </cell>
          <cell r="AE87">
            <v>10072.996048207535</v>
          </cell>
          <cell r="AF87">
            <v>10835.184579013356</v>
          </cell>
          <cell r="AG87">
            <v>11660.083809198853</v>
          </cell>
          <cell r="AH87">
            <v>12553.058752923744</v>
          </cell>
          <cell r="AI87">
            <v>13519.943057493711</v>
          </cell>
        </row>
        <row r="88">
          <cell r="I88">
            <v>-5.7008965887577849</v>
          </cell>
          <cell r="J88">
            <v>-2.262789025169555</v>
          </cell>
          <cell r="K88">
            <v>-4.3665903895284961</v>
          </cell>
          <cell r="L88">
            <v>-4.9088658304071213</v>
          </cell>
          <cell r="M88">
            <v>-2.2073311801851254</v>
          </cell>
          <cell r="N88">
            <v>-3.5942403334183597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  <cell r="S88">
            <v>-6.2263885883577421</v>
          </cell>
          <cell r="T88">
            <v>-6.2255626662661223</v>
          </cell>
          <cell r="U88">
            <v>-5.9837800024204881</v>
          </cell>
          <cell r="V88">
            <v>-6.3148545225364892</v>
          </cell>
          <cell r="W88">
            <v>-5.6640620729483109</v>
          </cell>
          <cell r="X88">
            <v>-5.770379695348117</v>
          </cell>
          <cell r="Y88">
            <v>-5.8656788180317383</v>
          </cell>
          <cell r="Z88">
            <v>-5.9458120013883509</v>
          </cell>
          <cell r="AA88">
            <v>-6.0153445427542485</v>
          </cell>
          <cell r="AB88">
            <v>-6.0720663147381408</v>
          </cell>
          <cell r="AC88">
            <v>-6.1055027621634093</v>
          </cell>
          <cell r="AD88">
            <v>-6.0414700878857461</v>
          </cell>
          <cell r="AE88">
            <v>-5.9757445020741251</v>
          </cell>
          <cell r="AF88">
            <v>-5.9073314642238799</v>
          </cell>
          <cell r="AG88">
            <v>-5.8340944105542958</v>
          </cell>
          <cell r="AH88">
            <v>-5.7550306371400639</v>
          </cell>
          <cell r="AI88">
            <v>-5.670640930790757</v>
          </cell>
        </row>
        <row r="89">
          <cell r="I89">
            <v>-5.7494286526163032</v>
          </cell>
          <cell r="J89">
            <v>-2.1218026342702117</v>
          </cell>
          <cell r="K89">
            <v>-4.1884249660810804</v>
          </cell>
          <cell r="L89">
            <v>-4.9131650698546592</v>
          </cell>
          <cell r="M89">
            <v>-2.2225089968639038</v>
          </cell>
          <cell r="N89">
            <v>-2.721632742473318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  <cell r="S89">
            <v>-6.2263885883577421</v>
          </cell>
          <cell r="T89">
            <v>-6.2255626662661223</v>
          </cell>
          <cell r="U89">
            <v>-5.9837800024204881</v>
          </cell>
          <cell r="V89">
            <v>-6.3148545225364892</v>
          </cell>
          <cell r="W89">
            <v>-5.6640620729483109</v>
          </cell>
          <cell r="X89">
            <v>-5.770379695348117</v>
          </cell>
          <cell r="Y89">
            <v>-5.8656788180317383</v>
          </cell>
          <cell r="Z89">
            <v>-5.9458120013883509</v>
          </cell>
          <cell r="AA89">
            <v>-6.0153445427542485</v>
          </cell>
          <cell r="AB89">
            <v>-6.0720663147381408</v>
          </cell>
          <cell r="AC89">
            <v>-6.1055027621634093</v>
          </cell>
          <cell r="AD89">
            <v>-6.0414700878857461</v>
          </cell>
          <cell r="AE89">
            <v>-5.9757445020741251</v>
          </cell>
          <cell r="AF89">
            <v>-5.9073314642238799</v>
          </cell>
          <cell r="AG89">
            <v>-5.8340944105542958</v>
          </cell>
          <cell r="AH89">
            <v>-5.7550306371400639</v>
          </cell>
          <cell r="AI89">
            <v>-5.670640930790757</v>
          </cell>
        </row>
        <row r="90">
          <cell r="I90">
            <v>8860.1218619826504</v>
          </cell>
          <cell r="J90">
            <v>9257.4502319880976</v>
          </cell>
          <cell r="K90">
            <v>10745.432413793103</v>
          </cell>
          <cell r="L90">
            <v>11179.771844660194</v>
          </cell>
          <cell r="M90">
            <v>10541.700653409089</v>
          </cell>
          <cell r="N90">
            <v>10437.613624442696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  <cell r="S90">
            <v>16623.883753290145</v>
          </cell>
          <cell r="T90">
            <v>18595.175933470895</v>
          </cell>
          <cell r="U90">
            <v>20520.743227875995</v>
          </cell>
          <cell r="V90">
            <v>23171.776851544284</v>
          </cell>
          <cell r="W90">
            <v>28613.268595985974</v>
          </cell>
          <cell r="X90">
            <v>31156.193591397565</v>
          </cell>
          <cell r="Y90">
            <v>33932.670319593228</v>
          </cell>
          <cell r="Z90">
            <v>36969.180243954092</v>
          </cell>
          <cell r="AA90">
            <v>40295.869642819904</v>
          </cell>
          <cell r="AB90">
            <v>43941.460541134453</v>
          </cell>
          <cell r="AC90">
            <v>47949.007501957436</v>
          </cell>
          <cell r="AD90">
            <v>52354.484654090331</v>
          </cell>
          <cell r="AE90">
            <v>57164.729911948285</v>
          </cell>
          <cell r="AF90">
            <v>62416.932713531918</v>
          </cell>
          <cell r="AG90">
            <v>68151.699402174127</v>
          </cell>
          <cell r="AH90">
            <v>74413.367166268086</v>
          </cell>
          <cell r="AI90">
            <v>81250.346823269065</v>
          </cell>
        </row>
        <row r="91">
          <cell r="I91">
            <v>1.5169463703024839</v>
          </cell>
          <cell r="J91">
            <v>1.4517604564649236</v>
          </cell>
          <cell r="K91">
            <v>1.3760205607320266</v>
          </cell>
          <cell r="L91">
            <v>1.3564401943863649</v>
          </cell>
          <cell r="M91">
            <v>1.3673157631540001</v>
          </cell>
          <cell r="N91">
            <v>1.3187915192507518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  <cell r="S91">
            <v>1.2686955202842984</v>
          </cell>
          <cell r="T91">
            <v>1.270951522213567</v>
          </cell>
          <cell r="U91">
            <v>1.2732543111406767</v>
          </cell>
          <cell r="V91">
            <v>1.2732543111406767</v>
          </cell>
          <cell r="W91">
            <v>1.2732543111406767</v>
          </cell>
          <cell r="X91">
            <v>1.2732543111406767</v>
          </cell>
          <cell r="Y91">
            <v>1.2732543111406767</v>
          </cell>
          <cell r="Z91">
            <v>1.2732543111406767</v>
          </cell>
          <cell r="AA91">
            <v>1.2732543111406767</v>
          </cell>
          <cell r="AB91">
            <v>1.2732543111406767</v>
          </cell>
          <cell r="AC91">
            <v>1.2732543111406767</v>
          </cell>
          <cell r="AD91">
            <v>1.2732543111406767</v>
          </cell>
          <cell r="AE91">
            <v>1.2732543111406767</v>
          </cell>
          <cell r="AF91">
            <v>1.2732543111406767</v>
          </cell>
          <cell r="AG91">
            <v>1.2732543111406767</v>
          </cell>
          <cell r="AH91">
            <v>1.2732543111406767</v>
          </cell>
          <cell r="AI91">
            <v>1.2732543111406767</v>
          </cell>
          <cell r="AJ91">
            <v>1.2732543111406767</v>
          </cell>
        </row>
        <row r="92">
          <cell r="I92">
            <v>2623.2951947879574</v>
          </cell>
          <cell r="J92">
            <v>2565.1806821232158</v>
          </cell>
          <cell r="K92">
            <v>2746.8790348026741</v>
          </cell>
          <cell r="L92">
            <v>3213.8732025940108</v>
          </cell>
          <cell r="M92">
            <v>2623.2918784033122</v>
          </cell>
          <cell r="N92">
            <v>2397.3497462079349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  <cell r="S92">
            <v>3593.4352622187776</v>
          </cell>
          <cell r="T92">
            <v>4019.5517424303075</v>
          </cell>
          <cell r="U92">
            <v>4435.7842858106133</v>
          </cell>
          <cell r="V92">
            <v>5008.8343531711862</v>
          </cell>
          <cell r="W92">
            <v>6185.0726259923094</v>
          </cell>
          <cell r="X92">
            <v>6734.7538246400682</v>
          </cell>
          <cell r="Y92">
            <v>7334.9197983616714</v>
          </cell>
          <cell r="Z92">
            <v>7991.2948066455228</v>
          </cell>
          <cell r="AA92">
            <v>8710.3952990300331</v>
          </cell>
          <cell r="AB92">
            <v>9498.4298570216069</v>
          </cell>
          <cell r="AC92">
            <v>10364.705197834721</v>
          </cell>
          <cell r="AD92">
            <v>11316.997524965578</v>
          </cell>
          <cell r="AE92">
            <v>12356.784928801722</v>
          </cell>
          <cell r="AF92">
            <v>13492.106315285762</v>
          </cell>
          <cell r="AG92">
            <v>14731.739192018671</v>
          </cell>
          <cell r="AH92">
            <v>16085.267529783938</v>
          </cell>
          <cell r="AI92">
            <v>17563.155859078666</v>
          </cell>
        </row>
        <row r="93">
          <cell r="I93">
            <v>29.607890677487099</v>
          </cell>
          <cell r="J93">
            <v>27.709365082617644</v>
          </cell>
          <cell r="K93">
            <v>25.56322471747821</v>
          </cell>
          <cell r="L93">
            <v>28.747216376594093</v>
          </cell>
          <cell r="M93">
            <v>24.884902015833315</v>
          </cell>
          <cell r="N93">
            <v>22.968370285271394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  <cell r="S93">
            <v>21.616099556203743</v>
          </cell>
          <cell r="T93">
            <v>21.616099556203743</v>
          </cell>
          <cell r="U93">
            <v>21.616099556203743</v>
          </cell>
          <cell r="V93">
            <v>21.616099556203743</v>
          </cell>
          <cell r="W93">
            <v>21.616099556203743</v>
          </cell>
          <cell r="X93">
            <v>21.616099556203743</v>
          </cell>
          <cell r="Y93">
            <v>21.616099556203743</v>
          </cell>
          <cell r="Z93">
            <v>21.616099556203743</v>
          </cell>
          <cell r="AA93">
            <v>21.616099556203743</v>
          </cell>
          <cell r="AB93">
            <v>21.616099556203743</v>
          </cell>
          <cell r="AC93">
            <v>21.616099556203743</v>
          </cell>
          <cell r="AD93">
            <v>21.616099556203743</v>
          </cell>
          <cell r="AE93">
            <v>21.616099556203743</v>
          </cell>
          <cell r="AF93">
            <v>21.616099556203743</v>
          </cell>
          <cell r="AG93">
            <v>21.616099556203743</v>
          </cell>
          <cell r="AH93">
            <v>21.616099556203743</v>
          </cell>
          <cell r="AI93">
            <v>21.616099556203743</v>
          </cell>
        </row>
        <row r="96">
          <cell r="I96">
            <v>4.8</v>
          </cell>
          <cell r="J96">
            <v>4.5999999999999996</v>
          </cell>
          <cell r="K96">
            <v>2.2999999999999998</v>
          </cell>
          <cell r="L96">
            <v>1.8</v>
          </cell>
          <cell r="M96">
            <v>1.4168819014069856</v>
          </cell>
          <cell r="N96">
            <v>-0.23683360414266108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  <cell r="S96">
            <v>3.5</v>
          </cell>
          <cell r="T96">
            <v>4</v>
          </cell>
          <cell r="U96">
            <v>4</v>
          </cell>
          <cell r="V96">
            <v>4</v>
          </cell>
          <cell r="W96">
            <v>6.0370069569610996</v>
          </cell>
          <cell r="X96">
            <v>6.0592976880875726</v>
          </cell>
          <cell r="Y96">
            <v>6.0750564946457919</v>
          </cell>
          <cell r="Z96">
            <v>6.0975518054972921</v>
          </cell>
          <cell r="AA96">
            <v>6.1199045148971454</v>
          </cell>
          <cell r="AB96">
            <v>6.1199045148971454</v>
          </cell>
          <cell r="AC96">
            <v>6.1199045148971454</v>
          </cell>
          <cell r="AD96">
            <v>6.1199045148971454</v>
          </cell>
          <cell r="AE96">
            <v>6.1199045148971454</v>
          </cell>
          <cell r="AF96">
            <v>6.1199045148971454</v>
          </cell>
          <cell r="AG96">
            <v>6.1199045148971454</v>
          </cell>
          <cell r="AH96">
            <v>6.1199045148971454</v>
          </cell>
          <cell r="AI96">
            <v>6.1199045148971454</v>
          </cell>
        </row>
        <row r="97">
          <cell r="I97">
            <v>16.120635221711165</v>
          </cell>
          <cell r="J97">
            <v>13.641140324671031</v>
          </cell>
          <cell r="K97">
            <v>17.871910667804158</v>
          </cell>
          <cell r="L97">
            <v>10.858634594188743</v>
          </cell>
          <cell r="M97">
            <v>7.4142556069901389</v>
          </cell>
          <cell r="N97">
            <v>7.2542915148650522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  <cell r="S97">
            <v>9.4816478087076597</v>
          </cell>
          <cell r="T97">
            <v>10.260218580781522</v>
          </cell>
          <cell r="U97">
            <v>10.658653588716716</v>
          </cell>
          <cell r="V97">
            <v>10.73572963073255</v>
          </cell>
          <cell r="W97">
            <v>10.65968842028855</v>
          </cell>
          <cell r="X97">
            <v>10.673909086624045</v>
          </cell>
          <cell r="Y97">
            <v>10.701879402305892</v>
          </cell>
          <cell r="Z97">
            <v>10.738637362140269</v>
          </cell>
          <cell r="AA97">
            <v>10.729239119755519</v>
          </cell>
          <cell r="AB97">
            <v>10.755457517750845</v>
          </cell>
          <cell r="AC97">
            <v>10.792084446898432</v>
          </cell>
          <cell r="AD97">
            <v>10.792084446898432</v>
          </cell>
          <cell r="AE97">
            <v>10.7920844468984</v>
          </cell>
          <cell r="AF97">
            <v>10.7920844468984</v>
          </cell>
          <cell r="AG97">
            <v>10.7920844468984</v>
          </cell>
          <cell r="AH97">
            <v>10.7920844468984</v>
          </cell>
          <cell r="AI97">
            <v>10.7920844468984</v>
          </cell>
        </row>
        <row r="98">
          <cell r="I98">
            <v>1.5543281604567083</v>
          </cell>
          <cell r="J98">
            <v>8.8640874133584457</v>
          </cell>
          <cell r="K98">
            <v>11.922445604379028</v>
          </cell>
          <cell r="L98">
            <v>6.7156312147644615</v>
          </cell>
          <cell r="M98">
            <v>5.7525258552448388</v>
          </cell>
          <cell r="N98">
            <v>9.9551211797630934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  <cell r="S98">
            <v>3.5360460753407263</v>
          </cell>
          <cell r="T98">
            <v>3.499999999999992</v>
          </cell>
          <cell r="U98">
            <v>3.499999999999992</v>
          </cell>
          <cell r="V98">
            <v>3.499999999999992</v>
          </cell>
          <cell r="W98">
            <v>3.499999999999992</v>
          </cell>
          <cell r="X98">
            <v>3.499999999999992</v>
          </cell>
          <cell r="Y98">
            <v>3.499999999999992</v>
          </cell>
          <cell r="Z98">
            <v>3.499999999999992</v>
          </cell>
          <cell r="AA98">
            <v>3.499999999999992</v>
          </cell>
          <cell r="AB98">
            <v>3.499999999999992</v>
          </cell>
          <cell r="AC98">
            <v>3.499999999999992</v>
          </cell>
          <cell r="AD98">
            <v>3.499999999999992</v>
          </cell>
          <cell r="AE98">
            <v>3.499999999999992</v>
          </cell>
          <cell r="AF98">
            <v>3.499999999999992</v>
          </cell>
          <cell r="AG98">
            <v>3.499999999999992</v>
          </cell>
          <cell r="AH98">
            <v>3.499999999999992</v>
          </cell>
          <cell r="AI98">
            <v>3.499999999999992</v>
          </cell>
        </row>
        <row r="99">
          <cell r="I99">
            <v>-3.1990492332164706</v>
          </cell>
          <cell r="J99">
            <v>2.5526002919110482</v>
          </cell>
          <cell r="K99">
            <v>1.9959283876567184</v>
          </cell>
          <cell r="L99">
            <v>-5.0164081398214506</v>
          </cell>
          <cell r="M99">
            <v>-1.2756022630734662</v>
          </cell>
          <cell r="N99">
            <v>-0.63360627126952807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  <cell r="S99">
            <v>2.1338908731291184</v>
          </cell>
          <cell r="T99">
            <v>1.2136926200879969</v>
          </cell>
          <cell r="U99">
            <v>0.22568345998415396</v>
          </cell>
          <cell r="V99">
            <v>7.5328154469929132E-3</v>
          </cell>
          <cell r="W99">
            <v>1.358536780145414E-2</v>
          </cell>
          <cell r="X99">
            <v>2.0123168909250921E-2</v>
          </cell>
          <cell r="Y99">
            <v>2.4417455743773075E-2</v>
          </cell>
          <cell r="Z99">
            <v>2.8491137064861505E-2</v>
          </cell>
          <cell r="AA99">
            <v>3.240251154335283E-2</v>
          </cell>
          <cell r="AB99">
            <v>3.6153952914190768E-2</v>
          </cell>
          <cell r="AC99">
            <v>3.973586671166629E-2</v>
          </cell>
          <cell r="AD99">
            <v>3.0556656955283756E-2</v>
          </cell>
          <cell r="AE99">
            <v>3.3773463366017609E-2</v>
          </cell>
          <cell r="AF99">
            <v>3.6832023217954202E-2</v>
          </cell>
          <cell r="AG99">
            <v>3.9736056448930412E-2</v>
          </cell>
          <cell r="AH99">
            <v>4.2489379532995031E-2</v>
          </cell>
          <cell r="AI99">
            <v>4.5095888252745908E-2</v>
          </cell>
        </row>
        <row r="100">
          <cell r="I100">
            <v>16.601125186066227</v>
          </cell>
          <cell r="J100">
            <v>10.853883310696986</v>
          </cell>
          <cell r="K100">
            <v>-10.008515917858801</v>
          </cell>
          <cell r="L100">
            <v>-2.0458540975644866</v>
          </cell>
          <cell r="M100">
            <v>-5.2154864968859727</v>
          </cell>
          <cell r="N100">
            <v>-4.925490958453608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  <cell r="S100">
            <v>5.1784399072836607</v>
          </cell>
          <cell r="T100">
            <v>8.2687146656534196</v>
          </cell>
          <cell r="U100">
            <v>10.504640091559338</v>
          </cell>
          <cell r="V100">
            <v>10.294834287382585</v>
          </cell>
          <cell r="W100">
            <v>8.1890644091239437</v>
          </cell>
          <cell r="X100">
            <v>6.5983738095860787</v>
          </cell>
          <cell r="Y100">
            <v>6.5911086059011694</v>
          </cell>
          <cell r="Z100">
            <v>6.6258612284010923</v>
          </cell>
          <cell r="AA100">
            <v>6.659919428052703</v>
          </cell>
          <cell r="AB100">
            <v>6.6932838210606178</v>
          </cell>
          <cell r="AC100">
            <v>6.7259562075667532</v>
          </cell>
          <cell r="AD100">
            <v>6.757939500159523</v>
          </cell>
          <cell r="AE100">
            <v>6.7892376519652373</v>
          </cell>
          <cell r="AF100">
            <v>6.8198555848138795</v>
          </cell>
          <cell r="AG100">
            <v>6.8497991179326476</v>
          </cell>
          <cell r="AH100">
            <v>6.8790748975734175</v>
          </cell>
          <cell r="AI100">
            <v>6.9076903279373028</v>
          </cell>
        </row>
        <row r="101">
          <cell r="I101">
            <v>32.068983995641908</v>
          </cell>
          <cell r="J101">
            <v>2.1631182556494322</v>
          </cell>
          <cell r="K101">
            <v>1.3126025966192945</v>
          </cell>
          <cell r="L101">
            <v>-3.2813266921797646</v>
          </cell>
          <cell r="M101">
            <v>-7.0147068229978409</v>
          </cell>
          <cell r="N101">
            <v>6.7594945215878166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  <cell r="S101">
            <v>14.415003093989331</v>
          </cell>
          <cell r="T101">
            <v>8.4916428324804727</v>
          </cell>
          <cell r="U101">
            <v>8.2004150534380926</v>
          </cell>
          <cell r="V101">
            <v>10.567623519156966</v>
          </cell>
          <cell r="W101">
            <v>6.5913982216584399</v>
          </cell>
          <cell r="X101">
            <v>6.5669256104404994</v>
          </cell>
          <cell r="Y101">
            <v>6.583607324290619</v>
          </cell>
          <cell r="Z101">
            <v>6.6049376893587919</v>
          </cell>
          <cell r="AA101">
            <v>6.6257731151688315</v>
          </cell>
          <cell r="AB101">
            <v>6.6317866869618713</v>
          </cell>
          <cell r="AC101">
            <v>6.6378200628408157</v>
          </cell>
          <cell r="AD101">
            <v>6.64311832904938</v>
          </cell>
          <cell r="AE101">
            <v>6.6485225979563634</v>
          </cell>
          <cell r="AF101">
            <v>6.6538445967303961</v>
          </cell>
          <cell r="AG101">
            <v>6.6590895506643211</v>
          </cell>
          <cell r="AH101">
            <v>6.6642623871396856</v>
          </cell>
          <cell r="AI101">
            <v>6.6693677513723015</v>
          </cell>
        </row>
        <row r="102">
          <cell r="I102">
            <v>1.59076557657214</v>
          </cell>
          <cell r="J102">
            <v>2.721209709510545</v>
          </cell>
          <cell r="K102">
            <v>2.5304396692445614</v>
          </cell>
          <cell r="L102">
            <v>2.8368476723721763</v>
          </cell>
          <cell r="M102">
            <v>2.5262956181067149</v>
          </cell>
          <cell r="N102">
            <v>2.689982935747615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  <cell r="S102">
            <v>4.0616178142886179</v>
          </cell>
          <cell r="T102">
            <v>4.8660922952152106</v>
          </cell>
          <cell r="U102">
            <v>4.9409759690189645</v>
          </cell>
          <cell r="V102">
            <v>5.1412786636166379</v>
          </cell>
          <cell r="W102">
            <v>5</v>
          </cell>
          <cell r="X102">
            <v>5</v>
          </cell>
          <cell r="Y102">
            <v>5</v>
          </cell>
          <cell r="Z102">
            <v>5</v>
          </cell>
          <cell r="AA102">
            <v>5</v>
          </cell>
          <cell r="AB102">
            <v>4.68</v>
          </cell>
          <cell r="AC102">
            <v>4.83</v>
          </cell>
          <cell r="AD102">
            <v>4.92</v>
          </cell>
          <cell r="AE102">
            <v>4.97</v>
          </cell>
          <cell r="AF102">
            <v>5</v>
          </cell>
          <cell r="AG102">
            <v>5.04</v>
          </cell>
          <cell r="AH102">
            <v>5.08</v>
          </cell>
          <cell r="AI102">
            <v>5.12</v>
          </cell>
        </row>
        <row r="103">
          <cell r="I103">
            <v>29.64405547389822</v>
          </cell>
          <cell r="J103">
            <v>8.2831143139220416</v>
          </cell>
          <cell r="K103">
            <v>-1.1346959173614124</v>
          </cell>
          <cell r="L103">
            <v>-2.3152808316990132</v>
          </cell>
          <cell r="M103">
            <v>-12.778965157313976</v>
          </cell>
          <cell r="N103">
            <v>1.0633690449054001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  <cell r="S103">
            <v>6.6837398188345247</v>
          </cell>
          <cell r="T103">
            <v>9.6385600841983461</v>
          </cell>
          <cell r="U103">
            <v>11.786366011832399</v>
          </cell>
          <cell r="V103">
            <v>11.233608462562074</v>
          </cell>
          <cell r="W103">
            <v>9.1203878688707078</v>
          </cell>
          <cell r="X103">
            <v>7.5243250397238199</v>
          </cell>
          <cell r="Y103">
            <v>7.5228885054384591</v>
          </cell>
          <cell r="Z103">
            <v>7.5635889132794176</v>
          </cell>
          <cell r="AA103">
            <v>7.6034015496454543</v>
          </cell>
          <cell r="AB103">
            <v>7.6423298166772042</v>
          </cell>
          <cell r="AC103">
            <v>7.6803785324307796</v>
          </cell>
          <cell r="AD103">
            <v>7.7175538368513372</v>
          </cell>
          <cell r="AE103">
            <v>7.753863097794266</v>
          </cell>
          <cell r="AF103">
            <v>7.7893148176966065</v>
          </cell>
          <cell r="AG103">
            <v>7.8239185414470001</v>
          </cell>
          <cell r="AH103">
            <v>7.857684765942679</v>
          </cell>
          <cell r="AI103">
            <v>7.8906248517637465</v>
          </cell>
        </row>
        <row r="104">
          <cell r="I104">
            <v>51.694935134223357</v>
          </cell>
          <cell r="J104">
            <v>-2.6900409118356379</v>
          </cell>
          <cell r="K104">
            <v>9.1247166725049453</v>
          </cell>
          <cell r="L104">
            <v>1.5466386359381801</v>
          </cell>
          <cell r="M104">
            <v>-13.329037116469294</v>
          </cell>
          <cell r="N104">
            <v>14.208035374995703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  <cell r="S104">
            <v>13.627802175446945</v>
          </cell>
          <cell r="T104">
            <v>8.546883287427832</v>
          </cell>
          <cell r="U104">
            <v>9.208948097640075</v>
          </cell>
          <cell r="V104">
            <v>11.500320425763277</v>
          </cell>
          <cell r="W104">
            <v>7.4943649935567294</v>
          </cell>
          <cell r="X104">
            <v>7.4709771041310091</v>
          </cell>
          <cell r="Y104">
            <v>7.4890755529563506</v>
          </cell>
          <cell r="Z104">
            <v>7.5118500123400054</v>
          </cell>
          <cell r="AA104">
            <v>7.5341094363473786</v>
          </cell>
          <cell r="AB104">
            <v>7.5414051912509734</v>
          </cell>
          <cell r="AC104">
            <v>7.5487187936541744</v>
          </cell>
          <cell r="AD104">
            <v>7.5688311347708321</v>
          </cell>
          <cell r="AE104">
            <v>7.5755449797180177</v>
          </cell>
          <cell r="AF104">
            <v>7.5821724818474507</v>
          </cell>
          <cell r="AG104">
            <v>7.588718814906187</v>
          </cell>
          <cell r="AH104">
            <v>7.5951888536477412</v>
          </cell>
          <cell r="AI104">
            <v>7.6015871896935465</v>
          </cell>
        </row>
        <row r="113">
          <cell r="I113">
            <v>-2.8024884925772118</v>
          </cell>
          <cell r="J113">
            <v>0.16552540662969362</v>
          </cell>
          <cell r="K113">
            <v>-2.882238770553518</v>
          </cell>
          <cell r="L113">
            <v>-3.5859408006745905</v>
          </cell>
          <cell r="M113">
            <v>-0.6524287033271301</v>
          </cell>
          <cell r="N113">
            <v>-2.4485827300479324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  <cell r="S113">
            <v>-5.7202836940435429</v>
          </cell>
          <cell r="T113">
            <v>-5.739474590522601</v>
          </cell>
          <cell r="U113">
            <v>-5.5217933720658152</v>
          </cell>
          <cell r="V113">
            <v>-5.8739761238790491</v>
          </cell>
          <cell r="W113">
            <v>-5.2869708052947795</v>
          </cell>
          <cell r="X113">
            <v>-5.4021143347747342</v>
          </cell>
          <cell r="Y113">
            <v>-5.5032287887593485</v>
          </cell>
          <cell r="Z113">
            <v>-5.5915140550030005</v>
          </cell>
          <cell r="AA113">
            <v>-5.6663557682287689</v>
          </cell>
          <cell r="AB113">
            <v>-5.7287029837309289</v>
          </cell>
          <cell r="AC113">
            <v>-5.7680793014527936</v>
          </cell>
          <cell r="AD113">
            <v>-5.7098742141723484</v>
          </cell>
          <cell r="AE113">
            <v>-5.6501115191091591</v>
          </cell>
          <cell r="AF113">
            <v>-5.5882565696864628</v>
          </cell>
          <cell r="AG113">
            <v>-5.5205102088610483</v>
          </cell>
          <cell r="AH113">
            <v>-5.4466831925432473</v>
          </cell>
          <cell r="AI113">
            <v>-5.3677100372222935</v>
          </cell>
        </row>
        <row r="114">
          <cell r="I114">
            <v>116.93383235292333</v>
          </cell>
          <cell r="J114">
            <v>-3.3193184332817038</v>
          </cell>
          <cell r="K114">
            <v>21.88143739986268</v>
          </cell>
          <cell r="L114">
            <v>-2.6103286384976498</v>
          </cell>
          <cell r="M114">
            <v>22.464327034323173</v>
          </cell>
          <cell r="N114">
            <v>24.853786075069493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  <cell r="S114">
            <v>0</v>
          </cell>
          <cell r="T114">
            <v>1.0000000000000009</v>
          </cell>
          <cell r="U114">
            <v>1.0000000000000009</v>
          </cell>
          <cell r="V114">
            <v>1.0000000000000009</v>
          </cell>
          <cell r="W114">
            <v>1.0000000000000009</v>
          </cell>
          <cell r="X114">
            <v>1.0000000000000009</v>
          </cell>
          <cell r="Y114">
            <v>1.0000000000000009</v>
          </cell>
          <cell r="Z114">
            <v>1.0000000000000009</v>
          </cell>
          <cell r="AA114">
            <v>1.0000000000000009</v>
          </cell>
          <cell r="AB114">
            <v>1.0000000000000009</v>
          </cell>
          <cell r="AC114">
            <v>1.0000000000000009</v>
          </cell>
          <cell r="AD114">
            <v>1.0000000000000009</v>
          </cell>
          <cell r="AE114">
            <v>1.0000000000000009</v>
          </cell>
          <cell r="AF114">
            <v>1.0000000000000009</v>
          </cell>
          <cell r="AG114">
            <v>1.0000000000000009</v>
          </cell>
          <cell r="AH114">
            <v>1.0000000000000009</v>
          </cell>
          <cell r="AI114">
            <v>1.0000000000000009</v>
          </cell>
        </row>
        <row r="115">
          <cell r="I115">
            <v>457.65</v>
          </cell>
          <cell r="J115">
            <v>854.8</v>
          </cell>
          <cell r="K115">
            <v>788</v>
          </cell>
          <cell r="L115">
            <v>783</v>
          </cell>
          <cell r="M115">
            <v>791</v>
          </cell>
          <cell r="N115">
            <v>897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  <cell r="S115">
            <v>2003.73</v>
          </cell>
          <cell r="T115">
            <v>2621</v>
          </cell>
          <cell r="U115">
            <v>2962</v>
          </cell>
          <cell r="V115">
            <v>3344</v>
          </cell>
          <cell r="W115">
            <v>3497.4892188610124</v>
          </cell>
          <cell r="X115">
            <v>3762.167983656464</v>
          </cell>
          <cell r="Y115">
            <v>4047.9196314828018</v>
          </cell>
          <cell r="Z115">
            <v>4356.5231888279231</v>
          </cell>
          <cell r="AA115">
            <v>4689.2960711868873</v>
          </cell>
          <cell r="AB115">
            <v>4725.1974436954224</v>
          </cell>
          <cell r="AC115">
            <v>5236.5446318641852</v>
          </cell>
          <cell r="AD115">
            <v>5728.8984690744146</v>
          </cell>
          <cell r="AE115">
            <v>6216.5975601518739</v>
          </cell>
          <cell r="AF115">
            <v>6719.485912808891</v>
          </cell>
          <cell r="AG115">
            <v>7278.5193800928255</v>
          </cell>
          <cell r="AH115">
            <v>7884.915074417283</v>
          </cell>
          <cell r="AI115">
            <v>8542.7179307424431</v>
          </cell>
        </row>
        <row r="116">
          <cell r="I116">
            <v>55.938899999999997</v>
          </cell>
          <cell r="J116">
            <v>55.02</v>
          </cell>
          <cell r="K116">
            <v>62.677799999999998</v>
          </cell>
          <cell r="L116">
            <v>61.79</v>
          </cell>
          <cell r="M116">
            <v>72.67</v>
          </cell>
          <cell r="N116">
            <v>78.959999999999994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  <cell r="S116">
            <v>69.5</v>
          </cell>
          <cell r="T116">
            <v>68.5</v>
          </cell>
          <cell r="U116">
            <v>67</v>
          </cell>
          <cell r="V116">
            <v>65</v>
          </cell>
          <cell r="W116">
            <v>64.470161199911132</v>
          </cell>
          <cell r="X116">
            <v>65.417391460792857</v>
          </cell>
          <cell r="Y116">
            <v>66.378538937801068</v>
          </cell>
          <cell r="Z116">
            <v>67.353808110155597</v>
          </cell>
          <cell r="AA116">
            <v>68.343406461394835</v>
          </cell>
          <cell r="AB116">
            <v>69.347544523516831</v>
          </cell>
          <cell r="AC116">
            <v>70.366435921768954</v>
          </cell>
          <cell r="AD116">
            <v>71.400297420095484</v>
          </cell>
          <cell r="AE116">
            <v>72.44934896725313</v>
          </cell>
          <cell r="AF116">
            <v>73.51381374360389</v>
          </cell>
          <cell r="AG116">
            <v>74.593918208595667</v>
          </cell>
          <cell r="AH116">
            <v>75.689892148940245</v>
          </cell>
          <cell r="AI116">
            <v>76.801968727499315</v>
          </cell>
        </row>
        <row r="117">
          <cell r="I117">
            <v>0</v>
          </cell>
          <cell r="J117">
            <v>0</v>
          </cell>
          <cell r="K117">
            <v>0</v>
          </cell>
          <cell r="L117" t="str">
            <v>...</v>
          </cell>
          <cell r="M117" t="str">
            <v>...</v>
          </cell>
          <cell r="N117" t="str">
            <v>…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222</v>
          </cell>
          <cell r="U117">
            <v>286</v>
          </cell>
          <cell r="V117">
            <v>400</v>
          </cell>
          <cell r="W117">
            <v>162</v>
          </cell>
          <cell r="X117">
            <v>175</v>
          </cell>
          <cell r="Y117">
            <v>184</v>
          </cell>
          <cell r="Z117">
            <v>200</v>
          </cell>
          <cell r="AA117">
            <v>200</v>
          </cell>
          <cell r="AB117">
            <v>200</v>
          </cell>
          <cell r="AC117">
            <v>200</v>
          </cell>
          <cell r="AD117">
            <v>200</v>
          </cell>
          <cell r="AE117">
            <v>200</v>
          </cell>
          <cell r="AF117">
            <v>200</v>
          </cell>
          <cell r="AG117">
            <v>200</v>
          </cell>
          <cell r="AH117">
            <v>200</v>
          </cell>
          <cell r="AI117">
            <v>200</v>
          </cell>
        </row>
        <row r="118">
          <cell r="I118">
            <v>92.241148413715621</v>
          </cell>
          <cell r="J118">
            <v>67.341148413715615</v>
          </cell>
          <cell r="K118">
            <v>104.34114841371562</v>
          </cell>
          <cell r="L118">
            <v>25.341148413715615</v>
          </cell>
          <cell r="M118">
            <v>112.74114841371562</v>
          </cell>
          <cell r="N118">
            <v>59.301148413715616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  <cell r="S118">
            <v>0.40114841371561027</v>
          </cell>
          <cell r="T118">
            <v>0.40114841371561027</v>
          </cell>
          <cell r="U118">
            <v>0.40114841371561027</v>
          </cell>
          <cell r="V118">
            <v>0.40114841371561027</v>
          </cell>
          <cell r="W118">
            <v>0.40114841371561027</v>
          </cell>
          <cell r="X118">
            <v>0.40114841371561027</v>
          </cell>
          <cell r="Y118">
            <v>0.40114841371561027</v>
          </cell>
          <cell r="Z118">
            <v>0.40114841371561027</v>
          </cell>
          <cell r="AA118">
            <v>0.40114841371561027</v>
          </cell>
          <cell r="AB118">
            <v>0.40114841371561027</v>
          </cell>
          <cell r="AC118">
            <v>0.40114841371561027</v>
          </cell>
          <cell r="AD118">
            <v>0.40114841371561027</v>
          </cell>
          <cell r="AE118">
            <v>0.40114841371561027</v>
          </cell>
          <cell r="AF118">
            <v>0.40114841371561027</v>
          </cell>
          <cell r="AG118">
            <v>0.40114841371561027</v>
          </cell>
          <cell r="AH118">
            <v>0.40114841371561027</v>
          </cell>
          <cell r="AI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  <sheetName val="SimInp1"/>
      <sheetName val="ModD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Quarterly Program"/>
      <sheetName val="Ugan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  <sheetName val="RES"/>
      <sheetName val="Ugan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6188.5685354465459</v>
          </cell>
          <cell r="F14">
            <v>6920.492387598686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2718.5</v>
          </cell>
          <cell r="F15">
            <v>2247.5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8090.6538439568849</v>
          </cell>
          <cell r="F23">
            <v>8257.7790088887741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818.26993166125908</v>
          </cell>
          <cell r="F39">
            <v>302.01190168882636</v>
          </cell>
          <cell r="G39">
            <v>490.97347809159464</v>
          </cell>
          <cell r="H39">
            <v>619.71226685985562</v>
          </cell>
          <cell r="I39">
            <v>635.58262110378655</v>
          </cell>
          <cell r="J39">
            <v>538.34623124789891</v>
          </cell>
          <cell r="K39">
            <v>834.7342071714786</v>
          </cell>
          <cell r="L39">
            <v>834.7342071714786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268.14933166125934</v>
          </cell>
          <cell r="F40">
            <v>-404.64483176355873</v>
          </cell>
          <cell r="G40">
            <v>94.75616160086922</v>
          </cell>
          <cell r="H40">
            <v>288.78399145949885</v>
          </cell>
          <cell r="I40">
            <v>204.62123147671062</v>
          </cell>
          <cell r="J40">
            <v>243.82913214322204</v>
          </cell>
          <cell r="K40">
            <v>235.3245655785785</v>
          </cell>
          <cell r="L40">
            <v>235.3245655785785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550.12059999999974</v>
          </cell>
          <cell r="F42">
            <v>706.65673345238508</v>
          </cell>
          <cell r="G42">
            <v>396.21731649072541</v>
          </cell>
          <cell r="H42">
            <v>330.92827540035671</v>
          </cell>
          <cell r="I42">
            <v>430.96138962707596</v>
          </cell>
          <cell r="J42">
            <v>294.51709910467684</v>
          </cell>
          <cell r="K42">
            <v>599.40964159290013</v>
          </cell>
          <cell r="L42">
            <v>599.40964159290013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-240.7944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134.07466583062967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2668.7500000000005</v>
          </cell>
          <cell r="F51">
            <v>2604.9999999999991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3360.1</v>
          </cell>
          <cell r="F53">
            <v>2905.0000000000005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2718.5</v>
          </cell>
          <cell r="F54">
            <v>2247.5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244.3</v>
          </cell>
          <cell r="G56">
            <v>256.51500000000004</v>
          </cell>
          <cell r="H56">
            <v>269.34075000000007</v>
          </cell>
          <cell r="I56">
            <v>282.80778750000007</v>
          </cell>
          <cell r="J56">
            <v>296.94817687500012</v>
          </cell>
          <cell r="K56">
            <v>311.79558571875015</v>
          </cell>
          <cell r="L56">
            <v>327.38536500468769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176.9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30.4</v>
          </cell>
          <cell r="F58">
            <v>30.3</v>
          </cell>
          <cell r="G58">
            <v>30.3</v>
          </cell>
          <cell r="H58">
            <v>30.3</v>
          </cell>
          <cell r="I58">
            <v>30.3</v>
          </cell>
          <cell r="J58">
            <v>30.3</v>
          </cell>
          <cell r="K58">
            <v>30.3</v>
          </cell>
          <cell r="L58">
            <v>30.3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189.04999999999944</v>
          </cell>
          <cell r="F59">
            <v>1.3642420526593924E-12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-502.3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-502.3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502.3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283.90000000000003</v>
          </cell>
          <cell r="F65">
            <v>-304</v>
          </cell>
          <cell r="G65">
            <v>94.756161600869234</v>
          </cell>
          <cell r="H65">
            <v>288.78399145949879</v>
          </cell>
          <cell r="I65">
            <v>204.62123147671065</v>
          </cell>
          <cell r="J65">
            <v>243.82913214322207</v>
          </cell>
          <cell r="K65">
            <v>235.32456557857847</v>
          </cell>
          <cell r="L65">
            <v>235.32456557857847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142.1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0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76.3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-4.9641659737414419E-2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0.26866584112315567</v>
          </cell>
          <cell r="F73">
            <v>0.22206022208276491</v>
          </cell>
          <cell r="G73">
            <v>0.22206022208276491</v>
          </cell>
          <cell r="H73">
            <v>0.22206022208276491</v>
          </cell>
          <cell r="I73">
            <v>0.22206022208276491</v>
          </cell>
          <cell r="J73">
            <v>0.22206022208276491</v>
          </cell>
          <cell r="K73">
            <v>0.22206022208276491</v>
          </cell>
          <cell r="L73">
            <v>0.22206022208276491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9.9016481964792985E-2</v>
          </cell>
          <cell r="F75">
            <v>8.8893251082475519E-2</v>
          </cell>
          <cell r="G75">
            <v>8.8893251082475519E-2</v>
          </cell>
          <cell r="H75">
            <v>8.8893251082475519E-2</v>
          </cell>
          <cell r="I75">
            <v>8.8893251082475519E-2</v>
          </cell>
          <cell r="J75">
            <v>8.8893251082475519E-2</v>
          </cell>
          <cell r="K75">
            <v>8.8893251082475519E-2</v>
          </cell>
          <cell r="L75">
            <v>8.8893251082475519E-2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SimInp1"/>
      <sheetName val="ModDef"/>
      <sheetName val="BoP"/>
      <sheetName val="RES"/>
      <sheetName val="Input"/>
      <sheetName val="OUTPUT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 t="str">
            <v/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Imp"/>
      <sheetName val="DSA output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ER"/>
      <sheetName val="WB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out_fiscal"/>
      <sheetName val="out_main"/>
      <sheetName val="Imp"/>
      <sheetName val="DSA output"/>
      <sheetName val="in-out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A 11"/>
      <sheetName val="GeoBop"/>
      <sheetName val="A-II.3"/>
      <sheetName val="CY BOT CASHFLOW"/>
      <sheetName val="Growth&amp;Price Assump"/>
      <sheetName val="GeoBop.xls"/>
      <sheetName val="Prg-A"/>
      <sheetName val="Control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\\data3\users3\Users\dsimard\Ap"/>
      <sheetName val="ER"/>
      <sheetName val="WB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IS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ADME"/>
      <sheetName val="Ratio Metadata"/>
      <sheetName val="Financial Statement Metadata"/>
      <sheetName val="Main"/>
      <sheetName val="Input Forms"/>
      <sheetName val="Parameters"/>
      <sheetName val="Data"/>
      <sheetName val="Companies"/>
      <sheetName val="Risk Tables"/>
      <sheetName val="Ratios"/>
      <sheetName val="Aggregates"/>
      <sheetName val="Aggregate_Level"/>
      <sheetName val="SingleCompany_Level"/>
      <sheetName val="GDP"/>
      <sheetName val="Aggregate_BalanceSheet"/>
      <sheetName val="Company Summary"/>
      <sheetName val="PSBS_Input_NFFCT"/>
      <sheetName val="PSBS_Consolidation"/>
    </sheetNames>
    <sheetDataSet>
      <sheetData sheetId="0"/>
      <sheetData sheetId="1"/>
      <sheetData sheetId="2"/>
      <sheetData sheetId="3">
        <row r="12">
          <cell r="E12">
            <v>2017</v>
          </cell>
        </row>
      </sheetData>
      <sheetData sheetId="4"/>
      <sheetData sheetId="5"/>
      <sheetData sheetId="6"/>
      <sheetData sheetId="7">
        <row r="3">
          <cell r="W3">
            <v>2019</v>
          </cell>
        </row>
      </sheetData>
      <sheetData sheetId="8"/>
      <sheetData sheetId="9"/>
      <sheetData sheetId="10">
        <row r="19">
          <cell r="C19">
            <v>37824284.399999999</v>
          </cell>
          <cell r="D19">
            <v>59299280.050000004</v>
          </cell>
          <cell r="E19">
            <v>55067752.149999999</v>
          </cell>
          <cell r="F19">
            <v>0</v>
          </cell>
          <cell r="G19">
            <v>0</v>
          </cell>
        </row>
      </sheetData>
      <sheetData sheetId="11">
        <row r="1">
          <cell r="A1">
            <v>2</v>
          </cell>
        </row>
        <row r="5">
          <cell r="B5">
            <v>0.78024667607439835</v>
          </cell>
          <cell r="F5" t="e">
            <v>#N/A</v>
          </cell>
          <cell r="AI5" t="str">
            <v/>
          </cell>
          <cell r="AL5" t="str">
            <v>Water Utility</v>
          </cell>
          <cell r="AU5" t="str">
            <v>Electricity Generator</v>
          </cell>
          <cell r="AV5">
            <v>3.1181951182614621E-2</v>
          </cell>
          <cell r="AW5">
            <v>-0.2337043528121289</v>
          </cell>
          <cell r="AX5">
            <v>-0.20252240162951426</v>
          </cell>
          <cell r="AY5">
            <v>1</v>
          </cell>
        </row>
        <row r="6">
          <cell r="B6">
            <v>6.3379900857128788E-2</v>
          </cell>
          <cell r="F6" t="e">
            <v>#N/A</v>
          </cell>
          <cell r="AL6" t="str">
            <v>Airline</v>
          </cell>
          <cell r="AU6" t="str">
            <v>Rail Company</v>
          </cell>
        </row>
        <row r="7">
          <cell r="B7">
            <v>2.1055934919551135E-2</v>
          </cell>
          <cell r="F7" t="e">
            <v>#N/A</v>
          </cell>
          <cell r="AL7" t="str">
            <v>Electricity Generator</v>
          </cell>
          <cell r="AU7" t="str">
            <v>Airline</v>
          </cell>
        </row>
        <row r="8">
          <cell r="B8">
            <v>0.61740263341576951</v>
          </cell>
          <cell r="F8" t="e">
            <v>#N/A</v>
          </cell>
          <cell r="AL8" t="str">
            <v>Rail Company</v>
          </cell>
          <cell r="AU8" t="str">
            <v>Electricity GridCo</v>
          </cell>
        </row>
        <row r="9">
          <cell r="B9">
            <v>0.50067511195940939</v>
          </cell>
          <cell r="F9" t="e">
            <v>#N/A</v>
          </cell>
          <cell r="AL9" t="str">
            <v>Electricity GridCo</v>
          </cell>
          <cell r="AU9" t="str">
            <v>Post Office</v>
          </cell>
        </row>
        <row r="10">
          <cell r="B10">
            <v>5.7022754689762317E-3</v>
          </cell>
          <cell r="F10" t="e">
            <v>#N/A</v>
          </cell>
          <cell r="AL10" t="str">
            <v>Post Office</v>
          </cell>
          <cell r="AU10" t="str">
            <v>Airport</v>
          </cell>
        </row>
        <row r="11">
          <cell r="B11">
            <v>5.1634392586063137E-2</v>
          </cell>
          <cell r="F11" t="e">
            <v>#N/A</v>
          </cell>
          <cell r="AL11" t="str">
            <v>Port Company</v>
          </cell>
          <cell r="AU11" t="str">
            <v>Port Company</v>
          </cell>
        </row>
        <row r="12">
          <cell r="B12">
            <v>0.31857448413864536</v>
          </cell>
          <cell r="F12" t="e">
            <v>#N/A</v>
          </cell>
          <cell r="AL12" t="e">
            <v>#N/A</v>
          </cell>
          <cell r="AU12" t="str">
            <v>Water Utility</v>
          </cell>
        </row>
        <row r="13">
          <cell r="B13">
            <v>0.21193280486256635</v>
          </cell>
          <cell r="F13" t="e">
            <v>#N/A</v>
          </cell>
          <cell r="AL13" t="e">
            <v>#N/A</v>
          </cell>
          <cell r="AU13" t="str">
            <v>Oil Producer</v>
          </cell>
        </row>
        <row r="14">
          <cell r="B14">
            <v>9.5380868754750436E-2</v>
          </cell>
          <cell r="F14" t="e">
            <v>#N/A</v>
          </cell>
          <cell r="AL14" t="e">
            <v>#N/A</v>
          </cell>
          <cell r="AU14" t="e">
            <v>#N/A</v>
          </cell>
        </row>
        <row r="15">
          <cell r="B15">
            <v>0.20368592590305776</v>
          </cell>
          <cell r="F15" t="e">
            <v>#N/A</v>
          </cell>
          <cell r="AL15" t="e">
            <v>#N/A</v>
          </cell>
          <cell r="AU15" t="e">
            <v>#N/A</v>
          </cell>
        </row>
        <row r="16">
          <cell r="B16" t="e">
            <v>#N/A</v>
          </cell>
          <cell r="F16" t="e">
            <v>#N/A</v>
          </cell>
          <cell r="AL16" t="e">
            <v>#N/A</v>
          </cell>
          <cell r="AU16" t="e">
            <v>#N/A</v>
          </cell>
        </row>
        <row r="17">
          <cell r="B17" t="e">
            <v>#N/A</v>
          </cell>
          <cell r="F17" t="e">
            <v>#N/A</v>
          </cell>
          <cell r="AL17" t="e">
            <v>#N/A</v>
          </cell>
          <cell r="AU17" t="e">
            <v>#N/A</v>
          </cell>
        </row>
        <row r="18">
          <cell r="B18" t="e">
            <v>#N/A</v>
          </cell>
          <cell r="F18" t="e">
            <v>#N/A</v>
          </cell>
          <cell r="AL18" t="e">
            <v>#N/A</v>
          </cell>
          <cell r="AU18" t="e">
            <v>#N/A</v>
          </cell>
        </row>
        <row r="19">
          <cell r="B19" t="e">
            <v>#N/A</v>
          </cell>
          <cell r="F19" t="e">
            <v>#N/A</v>
          </cell>
          <cell r="AL19" t="e">
            <v>#N/A</v>
          </cell>
          <cell r="AU19" t="e">
            <v>#N/A</v>
          </cell>
        </row>
        <row r="20">
          <cell r="B20" t="e">
            <v>#N/A</v>
          </cell>
          <cell r="F20" t="e">
            <v>#N/A</v>
          </cell>
          <cell r="AL20" t="e">
            <v>#N/A</v>
          </cell>
          <cell r="AU20" t="e">
            <v>#N/A</v>
          </cell>
        </row>
        <row r="21">
          <cell r="B21" t="e">
            <v>#N/A</v>
          </cell>
          <cell r="F21" t="e">
            <v>#N/A</v>
          </cell>
          <cell r="AL21" t="e">
            <v>#N/A</v>
          </cell>
          <cell r="AU21" t="e">
            <v>#N/A</v>
          </cell>
        </row>
        <row r="22">
          <cell r="B22" t="e">
            <v>#N/A</v>
          </cell>
          <cell r="F22" t="e">
            <v>#N/A</v>
          </cell>
          <cell r="AL22" t="e">
            <v>#N/A</v>
          </cell>
          <cell r="AU22" t="e">
            <v>#N/A</v>
          </cell>
        </row>
        <row r="23">
          <cell r="B23" t="e">
            <v>#N/A</v>
          </cell>
          <cell r="F23" t="e">
            <v>#N/A</v>
          </cell>
          <cell r="AL23" t="e">
            <v>#N/A</v>
          </cell>
          <cell r="AU23" t="e">
            <v>#N/A</v>
          </cell>
        </row>
        <row r="24">
          <cell r="B24" t="e">
            <v>#N/A</v>
          </cell>
          <cell r="F24" t="e">
            <v>#N/A</v>
          </cell>
          <cell r="AL24" t="e">
            <v>#N/A</v>
          </cell>
          <cell r="AU24" t="e">
            <v>#N/A</v>
          </cell>
        </row>
        <row r="25">
          <cell r="B25" t="e">
            <v>#N/A</v>
          </cell>
          <cell r="F25" t="e">
            <v>#N/A</v>
          </cell>
          <cell r="AL25" t="e">
            <v>#N/A</v>
          </cell>
          <cell r="AU25" t="e">
            <v>#N/A</v>
          </cell>
        </row>
        <row r="26">
          <cell r="B26" t="e">
            <v>#N/A</v>
          </cell>
          <cell r="F26" t="e">
            <v>#N/A</v>
          </cell>
          <cell r="AL26" t="e">
            <v>#N/A</v>
          </cell>
          <cell r="AU26" t="e">
            <v>#N/A</v>
          </cell>
        </row>
        <row r="27">
          <cell r="B27" t="e">
            <v>#N/A</v>
          </cell>
          <cell r="F27" t="e">
            <v>#N/A</v>
          </cell>
          <cell r="AL27" t="e">
            <v>#N/A</v>
          </cell>
          <cell r="AU27" t="e">
            <v>#N/A</v>
          </cell>
        </row>
        <row r="28">
          <cell r="B28" t="e">
            <v>#N/A</v>
          </cell>
          <cell r="F28" t="e">
            <v>#N/A</v>
          </cell>
          <cell r="AL28" t="e">
            <v>#N/A</v>
          </cell>
          <cell r="AU28" t="e">
            <v>#N/A</v>
          </cell>
        </row>
        <row r="29">
          <cell r="B29" t="e">
            <v>#N/A</v>
          </cell>
          <cell r="F29" t="e">
            <v>#N/A</v>
          </cell>
          <cell r="AL29" t="e">
            <v>#N/A</v>
          </cell>
          <cell r="AU29" t="e">
            <v>#N/A</v>
          </cell>
        </row>
        <row r="30">
          <cell r="B30" t="e">
            <v>#N/A</v>
          </cell>
          <cell r="F30" t="e">
            <v>#N/A</v>
          </cell>
          <cell r="AL30" t="e">
            <v>#N/A</v>
          </cell>
          <cell r="AU30" t="e">
            <v>#N/A</v>
          </cell>
        </row>
        <row r="31">
          <cell r="B31" t="e">
            <v>#N/A</v>
          </cell>
          <cell r="F31" t="e">
            <v>#N/A</v>
          </cell>
          <cell r="AL31" t="e">
            <v>#N/A</v>
          </cell>
          <cell r="AU31" t="e">
            <v>#N/A</v>
          </cell>
        </row>
        <row r="32">
          <cell r="B32" t="e">
            <v>#N/A</v>
          </cell>
          <cell r="F32" t="e">
            <v>#N/A</v>
          </cell>
          <cell r="AL32" t="e">
            <v>#N/A</v>
          </cell>
          <cell r="AU32" t="e">
            <v>#N/A</v>
          </cell>
        </row>
        <row r="33">
          <cell r="B33" t="e">
            <v>#N/A</v>
          </cell>
          <cell r="F33" t="e">
            <v>#N/A</v>
          </cell>
          <cell r="AL33" t="e">
            <v>#N/A</v>
          </cell>
          <cell r="AU33" t="e">
            <v>#N/A</v>
          </cell>
        </row>
        <row r="34">
          <cell r="B34" t="e">
            <v>#N/A</v>
          </cell>
          <cell r="F34" t="e">
            <v>#N/A</v>
          </cell>
          <cell r="AL34" t="e">
            <v>#N/A</v>
          </cell>
          <cell r="AU34" t="e">
            <v>#N/A</v>
          </cell>
        </row>
        <row r="35">
          <cell r="B35" t="e">
            <v>#N/A</v>
          </cell>
          <cell r="F35" t="e">
            <v>#N/A</v>
          </cell>
          <cell r="AL35" t="e">
            <v>#N/A</v>
          </cell>
          <cell r="AU35" t="e">
            <v>#N/A</v>
          </cell>
        </row>
        <row r="36">
          <cell r="B36" t="e">
            <v>#N/A</v>
          </cell>
          <cell r="F36" t="e">
            <v>#N/A</v>
          </cell>
          <cell r="AL36" t="e">
            <v>#N/A</v>
          </cell>
          <cell r="AU36" t="e">
            <v>#N/A</v>
          </cell>
        </row>
        <row r="37">
          <cell r="B37" t="e">
            <v>#N/A</v>
          </cell>
          <cell r="F37" t="e">
            <v>#N/A</v>
          </cell>
          <cell r="AL37" t="e">
            <v>#N/A</v>
          </cell>
          <cell r="AU37" t="e">
            <v>#N/A</v>
          </cell>
        </row>
        <row r="38">
          <cell r="B38" t="e">
            <v>#N/A</v>
          </cell>
          <cell r="F38" t="e">
            <v>#N/A</v>
          </cell>
          <cell r="AL38" t="e">
            <v>#N/A</v>
          </cell>
          <cell r="AU38" t="e">
            <v>#N/A</v>
          </cell>
        </row>
        <row r="39">
          <cell r="B39" t="e">
            <v>#N/A</v>
          </cell>
          <cell r="F39" t="e">
            <v>#N/A</v>
          </cell>
          <cell r="AL39" t="e">
            <v>#N/A</v>
          </cell>
          <cell r="AU39" t="e">
            <v>#N/A</v>
          </cell>
        </row>
        <row r="40">
          <cell r="B40" t="e">
            <v>#N/A</v>
          </cell>
          <cell r="F40" t="e">
            <v>#N/A</v>
          </cell>
          <cell r="AL40" t="e">
            <v>#N/A</v>
          </cell>
          <cell r="AU40" t="e">
            <v>#N/A</v>
          </cell>
        </row>
        <row r="41">
          <cell r="B41" t="e">
            <v>#N/A</v>
          </cell>
          <cell r="F41" t="e">
            <v>#N/A</v>
          </cell>
          <cell r="AL41" t="e">
            <v>#N/A</v>
          </cell>
          <cell r="AU41" t="e">
            <v>#N/A</v>
          </cell>
        </row>
        <row r="42">
          <cell r="B42" t="e">
            <v>#N/A</v>
          </cell>
          <cell r="F42" t="e">
            <v>#N/A</v>
          </cell>
          <cell r="AL42" t="e">
            <v>#N/A</v>
          </cell>
          <cell r="AU42" t="e">
            <v>#N/A</v>
          </cell>
        </row>
        <row r="43">
          <cell r="B43" t="e">
            <v>#N/A</v>
          </cell>
          <cell r="F43" t="e">
            <v>#N/A</v>
          </cell>
          <cell r="AL43" t="e">
            <v>#N/A</v>
          </cell>
          <cell r="AU43" t="e">
            <v>#N/A</v>
          </cell>
        </row>
        <row r="44">
          <cell r="B44" t="e">
            <v>#N/A</v>
          </cell>
          <cell r="F44" t="e">
            <v>#N/A</v>
          </cell>
          <cell r="AL44" t="e">
            <v>#N/A</v>
          </cell>
          <cell r="AU44" t="e">
            <v>#N/A</v>
          </cell>
        </row>
        <row r="47">
          <cell r="B47" t="str">
            <v>--</v>
          </cell>
          <cell r="C47" t="str">
            <v>--</v>
          </cell>
          <cell r="D47">
            <v>1.1481290219810718</v>
          </cell>
          <cell r="E47">
            <v>1.2187215164960818</v>
          </cell>
          <cell r="F47">
            <v>1.3012403255419849</v>
          </cell>
          <cell r="AL47">
            <v>2018</v>
          </cell>
        </row>
        <row r="48">
          <cell r="B48" t="str">
            <v>--</v>
          </cell>
          <cell r="C48" t="str">
            <v>--</v>
          </cell>
          <cell r="D48">
            <v>0.44002269509235475</v>
          </cell>
          <cell r="E48">
            <v>0.47068544715652078</v>
          </cell>
          <cell r="F48">
            <v>0.52040847862628004</v>
          </cell>
          <cell r="AL48">
            <v>28824.366850433744</v>
          </cell>
        </row>
        <row r="49">
          <cell r="B49" t="str">
            <v>--</v>
          </cell>
          <cell r="C49" t="str">
            <v>--</v>
          </cell>
          <cell r="D49">
            <v>0.23534852780047177</v>
          </cell>
          <cell r="E49">
            <v>0.22834553623164694</v>
          </cell>
          <cell r="F49">
            <v>0.26065893080967856</v>
          </cell>
        </row>
        <row r="50">
          <cell r="B50" t="str">
            <v>--</v>
          </cell>
          <cell r="C50" t="str">
            <v>--</v>
          </cell>
          <cell r="D50">
            <v>5.8253459287443597E-2</v>
          </cell>
          <cell r="E50">
            <v>8.638770047996841E-2</v>
          </cell>
          <cell r="F50">
            <v>7.2963993568807659E-2</v>
          </cell>
        </row>
        <row r="51">
          <cell r="B51" t="str">
            <v>--</v>
          </cell>
          <cell r="C51" t="str">
            <v>--</v>
          </cell>
          <cell r="D51">
            <v>0</v>
          </cell>
          <cell r="E51">
            <v>0.11196853054038322</v>
          </cell>
          <cell r="F51">
            <v>0.12109785769492019</v>
          </cell>
        </row>
        <row r="52">
          <cell r="B52" t="str">
            <v>--</v>
          </cell>
          <cell r="C52" t="str">
            <v>--</v>
          </cell>
          <cell r="D52">
            <v>0.40716833628464894</v>
          </cell>
          <cell r="E52">
            <v>0.43210566999193517</v>
          </cell>
          <cell r="F52">
            <v>0.49413924203111065</v>
          </cell>
        </row>
        <row r="53">
          <cell r="B53" t="str">
            <v>--</v>
          </cell>
          <cell r="C53" t="str">
            <v>--</v>
          </cell>
          <cell r="D53">
            <v>2.2889220404459905</v>
          </cell>
          <cell r="E53">
            <v>2.5482144008965362</v>
          </cell>
          <cell r="F53">
            <v>2.7705088282727823</v>
          </cell>
        </row>
        <row r="59">
          <cell r="Q59" t="str">
            <v>--</v>
          </cell>
          <cell r="R59" t="str">
            <v>--</v>
          </cell>
          <cell r="S59">
            <v>0</v>
          </cell>
          <cell r="T59">
            <v>0</v>
          </cell>
          <cell r="U59">
            <v>0</v>
          </cell>
        </row>
        <row r="60">
          <cell r="Q60" t="str">
            <v>--</v>
          </cell>
          <cell r="R60" t="str">
            <v>--</v>
          </cell>
          <cell r="S60">
            <v>0</v>
          </cell>
          <cell r="T60">
            <v>0</v>
          </cell>
          <cell r="U60">
            <v>0</v>
          </cell>
        </row>
        <row r="61">
          <cell r="Q61" t="str">
            <v>--</v>
          </cell>
          <cell r="R61" t="str">
            <v>--</v>
          </cell>
          <cell r="S61">
            <v>0</v>
          </cell>
          <cell r="T61">
            <v>0</v>
          </cell>
          <cell r="U61">
            <v>0</v>
          </cell>
        </row>
        <row r="63">
          <cell r="Q63" t="str">
            <v>--</v>
          </cell>
          <cell r="R63" t="str">
            <v>--</v>
          </cell>
          <cell r="S63">
            <v>0</v>
          </cell>
          <cell r="T63">
            <v>0</v>
          </cell>
          <cell r="U63">
            <v>0</v>
          </cell>
        </row>
        <row r="64">
          <cell r="Q64" t="str">
            <v>--</v>
          </cell>
          <cell r="R64" t="str">
            <v>--</v>
          </cell>
          <cell r="S64">
            <v>0</v>
          </cell>
          <cell r="T64">
            <v>0</v>
          </cell>
          <cell r="U64">
            <v>0</v>
          </cell>
        </row>
        <row r="65">
          <cell r="Q65" t="str">
            <v>--</v>
          </cell>
          <cell r="R65" t="str">
            <v>--</v>
          </cell>
          <cell r="S65">
            <v>0</v>
          </cell>
          <cell r="T65">
            <v>0</v>
          </cell>
          <cell r="U65">
            <v>0</v>
          </cell>
        </row>
        <row r="67">
          <cell r="Q67" t="str">
            <v>--</v>
          </cell>
          <cell r="R67" t="str">
            <v>--</v>
          </cell>
          <cell r="S67">
            <v>0</v>
          </cell>
          <cell r="T67">
            <v>0</v>
          </cell>
          <cell r="U67">
            <v>0</v>
          </cell>
        </row>
        <row r="68">
          <cell r="Q68" t="str">
            <v>--</v>
          </cell>
          <cell r="R68" t="str">
            <v>--</v>
          </cell>
          <cell r="S68">
            <v>0</v>
          </cell>
          <cell r="T68">
            <v>0</v>
          </cell>
          <cell r="U68">
            <v>0</v>
          </cell>
        </row>
        <row r="69">
          <cell r="Q69" t="str">
            <v>--</v>
          </cell>
          <cell r="R69" t="str">
            <v>--</v>
          </cell>
          <cell r="S69">
            <v>0</v>
          </cell>
          <cell r="T69">
            <v>0</v>
          </cell>
          <cell r="U69">
            <v>0</v>
          </cell>
        </row>
        <row r="71">
          <cell r="Q71" t="str">
            <v>--</v>
          </cell>
          <cell r="R71" t="str">
            <v>--</v>
          </cell>
          <cell r="S71">
            <v>0</v>
          </cell>
          <cell r="T71">
            <v>0</v>
          </cell>
          <cell r="U71">
            <v>0</v>
          </cell>
        </row>
        <row r="72">
          <cell r="Q72" t="str">
            <v>--</v>
          </cell>
          <cell r="R72" t="str">
            <v>--</v>
          </cell>
          <cell r="S72">
            <v>0</v>
          </cell>
          <cell r="T72">
            <v>0</v>
          </cell>
          <cell r="U72">
            <v>0</v>
          </cell>
        </row>
        <row r="73">
          <cell r="Q73" t="str">
            <v>--</v>
          </cell>
          <cell r="R73" t="str">
            <v>--</v>
          </cell>
          <cell r="S73">
            <v>0</v>
          </cell>
          <cell r="T73">
            <v>0</v>
          </cell>
          <cell r="U73">
            <v>0</v>
          </cell>
        </row>
        <row r="86">
          <cell r="Q86" t="str">
            <v>--</v>
          </cell>
          <cell r="R86" t="str">
            <v>--</v>
          </cell>
          <cell r="S86">
            <v>14.012305085937996</v>
          </cell>
          <cell r="T86">
            <v>21.218776971283546</v>
          </cell>
          <cell r="U86">
            <v>34.121524048533239</v>
          </cell>
        </row>
        <row r="87">
          <cell r="Q87" t="str">
            <v>--</v>
          </cell>
          <cell r="R87" t="str">
            <v>--</v>
          </cell>
          <cell r="S87">
            <v>8.6183056795317956</v>
          </cell>
          <cell r="T87">
            <v>7.1162401916802747</v>
          </cell>
          <cell r="U87">
            <v>18.804360133147096</v>
          </cell>
        </row>
        <row r="88">
          <cell r="Q88" t="str">
            <v>--</v>
          </cell>
          <cell r="R88" t="str">
            <v>--</v>
          </cell>
          <cell r="S88">
            <v>1.5936364934133085</v>
          </cell>
          <cell r="T88">
            <v>1.6382074889105265</v>
          </cell>
          <cell r="U88">
            <v>5.29587863273174</v>
          </cell>
        </row>
        <row r="89">
          <cell r="Q89" t="str">
            <v>--</v>
          </cell>
          <cell r="R89" t="str">
            <v>--</v>
          </cell>
          <cell r="S89">
            <v>2.7439355376135657</v>
          </cell>
          <cell r="T89">
            <v>3.2981917165294985</v>
          </cell>
          <cell r="U89">
            <v>10.781407738793234</v>
          </cell>
        </row>
        <row r="92">
          <cell r="Q92" t="str">
            <v>--</v>
          </cell>
          <cell r="R92" t="str">
            <v>--</v>
          </cell>
          <cell r="S92">
            <v>1.3774886347737678</v>
          </cell>
          <cell r="T92">
            <v>1.0999739021013872</v>
          </cell>
          <cell r="U92">
            <v>1.0654002628371126</v>
          </cell>
        </row>
        <row r="97">
          <cell r="Q97" t="str">
            <v>--</v>
          </cell>
          <cell r="R97" t="str">
            <v>--</v>
          </cell>
          <cell r="S97">
            <v>0.41921503928648651</v>
          </cell>
          <cell r="T97">
            <v>0.50330131486888841</v>
          </cell>
          <cell r="U97">
            <v>0.50878596743936033</v>
          </cell>
        </row>
        <row r="98">
          <cell r="Q98" t="str">
            <v>--</v>
          </cell>
          <cell r="R98" t="str">
            <v>--</v>
          </cell>
          <cell r="S98">
            <v>0.72180767003929813</v>
          </cell>
          <cell r="T98">
            <v>1.0132930284203063</v>
          </cell>
          <cell r="U98">
            <v>1.0357920464485055</v>
          </cell>
        </row>
        <row r="100">
          <cell r="Q100" t="str">
            <v>--</v>
          </cell>
          <cell r="R100" t="str">
            <v>--</v>
          </cell>
          <cell r="S100">
            <v>1.477658268586302</v>
          </cell>
          <cell r="T100">
            <v>1.8675415044422519</v>
          </cell>
          <cell r="U100">
            <v>2.9012933711984625</v>
          </cell>
        </row>
        <row r="101">
          <cell r="Q101" t="str">
            <v>--</v>
          </cell>
          <cell r="R101" t="str">
            <v>--</v>
          </cell>
          <cell r="S101">
            <v>2.8655684997049335</v>
          </cell>
          <cell r="T101">
            <v>2.7221940945052276</v>
          </cell>
          <cell r="U101">
            <v>3.534258854655834</v>
          </cell>
        </row>
        <row r="105">
          <cell r="Q105" t="str">
            <v>--</v>
          </cell>
          <cell r="R105" t="str">
            <v>--</v>
          </cell>
          <cell r="S105">
            <v>3.8790613579258441E-2</v>
          </cell>
          <cell r="T105">
            <v>5.6407377485159955E-2</v>
          </cell>
          <cell r="U105">
            <v>4.7457157438909485E-2</v>
          </cell>
        </row>
        <row r="136">
          <cell r="Q136" t="str">
            <v>--</v>
          </cell>
          <cell r="R136" t="str">
            <v>--</v>
          </cell>
          <cell r="S136">
            <v>56509875.871999986</v>
          </cell>
          <cell r="T136">
            <v>105290748.65000001</v>
          </cell>
          <cell r="U136">
            <v>181251686.54999998</v>
          </cell>
        </row>
        <row r="137">
          <cell r="Q137" t="str">
            <v>-</v>
          </cell>
          <cell r="R137" t="str">
            <v>-</v>
          </cell>
          <cell r="S137">
            <v>0.19802926806744742</v>
          </cell>
          <cell r="T137">
            <v>0.36528382113765534</v>
          </cell>
          <cell r="U137">
            <v>0.66025481796362917</v>
          </cell>
        </row>
        <row r="138">
          <cell r="Q138" t="str">
            <v>--</v>
          </cell>
          <cell r="R138" t="str">
            <v>--</v>
          </cell>
          <cell r="S138">
            <v>17757970.776999995</v>
          </cell>
          <cell r="T138">
            <v>24034602.822000004</v>
          </cell>
          <cell r="U138">
            <v>81718030.806000009</v>
          </cell>
        </row>
        <row r="139">
          <cell r="Q139" t="str">
            <v>-</v>
          </cell>
          <cell r="R139" t="str">
            <v>-</v>
          </cell>
          <cell r="S139">
            <v>6.2229794369002757E-2</v>
          </cell>
          <cell r="T139">
            <v>8.3382934122066724E-2</v>
          </cell>
          <cell r="U139">
            <v>0.29767846347337501</v>
          </cell>
        </row>
        <row r="140">
          <cell r="Q140" t="str">
            <v>--</v>
          </cell>
          <cell r="R140" t="str">
            <v>--</v>
          </cell>
          <cell r="S140">
            <v>1124632449.5</v>
          </cell>
          <cell r="T140">
            <v>1478777152.0999999</v>
          </cell>
          <cell r="U140">
            <v>1548344026.3</v>
          </cell>
        </row>
        <row r="141">
          <cell r="Q141" t="str">
            <v>-</v>
          </cell>
          <cell r="R141" t="str">
            <v>-</v>
          </cell>
          <cell r="S141">
            <v>3.9410835253619076</v>
          </cell>
          <cell r="T141">
            <v>5.1303022882452236</v>
          </cell>
          <cell r="U141">
            <v>5.6402322245303225</v>
          </cell>
        </row>
        <row r="142">
          <cell r="Q142" t="str">
            <v>--</v>
          </cell>
          <cell r="R142" t="str">
            <v>--</v>
          </cell>
          <cell r="S142">
            <v>195598080.52000001</v>
          </cell>
          <cell r="T142">
            <v>220843231.10000002</v>
          </cell>
          <cell r="U142">
            <v>219571742.95000002</v>
          </cell>
        </row>
        <row r="143">
          <cell r="Q143" t="str">
            <v>-</v>
          </cell>
          <cell r="R143" t="str">
            <v>-</v>
          </cell>
          <cell r="S143">
            <v>0.68544027257305629</v>
          </cell>
          <cell r="T143">
            <v>0.76616854151881164</v>
          </cell>
          <cell r="U143">
            <v>0.79984525347529278</v>
          </cell>
        </row>
        <row r="144">
          <cell r="Q144" t="str">
            <v>--</v>
          </cell>
          <cell r="R144" t="str">
            <v>--</v>
          </cell>
          <cell r="S144">
            <v>471462836.50000006</v>
          </cell>
          <cell r="T144">
            <v>744270485.05000007</v>
          </cell>
          <cell r="U144">
            <v>787775713.3499999</v>
          </cell>
        </row>
        <row r="145">
          <cell r="Q145" t="str">
            <v>-</v>
          </cell>
          <cell r="R145" t="str">
            <v>-</v>
          </cell>
          <cell r="S145">
            <v>1.6521614849159167</v>
          </cell>
          <cell r="T145">
            <v>2.5820878873486879</v>
          </cell>
          <cell r="U145">
            <v>2.8696710089403159</v>
          </cell>
        </row>
        <row r="146">
          <cell r="Q146" t="str">
            <v>--</v>
          </cell>
          <cell r="R146" t="str">
            <v>--</v>
          </cell>
          <cell r="S146">
            <v>141996148.34</v>
          </cell>
          <cell r="T146">
            <v>200771337.09999999</v>
          </cell>
          <cell r="U146">
            <v>206093193.90000001</v>
          </cell>
        </row>
        <row r="147">
          <cell r="Q147" t="str">
            <v>-</v>
          </cell>
          <cell r="R147" t="str">
            <v>-</v>
          </cell>
          <cell r="S147">
            <v>0.49760139958296623</v>
          </cell>
          <cell r="T147">
            <v>0.69653338143307331</v>
          </cell>
          <cell r="U147">
            <v>0.75074625131529549</v>
          </cell>
        </row>
        <row r="148">
          <cell r="Q148" t="str">
            <v>--</v>
          </cell>
          <cell r="R148" t="str">
            <v>--</v>
          </cell>
          <cell r="S148">
            <v>653169613</v>
          </cell>
          <cell r="T148">
            <v>734506667.04999995</v>
          </cell>
          <cell r="U148">
            <v>760553931.69999993</v>
          </cell>
        </row>
        <row r="149">
          <cell r="Q149" t="str">
            <v>-</v>
          </cell>
          <cell r="R149" t="str">
            <v>-</v>
          </cell>
          <cell r="S149">
            <v>2.2889220404459909</v>
          </cell>
          <cell r="T149">
            <v>2.5482144008965366</v>
          </cell>
          <cell r="U149">
            <v>2.7705088282727814</v>
          </cell>
        </row>
      </sheetData>
      <sheetData sheetId="12">
        <row r="15">
          <cell r="X15">
            <v>75.739623337194189</v>
          </cell>
        </row>
        <row r="16">
          <cell r="X16">
            <v>4.9437284966080748</v>
          </cell>
        </row>
        <row r="17">
          <cell r="T17" t="str">
            <v>--</v>
          </cell>
          <cell r="U17" t="str">
            <v>--</v>
          </cell>
          <cell r="V17" t="str">
            <v>--</v>
          </cell>
          <cell r="W17">
            <v>0.80760381248680191</v>
          </cell>
          <cell r="X17">
            <v>0.51370440167947062</v>
          </cell>
        </row>
        <row r="18">
          <cell r="T18" t="str">
            <v>--</v>
          </cell>
          <cell r="U18" t="str">
            <v>--</v>
          </cell>
          <cell r="V18" t="str">
            <v>--</v>
          </cell>
          <cell r="W18">
            <v>5.6854975890974284</v>
          </cell>
          <cell r="X18">
            <v>3.8235577675826393</v>
          </cell>
        </row>
        <row r="19">
          <cell r="T19" t="str">
            <v>--</v>
          </cell>
          <cell r="U19" t="str">
            <v>--</v>
          </cell>
          <cell r="V19" t="str">
            <v>--</v>
          </cell>
          <cell r="W19">
            <v>4.0809514194127647</v>
          </cell>
          <cell r="X19">
            <v>4.1219475439271518</v>
          </cell>
        </row>
        <row r="21">
          <cell r="T21" t="str">
            <v>--</v>
          </cell>
          <cell r="U21" t="str">
            <v>--</v>
          </cell>
          <cell r="V21" t="str">
            <v>--</v>
          </cell>
          <cell r="W21">
            <v>0.47601770402960125</v>
          </cell>
          <cell r="X21">
            <v>0.61109906059504149</v>
          </cell>
        </row>
        <row r="22">
          <cell r="T22" t="str">
            <v>--</v>
          </cell>
          <cell r="U22" t="str">
            <v>--</v>
          </cell>
          <cell r="V22" t="str">
            <v>--</v>
          </cell>
          <cell r="W22" t="str">
            <v/>
          </cell>
          <cell r="X22" t="str">
            <v/>
          </cell>
        </row>
        <row r="26">
          <cell r="T26" t="str">
            <v>--</v>
          </cell>
          <cell r="U26" t="str">
            <v>--</v>
          </cell>
          <cell r="V26" t="str">
            <v>--</v>
          </cell>
          <cell r="W26">
            <v>0.85795371472226623</v>
          </cell>
          <cell r="X26">
            <v>0.86564753747548351</v>
          </cell>
        </row>
        <row r="27">
          <cell r="T27" t="str">
            <v>--</v>
          </cell>
          <cell r="U27" t="str">
            <v>--</v>
          </cell>
          <cell r="V27" t="str">
            <v>--</v>
          </cell>
          <cell r="W27">
            <v>6.0399588278198513</v>
          </cell>
          <cell r="X27">
            <v>6.443108828894899</v>
          </cell>
        </row>
        <row r="29">
          <cell r="X29">
            <v>1.0914668288349387</v>
          </cell>
        </row>
        <row r="30">
          <cell r="X30">
            <v>1.0914668288349387</v>
          </cell>
        </row>
        <row r="33">
          <cell r="T33" t="str">
            <v>--</v>
          </cell>
          <cell r="U33" t="str">
            <v>--</v>
          </cell>
          <cell r="V33" t="str">
            <v>--</v>
          </cell>
          <cell r="W33">
            <v>0</v>
          </cell>
          <cell r="X33">
            <v>0</v>
          </cell>
        </row>
        <row r="50">
          <cell r="AN50">
            <v>2019</v>
          </cell>
        </row>
        <row r="53">
          <cell r="AJ53" t="e">
            <v>#VALUE!</v>
          </cell>
          <cell r="AK53" t="e">
            <v>#VALUE!</v>
          </cell>
          <cell r="AL53" t="e">
            <v>#VALUE!</v>
          </cell>
          <cell r="AM53">
            <v>20743195</v>
          </cell>
          <cell r="AN53">
            <v>29263320</v>
          </cell>
        </row>
        <row r="54">
          <cell r="AJ54" t="e">
            <v>#VALUE!</v>
          </cell>
          <cell r="AK54" t="e">
            <v>#VALUE!</v>
          </cell>
          <cell r="AL54" t="e">
            <v>#VALUE!</v>
          </cell>
          <cell r="AM54">
            <v>-43576520</v>
          </cell>
          <cell r="AN54">
            <v>-47886377</v>
          </cell>
        </row>
        <row r="55">
          <cell r="AJ55" t="e">
            <v>#VALUE!</v>
          </cell>
          <cell r="AK55" t="e">
            <v>#VALUE!</v>
          </cell>
          <cell r="AL55" t="e">
            <v>#VALUE!</v>
          </cell>
          <cell r="AM55">
            <v>-22833325</v>
          </cell>
          <cell r="AN55">
            <v>-18623057</v>
          </cell>
        </row>
        <row r="56">
          <cell r="AJ56">
            <v>1</v>
          </cell>
          <cell r="AK56">
            <v>2</v>
          </cell>
          <cell r="AL56">
            <v>3</v>
          </cell>
          <cell r="AM56">
            <v>4</v>
          </cell>
          <cell r="AN56">
            <v>5</v>
          </cell>
        </row>
        <row r="58">
          <cell r="AJ58" t="str">
            <v/>
          </cell>
          <cell r="AK58" t="str">
            <v/>
          </cell>
          <cell r="AL58" t="str">
            <v/>
          </cell>
          <cell r="AM58">
            <v>0</v>
          </cell>
          <cell r="AN58">
            <v>0</v>
          </cell>
        </row>
        <row r="59">
          <cell r="AJ59" t="str">
            <v/>
          </cell>
          <cell r="AK59" t="str">
            <v/>
          </cell>
          <cell r="AL59" t="str">
            <v/>
          </cell>
          <cell r="AM59">
            <v>0</v>
          </cell>
          <cell r="AN59">
            <v>0</v>
          </cell>
        </row>
        <row r="61">
          <cell r="AK61" t="e">
            <v>#VALUE!</v>
          </cell>
          <cell r="AL61" t="e">
            <v>#VALUE!</v>
          </cell>
          <cell r="AM61" t="e">
            <v>#VALUE!</v>
          </cell>
          <cell r="AN61">
            <v>13.86451607446757</v>
          </cell>
        </row>
        <row r="62">
          <cell r="AK62" t="e">
            <v>#VALUE!</v>
          </cell>
          <cell r="AL62" t="e">
            <v>#VALUE!</v>
          </cell>
          <cell r="AM62" t="e">
            <v>#VALUE!</v>
          </cell>
          <cell r="AN62">
            <v>12.45686593373312</v>
          </cell>
        </row>
        <row r="64">
          <cell r="AJ64" t="e">
            <v>#VALUE!</v>
          </cell>
          <cell r="AK64" t="e">
            <v>#VALUE!</v>
          </cell>
          <cell r="AL64" t="e">
            <v>#VALUE!</v>
          </cell>
          <cell r="AM64">
            <v>3.8370514868407302</v>
          </cell>
          <cell r="AN64">
            <v>3.8850808003078106</v>
          </cell>
        </row>
        <row r="66">
          <cell r="T66" t="str">
            <v/>
          </cell>
          <cell r="U66" t="str">
            <v/>
          </cell>
          <cell r="V66" t="str">
            <v/>
          </cell>
          <cell r="W66">
            <v>21282820</v>
          </cell>
          <cell r="X66">
            <v>24233580</v>
          </cell>
        </row>
        <row r="72">
          <cell r="T72" t="str">
            <v/>
          </cell>
          <cell r="U72" t="str">
            <v/>
          </cell>
          <cell r="V72" t="str">
            <v/>
          </cell>
          <cell r="W72">
            <v>17088990</v>
          </cell>
          <cell r="X72">
            <v>19473460</v>
          </cell>
        </row>
        <row r="73">
          <cell r="T73" t="str">
            <v/>
          </cell>
          <cell r="U73" t="str">
            <v/>
          </cell>
          <cell r="V73" t="str">
            <v/>
          </cell>
          <cell r="W73">
            <v>15216085</v>
          </cell>
          <cell r="X73">
            <v>17841550</v>
          </cell>
        </row>
        <row r="85">
          <cell r="T85" t="str">
            <v/>
          </cell>
          <cell r="U85" t="str">
            <v/>
          </cell>
          <cell r="V85" t="str">
            <v/>
          </cell>
          <cell r="W85">
            <v>17088990</v>
          </cell>
          <cell r="X85">
            <v>19473460</v>
          </cell>
        </row>
        <row r="90">
          <cell r="T90" t="str">
            <v/>
          </cell>
          <cell r="U90" t="str">
            <v/>
          </cell>
          <cell r="V90" t="str">
            <v/>
          </cell>
          <cell r="W90">
            <v>227209179.99999997</v>
          </cell>
          <cell r="X90">
            <v>247435100</v>
          </cell>
        </row>
        <row r="91">
          <cell r="T91" t="str">
            <v/>
          </cell>
          <cell r="U91" t="str">
            <v/>
          </cell>
          <cell r="V91" t="str">
            <v/>
          </cell>
          <cell r="W91">
            <v>20743195</v>
          </cell>
          <cell r="X91">
            <v>29263320</v>
          </cell>
        </row>
        <row r="101">
          <cell r="T101" t="str">
            <v/>
          </cell>
          <cell r="U101" t="str">
            <v/>
          </cell>
          <cell r="V101" t="str">
            <v/>
          </cell>
          <cell r="W101">
            <v>194934960</v>
          </cell>
          <cell r="X101">
            <v>214191585</v>
          </cell>
        </row>
        <row r="105">
          <cell r="T105" t="str">
            <v/>
          </cell>
          <cell r="U105" t="str">
            <v/>
          </cell>
          <cell r="V105" t="str">
            <v/>
          </cell>
          <cell r="W105">
            <v>43576520</v>
          </cell>
          <cell r="X105">
            <v>47886377</v>
          </cell>
        </row>
        <row r="110">
          <cell r="T110" t="str">
            <v/>
          </cell>
          <cell r="U110" t="str">
            <v/>
          </cell>
          <cell r="V110" t="str">
            <v/>
          </cell>
          <cell r="W110">
            <v>32274219.99999997</v>
          </cell>
          <cell r="X110">
            <v>33243515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წმინდა_ამოღება"/>
      <sheetName val="დაგეგმილი_ამოღება(თებერვალი)"/>
      <sheetName val="AbsorptionGraph"/>
      <sheetName val="Graphs"/>
      <sheetName val="PlannedAbsorption"/>
      <sheetName val="Copy of CD_Issue_CalendarUPD 2 "/>
    </sheetNames>
    <sheetDataSet>
      <sheetData sheetId="0" refreshError="1">
        <row r="1">
          <cell r="C1" t="str">
            <v xml:space="preserve">sadepozito sertifikatebis auqcionebis dinamika da saemisio kalendari </v>
          </cell>
        </row>
        <row r="3">
          <cell r="B3" t="str">
            <v>dafarvis TariRi</v>
          </cell>
          <cell r="C3" t="str">
            <v>განთავსება (ნომინალში)</v>
          </cell>
          <cell r="D3" t="str">
            <v>saangariSsworebo fasi</v>
          </cell>
        </row>
        <row r="5">
          <cell r="B5">
            <v>39006</v>
          </cell>
          <cell r="C5">
            <v>1100000</v>
          </cell>
          <cell r="D5">
            <v>1090737.398247648</v>
          </cell>
        </row>
        <row r="6">
          <cell r="B6">
            <v>39070</v>
          </cell>
          <cell r="C6">
            <v>412000</v>
          </cell>
          <cell r="D6">
            <v>400283.8560340968</v>
          </cell>
        </row>
        <row r="7">
          <cell r="B7">
            <v>39008</v>
          </cell>
          <cell r="C7">
            <v>600000</v>
          </cell>
          <cell r="D7">
            <v>594649.13528783736</v>
          </cell>
        </row>
        <row r="8">
          <cell r="B8">
            <v>39072</v>
          </cell>
          <cell r="C8">
            <v>400000</v>
          </cell>
          <cell r="D8">
            <v>388389.90835328266</v>
          </cell>
        </row>
        <row r="9">
          <cell r="B9">
            <v>39010</v>
          </cell>
          <cell r="C9">
            <v>1600000</v>
          </cell>
          <cell r="D9">
            <v>1585453.7872798825</v>
          </cell>
        </row>
        <row r="10">
          <cell r="C10">
            <v>4112000</v>
          </cell>
          <cell r="D10">
            <v>4059514.0852027475</v>
          </cell>
        </row>
        <row r="11">
          <cell r="C11">
            <v>4112000</v>
          </cell>
          <cell r="D11">
            <v>4059514.0852027475</v>
          </cell>
        </row>
        <row r="12">
          <cell r="B12">
            <v>39013</v>
          </cell>
          <cell r="C12">
            <v>1500000</v>
          </cell>
          <cell r="D12">
            <v>1486329.0306257077</v>
          </cell>
        </row>
        <row r="13">
          <cell r="B13">
            <v>39077</v>
          </cell>
          <cell r="C13">
            <v>525000</v>
          </cell>
          <cell r="D13">
            <v>509749.41476909985</v>
          </cell>
        </row>
        <row r="14">
          <cell r="B14">
            <v>39015</v>
          </cell>
          <cell r="C14">
            <v>2000000</v>
          </cell>
          <cell r="D14">
            <v>1981787.105027115</v>
          </cell>
        </row>
        <row r="15">
          <cell r="B15">
            <v>39079</v>
          </cell>
          <cell r="C15">
            <v>1000000</v>
          </cell>
          <cell r="D15">
            <v>971586.29163613264</v>
          </cell>
        </row>
        <row r="16">
          <cell r="B16">
            <v>39017</v>
          </cell>
          <cell r="C16">
            <v>2005000</v>
          </cell>
          <cell r="D16">
            <v>1986726.4709363626</v>
          </cell>
        </row>
        <row r="17">
          <cell r="C17">
            <v>7030000</v>
          </cell>
          <cell r="D17">
            <v>6936178.3129944177</v>
          </cell>
        </row>
        <row r="18">
          <cell r="C18">
            <v>11142000</v>
          </cell>
          <cell r="D18">
            <v>10995692.398197165</v>
          </cell>
        </row>
        <row r="19">
          <cell r="B19">
            <v>38992</v>
          </cell>
        </row>
        <row r="21">
          <cell r="B21">
            <v>38994</v>
          </cell>
          <cell r="C21">
            <v>0</v>
          </cell>
          <cell r="D21">
            <v>0</v>
          </cell>
        </row>
        <row r="23">
          <cell r="B23">
            <v>38996</v>
          </cell>
        </row>
        <row r="24">
          <cell r="C24">
            <v>0</v>
          </cell>
          <cell r="D24">
            <v>0</v>
          </cell>
        </row>
        <row r="25">
          <cell r="C25">
            <v>11142000</v>
          </cell>
          <cell r="D25">
            <v>10995692.398197165</v>
          </cell>
        </row>
        <row r="26">
          <cell r="B26">
            <v>39027</v>
          </cell>
          <cell r="C26">
            <v>1000000</v>
          </cell>
          <cell r="D26">
            <v>990878.48843522638</v>
          </cell>
        </row>
        <row r="27">
          <cell r="C27">
            <v>0</v>
          </cell>
          <cell r="D27">
            <v>0</v>
          </cell>
        </row>
        <row r="28">
          <cell r="B28">
            <v>39092</v>
          </cell>
          <cell r="C28">
            <v>0</v>
          </cell>
          <cell r="D28">
            <v>0</v>
          </cell>
        </row>
        <row r="29">
          <cell r="C29">
            <v>0</v>
          </cell>
          <cell r="D29">
            <v>0</v>
          </cell>
        </row>
        <row r="30">
          <cell r="B30">
            <v>39031</v>
          </cell>
          <cell r="C30">
            <v>0</v>
          </cell>
          <cell r="D30">
            <v>0</v>
          </cell>
        </row>
        <row r="31">
          <cell r="C31">
            <v>1000000</v>
          </cell>
          <cell r="D31">
            <v>990878.48843522638</v>
          </cell>
        </row>
        <row r="32">
          <cell r="C32">
            <v>12142000</v>
          </cell>
          <cell r="D32">
            <v>11986570.88663239</v>
          </cell>
        </row>
        <row r="33">
          <cell r="B33">
            <v>39034</v>
          </cell>
          <cell r="C33">
            <v>0</v>
          </cell>
          <cell r="D33">
            <v>0</v>
          </cell>
        </row>
        <row r="34">
          <cell r="C34">
            <v>0</v>
          </cell>
          <cell r="D34">
            <v>0</v>
          </cell>
        </row>
        <row r="35">
          <cell r="B35">
            <v>39099</v>
          </cell>
          <cell r="C35">
            <v>0</v>
          </cell>
          <cell r="D35">
            <v>0</v>
          </cell>
        </row>
        <row r="36">
          <cell r="C36">
            <v>0</v>
          </cell>
          <cell r="D36">
            <v>0</v>
          </cell>
        </row>
        <row r="37">
          <cell r="B37">
            <v>39038</v>
          </cell>
          <cell r="C37">
            <v>1000000</v>
          </cell>
          <cell r="D37">
            <v>990878.48843522638</v>
          </cell>
        </row>
        <row r="38">
          <cell r="C38">
            <v>1000000</v>
          </cell>
          <cell r="D38">
            <v>990878.48843522638</v>
          </cell>
        </row>
        <row r="39">
          <cell r="C39">
            <v>13142000</v>
          </cell>
          <cell r="D39">
            <v>12977449.375067616</v>
          </cell>
        </row>
        <row r="40">
          <cell r="B40">
            <v>39041</v>
          </cell>
          <cell r="C40">
            <v>1000000</v>
          </cell>
          <cell r="D40">
            <v>990886.02041713847</v>
          </cell>
        </row>
        <row r="41">
          <cell r="C41">
            <v>0</v>
          </cell>
          <cell r="D41">
            <v>0</v>
          </cell>
        </row>
        <row r="42">
          <cell r="B42">
            <v>39106</v>
          </cell>
          <cell r="C42">
            <v>0</v>
          </cell>
          <cell r="D42">
            <v>0</v>
          </cell>
        </row>
        <row r="43">
          <cell r="C43">
            <v>0</v>
          </cell>
          <cell r="D43">
            <v>0</v>
          </cell>
        </row>
        <row r="44">
          <cell r="B44">
            <v>39045</v>
          </cell>
          <cell r="C44">
            <v>1000000</v>
          </cell>
          <cell r="D44">
            <v>990886.02041713847</v>
          </cell>
        </row>
        <row r="45">
          <cell r="C45">
            <v>2000000</v>
          </cell>
          <cell r="D45">
            <v>1981772.0408342769</v>
          </cell>
        </row>
        <row r="46">
          <cell r="C46">
            <v>15142000</v>
          </cell>
          <cell r="D46">
            <v>14959221.415901892</v>
          </cell>
        </row>
        <row r="47">
          <cell r="B47">
            <v>39048</v>
          </cell>
          <cell r="C47">
            <v>1000000</v>
          </cell>
          <cell r="D47">
            <v>990886.02041713847</v>
          </cell>
        </row>
        <row r="48">
          <cell r="B48">
            <v>39021</v>
          </cell>
          <cell r="C48">
            <v>0</v>
          </cell>
          <cell r="D48">
            <v>0</v>
          </cell>
        </row>
        <row r="49">
          <cell r="B49">
            <v>39113</v>
          </cell>
          <cell r="C49">
            <v>0</v>
          </cell>
          <cell r="D49">
            <v>0</v>
          </cell>
        </row>
        <row r="50">
          <cell r="B50">
            <v>39023</v>
          </cell>
          <cell r="C50">
            <v>0</v>
          </cell>
          <cell r="D50">
            <v>0</v>
          </cell>
        </row>
        <row r="51">
          <cell r="B51">
            <v>39052</v>
          </cell>
          <cell r="C51">
            <v>0</v>
          </cell>
          <cell r="D51">
            <v>0</v>
          </cell>
        </row>
        <row r="52">
          <cell r="C52">
            <v>1000000</v>
          </cell>
          <cell r="D52">
            <v>990886.02041713847</v>
          </cell>
        </row>
        <row r="53">
          <cell r="C53">
            <v>16142000</v>
          </cell>
          <cell r="D53">
            <v>15950107.436319031</v>
          </cell>
        </row>
        <row r="54">
          <cell r="B54">
            <v>39055</v>
          </cell>
          <cell r="C54">
            <v>1000000</v>
          </cell>
          <cell r="D54">
            <v>990886.02041713847</v>
          </cell>
        </row>
        <row r="55">
          <cell r="B55">
            <v>39028</v>
          </cell>
          <cell r="C55">
            <v>0</v>
          </cell>
          <cell r="D55">
            <v>0</v>
          </cell>
        </row>
        <row r="56">
          <cell r="B56">
            <v>39120</v>
          </cell>
          <cell r="C56">
            <v>0</v>
          </cell>
          <cell r="D56">
            <v>0</v>
          </cell>
        </row>
        <row r="57">
          <cell r="B57">
            <v>39030</v>
          </cell>
          <cell r="C57">
            <v>0</v>
          </cell>
          <cell r="D57">
            <v>0</v>
          </cell>
        </row>
        <row r="58">
          <cell r="B58">
            <v>39059</v>
          </cell>
          <cell r="C58">
            <v>0</v>
          </cell>
          <cell r="D58">
            <v>0</v>
          </cell>
        </row>
        <row r="59">
          <cell r="C59">
            <v>1000000</v>
          </cell>
          <cell r="D59">
            <v>990886.02041713847</v>
          </cell>
        </row>
        <row r="60">
          <cell r="C60">
            <v>17142000</v>
          </cell>
          <cell r="D60">
            <v>16940993.45673617</v>
          </cell>
        </row>
        <row r="61">
          <cell r="B61">
            <v>39062</v>
          </cell>
          <cell r="C61">
            <v>0</v>
          </cell>
          <cell r="D61">
            <v>0</v>
          </cell>
        </row>
        <row r="62">
          <cell r="B62">
            <v>39035</v>
          </cell>
          <cell r="C62">
            <v>0</v>
          </cell>
          <cell r="D62">
            <v>0</v>
          </cell>
        </row>
        <row r="63">
          <cell r="B63">
            <v>39127</v>
          </cell>
          <cell r="C63">
            <v>0</v>
          </cell>
          <cell r="D63">
            <v>0</v>
          </cell>
        </row>
        <row r="64">
          <cell r="B64">
            <v>39037</v>
          </cell>
          <cell r="C64">
            <v>0</v>
          </cell>
          <cell r="D64">
            <v>0</v>
          </cell>
        </row>
        <row r="65">
          <cell r="B65">
            <v>39066</v>
          </cell>
          <cell r="C65">
            <v>1000000</v>
          </cell>
          <cell r="D65">
            <v>990886.02041713847</v>
          </cell>
        </row>
        <row r="66">
          <cell r="C66">
            <v>1000000</v>
          </cell>
          <cell r="D66">
            <v>990886.02041713847</v>
          </cell>
        </row>
        <row r="67">
          <cell r="C67">
            <v>18142000</v>
          </cell>
          <cell r="D67">
            <v>17931879.477153309</v>
          </cell>
        </row>
        <row r="68">
          <cell r="B68">
            <v>39069</v>
          </cell>
          <cell r="C68">
            <v>1000000</v>
          </cell>
          <cell r="D68">
            <v>990886.02041713847</v>
          </cell>
        </row>
        <row r="69">
          <cell r="B69">
            <v>39042</v>
          </cell>
          <cell r="C69">
            <v>0</v>
          </cell>
          <cell r="D69">
            <v>0</v>
          </cell>
        </row>
        <row r="70">
          <cell r="B70">
            <v>39134</v>
          </cell>
          <cell r="C70">
            <v>0</v>
          </cell>
          <cell r="D70">
            <v>0</v>
          </cell>
        </row>
        <row r="71">
          <cell r="B71">
            <v>39044</v>
          </cell>
          <cell r="C71">
            <v>0</v>
          </cell>
          <cell r="D71">
            <v>0</v>
          </cell>
        </row>
        <row r="72">
          <cell r="B72">
            <v>39073</v>
          </cell>
          <cell r="C72">
            <v>1000000</v>
          </cell>
          <cell r="D72">
            <v>990886.02041713847</v>
          </cell>
        </row>
        <row r="73">
          <cell r="C73">
            <v>2000000</v>
          </cell>
          <cell r="D73">
            <v>1981772.0408342769</v>
          </cell>
        </row>
        <row r="74">
          <cell r="C74">
            <v>20142000</v>
          </cell>
          <cell r="D74">
            <v>19913651.517987587</v>
          </cell>
        </row>
        <row r="75">
          <cell r="B75">
            <v>39076</v>
          </cell>
          <cell r="C75">
            <v>1000000</v>
          </cell>
          <cell r="D75">
            <v>990893.55251355749</v>
          </cell>
        </row>
        <row r="76">
          <cell r="B76">
            <v>39049</v>
          </cell>
          <cell r="C76">
            <v>0</v>
          </cell>
          <cell r="D76">
            <v>0</v>
          </cell>
        </row>
        <row r="77">
          <cell r="B77">
            <v>39141</v>
          </cell>
          <cell r="C77">
            <v>0</v>
          </cell>
          <cell r="D77">
            <v>0</v>
          </cell>
        </row>
        <row r="78">
          <cell r="B78">
            <v>39177</v>
          </cell>
          <cell r="C78">
            <v>5000000</v>
          </cell>
          <cell r="D78">
            <v>4801115.4372303486</v>
          </cell>
        </row>
        <row r="79">
          <cell r="B79">
            <v>39206</v>
          </cell>
          <cell r="C79">
            <v>5000000</v>
          </cell>
          <cell r="D79">
            <v>4759048.7117972253</v>
          </cell>
        </row>
        <row r="80">
          <cell r="C80">
            <v>11000000</v>
          </cell>
          <cell r="D80">
            <v>10551057.701541131</v>
          </cell>
        </row>
        <row r="81">
          <cell r="C81">
            <v>31142000</v>
          </cell>
          <cell r="D81">
            <v>30464709.21952872</v>
          </cell>
        </row>
        <row r="82">
          <cell r="B82">
            <v>39086</v>
          </cell>
          <cell r="C82">
            <v>5000000</v>
          </cell>
          <cell r="D82">
            <v>4949638.4458623463</v>
          </cell>
        </row>
        <row r="83">
          <cell r="B83">
            <v>39112</v>
          </cell>
          <cell r="C83">
            <v>5000000</v>
          </cell>
          <cell r="D83">
            <v>4909609.3834068654</v>
          </cell>
        </row>
        <row r="84">
          <cell r="B84">
            <v>39148</v>
          </cell>
          <cell r="C84">
            <v>5000000</v>
          </cell>
          <cell r="D84">
            <v>4854756.3311342839</v>
          </cell>
        </row>
        <row r="85">
          <cell r="B85">
            <v>39184</v>
          </cell>
          <cell r="C85">
            <v>4800000</v>
          </cell>
          <cell r="D85">
            <v>4609070.8197411345</v>
          </cell>
        </row>
        <row r="86">
          <cell r="B86">
            <v>39213</v>
          </cell>
          <cell r="C86">
            <v>4600000</v>
          </cell>
          <cell r="D86">
            <v>4378324.8148534475</v>
          </cell>
        </row>
        <row r="87">
          <cell r="C87">
            <v>24400000</v>
          </cell>
          <cell r="D87">
            <v>23701399.79499808</v>
          </cell>
        </row>
        <row r="88">
          <cell r="C88">
            <v>55542000</v>
          </cell>
          <cell r="D88">
            <v>54166109.014526799</v>
          </cell>
        </row>
        <row r="89">
          <cell r="B89">
            <v>39090</v>
          </cell>
          <cell r="C89">
            <v>5000000</v>
          </cell>
          <cell r="D89">
            <v>4955145.7491637347</v>
          </cell>
        </row>
        <row r="90">
          <cell r="B90">
            <v>39119</v>
          </cell>
          <cell r="C90">
            <v>5000000</v>
          </cell>
          <cell r="D90">
            <v>4909609.3834068654</v>
          </cell>
        </row>
        <row r="91">
          <cell r="B91">
            <v>39155</v>
          </cell>
          <cell r="C91">
            <v>5000000</v>
          </cell>
          <cell r="D91">
            <v>4854991.3833878953</v>
          </cell>
        </row>
        <row r="92">
          <cell r="B92">
            <v>39191</v>
          </cell>
          <cell r="C92">
            <v>4800000</v>
          </cell>
          <cell r="D92">
            <v>4609070.8197411345</v>
          </cell>
        </row>
        <row r="93">
          <cell r="B93">
            <v>39220</v>
          </cell>
          <cell r="C93">
            <v>4900000</v>
          </cell>
          <cell r="D93">
            <v>4663867.7375612808</v>
          </cell>
        </row>
        <row r="94">
          <cell r="C94">
            <v>24700000</v>
          </cell>
          <cell r="D94">
            <v>23992685.073260911</v>
          </cell>
        </row>
        <row r="95">
          <cell r="C95">
            <v>80242000</v>
          </cell>
          <cell r="D95">
            <v>78158794.087787718</v>
          </cell>
        </row>
        <row r="96">
          <cell r="B96">
            <v>39097</v>
          </cell>
          <cell r="C96">
            <v>10000000</v>
          </cell>
          <cell r="D96">
            <v>9911044.9771367125</v>
          </cell>
        </row>
        <row r="97">
          <cell r="B97">
            <v>39126</v>
          </cell>
          <cell r="C97">
            <v>5000000</v>
          </cell>
          <cell r="D97">
            <v>4909609.3834068654</v>
          </cell>
        </row>
        <row r="98">
          <cell r="B98">
            <v>39162</v>
          </cell>
          <cell r="C98">
            <v>5000000</v>
          </cell>
          <cell r="D98">
            <v>4854756.3311342839</v>
          </cell>
        </row>
        <row r="99">
          <cell r="B99">
            <v>39198</v>
          </cell>
          <cell r="C99">
            <v>5000000</v>
          </cell>
          <cell r="D99">
            <v>4801115.4372303486</v>
          </cell>
        </row>
        <row r="100">
          <cell r="B100">
            <v>39227</v>
          </cell>
          <cell r="C100">
            <v>5000000</v>
          </cell>
          <cell r="D100">
            <v>4759048.7117972253</v>
          </cell>
        </row>
        <row r="101">
          <cell r="C101">
            <v>30000000</v>
          </cell>
          <cell r="D101">
            <v>29235574.840705436</v>
          </cell>
        </row>
        <row r="102">
          <cell r="C102">
            <v>110242000</v>
          </cell>
          <cell r="D102">
            <v>107394368.92849316</v>
          </cell>
        </row>
        <row r="103">
          <cell r="B103">
            <v>39090</v>
          </cell>
          <cell r="C103">
            <v>10000000</v>
          </cell>
          <cell r="D103">
            <v>9959050.5668746158</v>
          </cell>
        </row>
        <row r="104">
          <cell r="B104">
            <v>39104</v>
          </cell>
          <cell r="C104">
            <v>10000000</v>
          </cell>
          <cell r="D104">
            <v>9914135.4384981375</v>
          </cell>
        </row>
        <row r="105">
          <cell r="B105">
            <v>39091</v>
          </cell>
          <cell r="C105">
            <v>30000000</v>
          </cell>
          <cell r="D105">
            <v>29875325.763826139</v>
          </cell>
        </row>
        <row r="106">
          <cell r="B106">
            <v>39168</v>
          </cell>
          <cell r="C106">
            <v>15000000</v>
          </cell>
          <cell r="D106">
            <v>14566032.013344878</v>
          </cell>
        </row>
        <row r="107">
          <cell r="B107">
            <v>39092</v>
          </cell>
          <cell r="C107">
            <v>15000000</v>
          </cell>
          <cell r="D107">
            <v>14937206.439559286</v>
          </cell>
        </row>
        <row r="108">
          <cell r="B108">
            <v>39106</v>
          </cell>
          <cell r="C108">
            <v>15000000</v>
          </cell>
          <cell r="D108">
            <v>14863403.287703363</v>
          </cell>
        </row>
        <row r="109">
          <cell r="B109">
            <v>39086</v>
          </cell>
          <cell r="C109">
            <v>30000000</v>
          </cell>
          <cell r="D109">
            <v>29933277.494330443</v>
          </cell>
        </row>
        <row r="110">
          <cell r="B110">
            <v>39086</v>
          </cell>
          <cell r="C110">
            <v>6274000</v>
          </cell>
          <cell r="D110">
            <v>6260936.0851439852</v>
          </cell>
        </row>
        <row r="111">
          <cell r="B111">
            <v>39093</v>
          </cell>
          <cell r="C111">
            <v>5000000</v>
          </cell>
          <cell r="D111">
            <v>4979125.8673910089</v>
          </cell>
        </row>
        <row r="112">
          <cell r="B112">
            <v>39107</v>
          </cell>
          <cell r="C112">
            <v>15000000</v>
          </cell>
          <cell r="D112">
            <v>14863177.326528395</v>
          </cell>
        </row>
        <row r="113">
          <cell r="B113">
            <v>39094</v>
          </cell>
          <cell r="C113">
            <v>5000000</v>
          </cell>
          <cell r="D113">
            <v>4979144.8857497685</v>
          </cell>
        </row>
        <row r="114">
          <cell r="B114">
            <v>39108</v>
          </cell>
          <cell r="C114">
            <v>5400000</v>
          </cell>
          <cell r="D114">
            <v>5351028.5594520727</v>
          </cell>
        </row>
        <row r="115">
          <cell r="B115">
            <v>39087</v>
          </cell>
          <cell r="C115">
            <v>10900000</v>
          </cell>
          <cell r="D115">
            <v>10878073.975277774</v>
          </cell>
        </row>
        <row r="116">
          <cell r="B116">
            <v>39086</v>
          </cell>
          <cell r="C116">
            <v>15928000</v>
          </cell>
          <cell r="D116">
            <v>15904165.538220802</v>
          </cell>
        </row>
        <row r="117">
          <cell r="C117">
            <v>188502000</v>
          </cell>
          <cell r="D117">
            <v>187264083.24190068</v>
          </cell>
        </row>
        <row r="118">
          <cell r="C118">
            <v>298744000</v>
          </cell>
          <cell r="D118">
            <v>294658452.17039382</v>
          </cell>
        </row>
        <row r="119">
          <cell r="B119">
            <v>39083</v>
          </cell>
        </row>
        <row r="120">
          <cell r="B120">
            <v>39084</v>
          </cell>
        </row>
        <row r="121">
          <cell r="B121">
            <v>39085</v>
          </cell>
        </row>
        <row r="122">
          <cell r="B122">
            <v>39086</v>
          </cell>
        </row>
        <row r="123">
          <cell r="B123">
            <v>39094</v>
          </cell>
          <cell r="C123">
            <v>5000000</v>
          </cell>
          <cell r="D123">
            <v>4990257.3769675968</v>
          </cell>
        </row>
        <row r="124">
          <cell r="B124">
            <v>39115</v>
          </cell>
          <cell r="C124">
            <v>2000000</v>
          </cell>
          <cell r="D124">
            <v>1983415.3869561909</v>
          </cell>
        </row>
        <row r="125">
          <cell r="C125">
            <v>7000000</v>
          </cell>
          <cell r="D125">
            <v>6973672.7639237875</v>
          </cell>
        </row>
        <row r="127">
          <cell r="B127">
            <v>39118</v>
          </cell>
          <cell r="C127">
            <v>2000000</v>
          </cell>
          <cell r="D127">
            <v>1983822.8755974569</v>
          </cell>
        </row>
        <row r="128">
          <cell r="B128">
            <v>39098</v>
          </cell>
          <cell r="C128">
            <v>5000000</v>
          </cell>
          <cell r="D128">
            <v>4991671.4304078948</v>
          </cell>
        </row>
        <row r="129">
          <cell r="B129">
            <v>39183</v>
          </cell>
          <cell r="C129">
            <v>4000000</v>
          </cell>
          <cell r="D129">
            <v>3898527.2111858893</v>
          </cell>
        </row>
        <row r="130">
          <cell r="B130">
            <v>39100</v>
          </cell>
          <cell r="C130">
            <v>5000000</v>
          </cell>
          <cell r="D130">
            <v>4993296.670223535</v>
          </cell>
        </row>
        <row r="131">
          <cell r="B131">
            <v>39122</v>
          </cell>
          <cell r="C131">
            <v>2000000</v>
          </cell>
          <cell r="D131">
            <v>1988225.3481845597</v>
          </cell>
        </row>
        <row r="132">
          <cell r="C132">
            <v>18000000</v>
          </cell>
          <cell r="D132">
            <v>17855543.535599336</v>
          </cell>
        </row>
        <row r="133">
          <cell r="C133">
            <v>25000000</v>
          </cell>
          <cell r="D133">
            <v>24829216.299523123</v>
          </cell>
        </row>
        <row r="134">
          <cell r="B134">
            <v>39125</v>
          </cell>
          <cell r="C134">
            <v>2000000</v>
          </cell>
          <cell r="D134">
            <v>1989332.8159251269</v>
          </cell>
        </row>
        <row r="135">
          <cell r="B135">
            <v>39105</v>
          </cell>
          <cell r="C135">
            <v>5000000</v>
          </cell>
          <cell r="D135">
            <v>4994482.8069376508</v>
          </cell>
        </row>
        <row r="136">
          <cell r="B136">
            <v>39190</v>
          </cell>
          <cell r="C136">
            <v>4000000</v>
          </cell>
          <cell r="D136">
            <v>3903649.3774213986</v>
          </cell>
        </row>
        <row r="137">
          <cell r="B137">
            <v>39107</v>
          </cell>
          <cell r="C137">
            <v>5000000</v>
          </cell>
          <cell r="D137">
            <v>4995344.0656133648</v>
          </cell>
        </row>
        <row r="138">
          <cell r="B138">
            <v>39101</v>
          </cell>
          <cell r="C138">
            <v>0</v>
          </cell>
          <cell r="D138">
            <v>0</v>
          </cell>
        </row>
        <row r="139">
          <cell r="C139">
            <v>16000000</v>
          </cell>
          <cell r="D139">
            <v>15882809.065897541</v>
          </cell>
        </row>
        <row r="140">
          <cell r="C140">
            <v>41000000</v>
          </cell>
          <cell r="D140">
            <v>40712025.365420662</v>
          </cell>
        </row>
        <row r="141">
          <cell r="B141">
            <v>39132</v>
          </cell>
          <cell r="C141">
            <v>2000000</v>
          </cell>
          <cell r="D141">
            <v>1991673.1691612599</v>
          </cell>
        </row>
        <row r="142">
          <cell r="B142">
            <v>39112</v>
          </cell>
          <cell r="C142">
            <v>5000000</v>
          </cell>
          <cell r="D142">
            <v>4996665.2393087791</v>
          </cell>
        </row>
        <row r="143">
          <cell r="B143">
            <v>39197</v>
          </cell>
          <cell r="C143">
            <v>4000000</v>
          </cell>
          <cell r="D143">
            <v>3934763.7726838454</v>
          </cell>
        </row>
        <row r="144">
          <cell r="B144">
            <v>39114</v>
          </cell>
          <cell r="C144">
            <v>5000000</v>
          </cell>
          <cell r="D144">
            <v>4997134.5198493032</v>
          </cell>
        </row>
        <row r="145">
          <cell r="B145">
            <v>39136</v>
          </cell>
          <cell r="C145">
            <v>2000000</v>
          </cell>
          <cell r="D145">
            <v>1992784.4822691318</v>
          </cell>
        </row>
        <row r="146">
          <cell r="C146">
            <v>18000000</v>
          </cell>
          <cell r="D146">
            <v>17913021.183272317</v>
          </cell>
        </row>
        <row r="147">
          <cell r="C147">
            <v>59000000</v>
          </cell>
          <cell r="D147">
            <v>58625046.548692979</v>
          </cell>
        </row>
        <row r="148">
          <cell r="B148">
            <v>39139</v>
          </cell>
          <cell r="C148">
            <v>2000000</v>
          </cell>
          <cell r="D148">
            <v>1993180.5919910183</v>
          </cell>
        </row>
        <row r="149">
          <cell r="B149">
            <v>39119</v>
          </cell>
          <cell r="C149">
            <v>5000000</v>
          </cell>
          <cell r="D149">
            <v>4997517.671359404</v>
          </cell>
        </row>
        <row r="150">
          <cell r="B150">
            <v>39204</v>
          </cell>
          <cell r="C150">
            <v>2000000</v>
          </cell>
          <cell r="D150">
            <v>1969555.5279757828</v>
          </cell>
        </row>
        <row r="151">
          <cell r="B151">
            <v>39121</v>
          </cell>
          <cell r="C151">
            <v>5000000</v>
          </cell>
          <cell r="D151">
            <v>4997747.5904695</v>
          </cell>
        </row>
        <row r="152">
          <cell r="B152">
            <v>39143</v>
          </cell>
          <cell r="C152">
            <v>6000000</v>
          </cell>
          <cell r="D152">
            <v>5981050.7204025388</v>
          </cell>
        </row>
        <row r="153">
          <cell r="C153">
            <v>20000000</v>
          </cell>
          <cell r="D153">
            <v>19939052.102198243</v>
          </cell>
        </row>
        <row r="154">
          <cell r="C154">
            <v>79000000</v>
          </cell>
          <cell r="D154">
            <v>78564098.650891215</v>
          </cell>
        </row>
        <row r="155">
          <cell r="B155">
            <v>39146</v>
          </cell>
          <cell r="C155">
            <v>6000000</v>
          </cell>
          <cell r="D155">
            <v>5980913.5121671995</v>
          </cell>
        </row>
        <row r="156">
          <cell r="B156">
            <v>39210</v>
          </cell>
          <cell r="C156">
            <v>4000000</v>
          </cell>
          <cell r="D156">
            <v>3934281.3334519011</v>
          </cell>
        </row>
        <row r="157">
          <cell r="B157">
            <v>39126</v>
          </cell>
          <cell r="C157">
            <v>5000000</v>
          </cell>
          <cell r="D157">
            <v>4997642.2082513394</v>
          </cell>
        </row>
        <row r="158">
          <cell r="B158">
            <v>39148</v>
          </cell>
          <cell r="C158">
            <v>6000000</v>
          </cell>
          <cell r="D158">
            <v>5980776.3102269638</v>
          </cell>
        </row>
        <row r="159">
          <cell r="B159">
            <v>39212</v>
          </cell>
          <cell r="C159">
            <v>4000000</v>
          </cell>
          <cell r="D159">
            <v>3928212.7197142201</v>
          </cell>
        </row>
        <row r="160">
          <cell r="B160">
            <v>39128</v>
          </cell>
          <cell r="C160">
            <v>5000000</v>
          </cell>
          <cell r="D160">
            <v>4997603.888546587</v>
          </cell>
        </row>
        <row r="161">
          <cell r="B161">
            <v>39150</v>
          </cell>
          <cell r="C161">
            <v>6000000</v>
          </cell>
          <cell r="D161">
            <v>5980639.1145813996</v>
          </cell>
        </row>
        <row r="162">
          <cell r="C162">
            <v>36000000</v>
          </cell>
          <cell r="D162">
            <v>35800069.086939611</v>
          </cell>
        </row>
        <row r="163">
          <cell r="C163">
            <v>115000000</v>
          </cell>
          <cell r="D163">
            <v>114364167.73783082</v>
          </cell>
        </row>
        <row r="164">
          <cell r="B164">
            <v>39153</v>
          </cell>
          <cell r="C164">
            <v>6000000</v>
          </cell>
          <cell r="D164">
            <v>5979038.9636769285</v>
          </cell>
        </row>
        <row r="165">
          <cell r="B165">
            <v>39217</v>
          </cell>
          <cell r="C165">
            <v>1130000</v>
          </cell>
          <cell r="D165">
            <v>1107442.4590404709</v>
          </cell>
        </row>
        <row r="166">
          <cell r="B166">
            <v>39133</v>
          </cell>
          <cell r="C166">
            <v>5000000</v>
          </cell>
          <cell r="D166">
            <v>4997402.7197371665</v>
          </cell>
        </row>
        <row r="167">
          <cell r="B167">
            <v>39155</v>
          </cell>
          <cell r="C167">
            <v>4000000</v>
          </cell>
          <cell r="D167">
            <v>3981065.3985428209</v>
          </cell>
        </row>
        <row r="168">
          <cell r="B168">
            <v>39219</v>
          </cell>
          <cell r="C168">
            <v>2900000</v>
          </cell>
          <cell r="D168">
            <v>2837948.4514882406</v>
          </cell>
        </row>
        <row r="169">
          <cell r="B169">
            <v>39135</v>
          </cell>
          <cell r="C169">
            <v>5000000</v>
          </cell>
          <cell r="D169">
            <v>4997029.1634836281</v>
          </cell>
        </row>
        <row r="170">
          <cell r="B170">
            <v>39157</v>
          </cell>
          <cell r="C170">
            <v>5000000</v>
          </cell>
          <cell r="D170">
            <v>4975420.0617660917</v>
          </cell>
        </row>
        <row r="171">
          <cell r="C171">
            <v>29030000</v>
          </cell>
          <cell r="D171">
            <v>28875347.217735346</v>
          </cell>
        </row>
        <row r="172">
          <cell r="C172">
            <v>144030000</v>
          </cell>
          <cell r="D172">
            <v>143239514.95556617</v>
          </cell>
        </row>
        <row r="173">
          <cell r="B173">
            <v>39160</v>
          </cell>
          <cell r="C173">
            <v>1500000</v>
          </cell>
          <cell r="D173">
            <v>1492067.9216570319</v>
          </cell>
        </row>
        <row r="174">
          <cell r="B174">
            <v>39224</v>
          </cell>
          <cell r="C174">
            <v>750000</v>
          </cell>
          <cell r="D174">
            <v>733558.44310359936</v>
          </cell>
        </row>
        <row r="175">
          <cell r="B175">
            <v>39140</v>
          </cell>
          <cell r="C175">
            <v>5000000</v>
          </cell>
          <cell r="D175">
            <v>4996569.4785990762</v>
          </cell>
        </row>
        <row r="176">
          <cell r="B176">
            <v>39162</v>
          </cell>
          <cell r="C176">
            <v>6000000</v>
          </cell>
          <cell r="D176">
            <v>5968727.1403201418</v>
          </cell>
        </row>
        <row r="177">
          <cell r="B177">
            <v>39226</v>
          </cell>
          <cell r="C177">
            <v>2250000</v>
          </cell>
          <cell r="D177">
            <v>2200675.3293107981</v>
          </cell>
        </row>
        <row r="178">
          <cell r="B178">
            <v>39142</v>
          </cell>
          <cell r="C178">
            <v>1950000</v>
          </cell>
          <cell r="D178">
            <v>1948598.6105882756</v>
          </cell>
        </row>
        <row r="179">
          <cell r="B179">
            <v>39164</v>
          </cell>
          <cell r="C179">
            <v>6000000</v>
          </cell>
          <cell r="D179">
            <v>5968089.5246130545</v>
          </cell>
        </row>
        <row r="180">
          <cell r="C180">
            <v>23450000</v>
          </cell>
          <cell r="D180">
            <v>23308286.448191978</v>
          </cell>
        </row>
        <row r="181">
          <cell r="C181">
            <v>167480000</v>
          </cell>
          <cell r="D181">
            <v>166547801.40375814</v>
          </cell>
        </row>
        <row r="182">
          <cell r="B182">
            <v>39167</v>
          </cell>
          <cell r="C182">
            <v>6000000</v>
          </cell>
          <cell r="D182">
            <v>5968089.5246130545</v>
          </cell>
        </row>
        <row r="183">
          <cell r="B183">
            <v>39231</v>
          </cell>
          <cell r="C183">
            <v>4000000</v>
          </cell>
          <cell r="D183">
            <v>3912216.2973284386</v>
          </cell>
        </row>
        <row r="184">
          <cell r="B184">
            <v>39147</v>
          </cell>
          <cell r="C184">
            <v>5000000</v>
          </cell>
          <cell r="D184">
            <v>4995640.7901598187</v>
          </cell>
        </row>
        <row r="185">
          <cell r="B185">
            <v>39169</v>
          </cell>
          <cell r="C185">
            <v>6000000</v>
          </cell>
          <cell r="D185">
            <v>5968043.9858467421</v>
          </cell>
        </row>
        <row r="186">
          <cell r="B186">
            <v>39233</v>
          </cell>
          <cell r="C186">
            <v>4000000</v>
          </cell>
          <cell r="D186">
            <v>3912216.2973284386</v>
          </cell>
        </row>
        <row r="187">
          <cell r="B187">
            <v>39149</v>
          </cell>
          <cell r="C187">
            <v>5000000</v>
          </cell>
          <cell r="D187">
            <v>4995210.0725331875</v>
          </cell>
        </row>
        <row r="188">
          <cell r="B188">
            <v>39171</v>
          </cell>
          <cell r="C188">
            <v>9000000</v>
          </cell>
          <cell r="D188">
            <v>8951929.365598429</v>
          </cell>
        </row>
        <row r="189">
          <cell r="C189">
            <v>39000000</v>
          </cell>
          <cell r="D189">
            <v>38703346.33340811</v>
          </cell>
        </row>
        <row r="190">
          <cell r="C190">
            <v>206480000</v>
          </cell>
          <cell r="D190">
            <v>205251147.73716626</v>
          </cell>
        </row>
        <row r="191">
          <cell r="B191">
            <v>39174</v>
          </cell>
          <cell r="C191">
            <v>9000000</v>
          </cell>
          <cell r="D191">
            <v>8952065.9787701145</v>
          </cell>
        </row>
        <row r="192">
          <cell r="B192">
            <v>39238</v>
          </cell>
          <cell r="C192">
            <v>7000000</v>
          </cell>
          <cell r="D192">
            <v>6846378.5203247676</v>
          </cell>
        </row>
        <row r="193">
          <cell r="B193">
            <v>39154</v>
          </cell>
          <cell r="C193">
            <v>5000000</v>
          </cell>
          <cell r="D193">
            <v>4995267.497258761</v>
          </cell>
        </row>
        <row r="194">
          <cell r="B194">
            <v>39176</v>
          </cell>
          <cell r="C194">
            <v>9000000</v>
          </cell>
          <cell r="D194">
            <v>8951929.365598429</v>
          </cell>
        </row>
        <row r="195">
          <cell r="B195">
            <v>39149</v>
          </cell>
        </row>
        <row r="196">
          <cell r="B196">
            <v>39149</v>
          </cell>
        </row>
        <row r="197">
          <cell r="B197">
            <v>39177</v>
          </cell>
          <cell r="C197">
            <v>9000000</v>
          </cell>
          <cell r="D197">
            <v>8953769.1143209618</v>
          </cell>
        </row>
        <row r="198">
          <cell r="C198">
            <v>39000000</v>
          </cell>
          <cell r="D198">
            <v>38699410.47627303</v>
          </cell>
        </row>
        <row r="199">
          <cell r="C199">
            <v>245480000</v>
          </cell>
          <cell r="D199">
            <v>243950558.21343929</v>
          </cell>
        </row>
        <row r="200">
          <cell r="B200">
            <v>39182</v>
          </cell>
          <cell r="C200">
            <v>9000000</v>
          </cell>
          <cell r="D200">
            <v>8950292.7712967247</v>
          </cell>
        </row>
        <row r="201">
          <cell r="B201">
            <v>39245</v>
          </cell>
          <cell r="C201">
            <v>7000000</v>
          </cell>
          <cell r="D201">
            <v>6846545.4689669274</v>
          </cell>
        </row>
        <row r="202">
          <cell r="B202">
            <v>39161</v>
          </cell>
          <cell r="C202">
            <v>5000000</v>
          </cell>
          <cell r="D202">
            <v>4995219.6432290962</v>
          </cell>
        </row>
        <row r="203">
          <cell r="B203">
            <v>39183</v>
          </cell>
          <cell r="C203">
            <v>9000000</v>
          </cell>
          <cell r="D203">
            <v>8951929.365598429</v>
          </cell>
        </row>
        <row r="204">
          <cell r="B204">
            <v>39247</v>
          </cell>
          <cell r="C204">
            <v>7000000</v>
          </cell>
          <cell r="D204">
            <v>6846378.5203247676</v>
          </cell>
        </row>
        <row r="205">
          <cell r="B205">
            <v>39163</v>
          </cell>
          <cell r="C205">
            <v>5000000</v>
          </cell>
          <cell r="D205">
            <v>4995210.0725331875</v>
          </cell>
        </row>
        <row r="206">
          <cell r="B206">
            <v>39185</v>
          </cell>
          <cell r="C206">
            <v>9000000</v>
          </cell>
          <cell r="D206">
            <v>8951997.6716630701</v>
          </cell>
        </row>
        <row r="207">
          <cell r="C207">
            <v>51000000</v>
          </cell>
          <cell r="D207">
            <v>50537573.513612203</v>
          </cell>
        </row>
        <row r="208">
          <cell r="C208">
            <v>296480000</v>
          </cell>
          <cell r="D208">
            <v>294488131.7270515</v>
          </cell>
        </row>
        <row r="209">
          <cell r="B209">
            <v>39188</v>
          </cell>
          <cell r="C209">
            <v>9000000</v>
          </cell>
          <cell r="D209">
            <v>8952065.9787701145</v>
          </cell>
        </row>
        <row r="210">
          <cell r="B210">
            <v>39252</v>
          </cell>
          <cell r="C210">
            <v>7000000</v>
          </cell>
          <cell r="D210">
            <v>6846378.5203247676</v>
          </cell>
        </row>
        <row r="211">
          <cell r="B211">
            <v>39168</v>
          </cell>
          <cell r="C211">
            <v>5000000</v>
          </cell>
          <cell r="D211">
            <v>4995219.6432290962</v>
          </cell>
        </row>
        <row r="212">
          <cell r="B212">
            <v>39190</v>
          </cell>
          <cell r="C212">
            <v>9000000</v>
          </cell>
          <cell r="D212">
            <v>8951929.365598429</v>
          </cell>
        </row>
        <row r="213">
          <cell r="B213">
            <v>39254</v>
          </cell>
          <cell r="C213">
            <v>7000000</v>
          </cell>
          <cell r="D213">
            <v>6846378.5203247676</v>
          </cell>
        </row>
        <row r="214">
          <cell r="B214">
            <v>39170</v>
          </cell>
          <cell r="C214">
            <v>5000000</v>
          </cell>
          <cell r="D214">
            <v>4995219.6432290962</v>
          </cell>
        </row>
        <row r="215">
          <cell r="B215">
            <v>39192</v>
          </cell>
          <cell r="C215">
            <v>9000000</v>
          </cell>
          <cell r="D215">
            <v>8951929.365598429</v>
          </cell>
        </row>
        <row r="216">
          <cell r="C216">
            <v>51000000</v>
          </cell>
          <cell r="D216">
            <v>50539121.0370747</v>
          </cell>
        </row>
        <row r="217">
          <cell r="C217">
            <v>347480000</v>
          </cell>
          <cell r="D217">
            <v>345027252.76412618</v>
          </cell>
        </row>
        <row r="218">
          <cell r="B218">
            <v>39195</v>
          </cell>
          <cell r="C218">
            <v>9000000</v>
          </cell>
          <cell r="D218">
            <v>8951929.365598429</v>
          </cell>
        </row>
        <row r="219">
          <cell r="B219">
            <v>39259</v>
          </cell>
          <cell r="C219">
            <v>7000000</v>
          </cell>
          <cell r="D219">
            <v>6846378.5203247676</v>
          </cell>
        </row>
        <row r="220">
          <cell r="B220">
            <v>39175</v>
          </cell>
          <cell r="C220">
            <v>5000000</v>
          </cell>
          <cell r="D220">
            <v>4995210.0725331875</v>
          </cell>
        </row>
        <row r="221">
          <cell r="B221">
            <v>39182</v>
          </cell>
          <cell r="C221">
            <v>10000000</v>
          </cell>
          <cell r="D221">
            <v>9977039.1427946649</v>
          </cell>
        </row>
        <row r="222">
          <cell r="B222">
            <v>39197</v>
          </cell>
          <cell r="C222">
            <v>9000000</v>
          </cell>
          <cell r="D222">
            <v>8951929.365598429</v>
          </cell>
        </row>
        <row r="223">
          <cell r="B223">
            <v>39176</v>
          </cell>
          <cell r="C223">
            <v>1070000</v>
          </cell>
          <cell r="D223">
            <v>1068974.9555221021</v>
          </cell>
        </row>
        <row r="224">
          <cell r="B224">
            <v>39261</v>
          </cell>
          <cell r="C224">
            <v>7000000</v>
          </cell>
          <cell r="D224">
            <v>6846378.5203247676</v>
          </cell>
        </row>
        <row r="225">
          <cell r="B225">
            <v>39177</v>
          </cell>
          <cell r="C225">
            <v>2500000</v>
          </cell>
          <cell r="D225">
            <v>2497605.0362665937</v>
          </cell>
        </row>
        <row r="226">
          <cell r="B226">
            <v>39184</v>
          </cell>
          <cell r="C226">
            <v>7000000</v>
          </cell>
          <cell r="D226">
            <v>6983927.3999562655</v>
          </cell>
        </row>
        <row r="227">
          <cell r="B227">
            <v>39199</v>
          </cell>
          <cell r="C227">
            <v>9000000</v>
          </cell>
          <cell r="D227">
            <v>8951929.365598429</v>
          </cell>
        </row>
        <row r="228">
          <cell r="B228">
            <v>39171</v>
          </cell>
        </row>
        <row r="229">
          <cell r="C229">
            <v>66570000</v>
          </cell>
          <cell r="D229">
            <v>66071301.744517639</v>
          </cell>
        </row>
        <row r="230">
          <cell r="C230">
            <v>414050000</v>
          </cell>
          <cell r="D230">
            <v>411098554.50864381</v>
          </cell>
        </row>
        <row r="231">
          <cell r="B231">
            <v>39202</v>
          </cell>
          <cell r="D231">
            <v>0</v>
          </cell>
        </row>
        <row r="232">
          <cell r="B232">
            <v>39266</v>
          </cell>
          <cell r="C232">
            <v>7000000</v>
          </cell>
          <cell r="D232">
            <v>6846378.5203247676</v>
          </cell>
        </row>
        <row r="233">
          <cell r="B233">
            <v>39182</v>
          </cell>
          <cell r="C233">
            <v>1100000</v>
          </cell>
          <cell r="D233">
            <v>1098948.3215104011</v>
          </cell>
        </row>
        <row r="234">
          <cell r="B234">
            <v>39204</v>
          </cell>
          <cell r="C234">
            <v>9000000</v>
          </cell>
          <cell r="D234">
            <v>8951997.6716630701</v>
          </cell>
        </row>
        <row r="235">
          <cell r="B235">
            <v>39268</v>
          </cell>
          <cell r="C235">
            <v>7000000</v>
          </cell>
          <cell r="D235">
            <v>6846378.5203247676</v>
          </cell>
        </row>
        <row r="236">
          <cell r="B236">
            <v>39184</v>
          </cell>
          <cell r="C236">
            <v>2000000</v>
          </cell>
          <cell r="D236">
            <v>1998087.8572916384</v>
          </cell>
        </row>
        <row r="237">
          <cell r="B237">
            <v>39178</v>
          </cell>
          <cell r="D237">
            <v>0</v>
          </cell>
        </row>
        <row r="240">
          <cell r="B240">
            <v>39181</v>
          </cell>
          <cell r="D240">
            <v>0</v>
          </cell>
        </row>
        <row r="241">
          <cell r="B241">
            <v>39273</v>
          </cell>
          <cell r="C241">
            <v>7000000</v>
          </cell>
          <cell r="D241">
            <v>6846545.4689669274</v>
          </cell>
        </row>
        <row r="242">
          <cell r="B242">
            <v>39189</v>
          </cell>
          <cell r="D242">
            <v>0</v>
          </cell>
        </row>
        <row r="243">
          <cell r="B243">
            <v>39212</v>
          </cell>
          <cell r="C243">
            <v>9000000</v>
          </cell>
          <cell r="D243">
            <v>8950292.7712967247</v>
          </cell>
        </row>
        <row r="244">
          <cell r="B244">
            <v>39275</v>
          </cell>
          <cell r="C244">
            <v>7000000</v>
          </cell>
          <cell r="D244">
            <v>6846378.5203247676</v>
          </cell>
        </row>
        <row r="245">
          <cell r="B245">
            <v>39191</v>
          </cell>
          <cell r="C245">
            <v>5000000</v>
          </cell>
          <cell r="D245">
            <v>4995210.0725331875</v>
          </cell>
        </row>
        <row r="246">
          <cell r="B246">
            <v>39213</v>
          </cell>
          <cell r="C246">
            <v>9000000</v>
          </cell>
          <cell r="D246">
            <v>8951929.365598429</v>
          </cell>
        </row>
        <row r="249">
          <cell r="B249">
            <v>39216</v>
          </cell>
          <cell r="C249">
            <v>9000000</v>
          </cell>
          <cell r="D249">
            <v>8951997.6716630701</v>
          </cell>
        </row>
        <row r="250">
          <cell r="B250">
            <v>39280</v>
          </cell>
          <cell r="C250">
            <v>7000000</v>
          </cell>
          <cell r="D250">
            <v>6846378.5203247676</v>
          </cell>
        </row>
        <row r="251">
          <cell r="B251">
            <v>39196</v>
          </cell>
          <cell r="C251">
            <v>5000000</v>
          </cell>
          <cell r="D251">
            <v>4995210.0725331875</v>
          </cell>
        </row>
        <row r="252">
          <cell r="B252">
            <v>39218</v>
          </cell>
          <cell r="C252">
            <v>6115000</v>
          </cell>
          <cell r="D252">
            <v>6082338.6745149335</v>
          </cell>
        </row>
        <row r="253">
          <cell r="B253">
            <v>39282</v>
          </cell>
          <cell r="C253">
            <v>7000000</v>
          </cell>
          <cell r="D253">
            <v>6846378.5203247676</v>
          </cell>
        </row>
        <row r="254">
          <cell r="B254">
            <v>39198</v>
          </cell>
          <cell r="C254">
            <v>5000000</v>
          </cell>
          <cell r="D254">
            <v>4995305.781142652</v>
          </cell>
        </row>
        <row r="255">
          <cell r="B255">
            <v>39220</v>
          </cell>
          <cell r="C255">
            <v>9000000</v>
          </cell>
          <cell r="D255">
            <v>8954389.0408091154</v>
          </cell>
        </row>
        <row r="258">
          <cell r="B258">
            <v>39223</v>
          </cell>
          <cell r="C258">
            <v>9000000</v>
          </cell>
          <cell r="D258">
            <v>8955482.6637122203</v>
          </cell>
        </row>
        <row r="259">
          <cell r="B259">
            <v>39287</v>
          </cell>
          <cell r="C259">
            <v>7000000</v>
          </cell>
          <cell r="D259">
            <v>6846378.5203247676</v>
          </cell>
        </row>
        <row r="260">
          <cell r="B260">
            <v>39203</v>
          </cell>
          <cell r="C260">
            <v>5000000</v>
          </cell>
          <cell r="D260">
            <v>4996454.5705923736</v>
          </cell>
        </row>
        <row r="261">
          <cell r="B261">
            <v>39225</v>
          </cell>
          <cell r="C261">
            <v>9000000</v>
          </cell>
          <cell r="D261">
            <v>8953295.6849748157</v>
          </cell>
        </row>
        <row r="262">
          <cell r="B262">
            <v>39289</v>
          </cell>
          <cell r="C262">
            <v>7000000</v>
          </cell>
          <cell r="D262">
            <v>6846378.5203247676</v>
          </cell>
        </row>
        <row r="263">
          <cell r="B263">
            <v>39205</v>
          </cell>
          <cell r="C263">
            <v>5000000</v>
          </cell>
          <cell r="D263">
            <v>4996148.1750781722</v>
          </cell>
        </row>
        <row r="264">
          <cell r="B264">
            <v>39227</v>
          </cell>
          <cell r="C264">
            <v>9000000</v>
          </cell>
          <cell r="D264">
            <v>8954730.7692727074</v>
          </cell>
        </row>
        <row r="267">
          <cell r="B267">
            <v>39230</v>
          </cell>
          <cell r="C267">
            <v>9000000</v>
          </cell>
          <cell r="D267">
            <v>8951929.365598429</v>
          </cell>
        </row>
        <row r="268">
          <cell r="B268">
            <v>39294</v>
          </cell>
          <cell r="C268">
            <v>7000000</v>
          </cell>
          <cell r="D268">
            <v>6846712.4257513555</v>
          </cell>
        </row>
        <row r="269">
          <cell r="B269">
            <v>39210</v>
          </cell>
          <cell r="C269">
            <v>5000000</v>
          </cell>
          <cell r="D269">
            <v>4996253.494297564</v>
          </cell>
        </row>
        <row r="270">
          <cell r="B270">
            <v>39232</v>
          </cell>
          <cell r="C270">
            <v>9000000</v>
          </cell>
          <cell r="D270">
            <v>8952817.4257529359</v>
          </cell>
        </row>
        <row r="271">
          <cell r="B271">
            <v>39296</v>
          </cell>
          <cell r="C271">
            <v>7000000</v>
          </cell>
          <cell r="D271">
            <v>6846378.5203247676</v>
          </cell>
        </row>
        <row r="272">
          <cell r="B272">
            <v>39212</v>
          </cell>
          <cell r="C272">
            <v>5000000</v>
          </cell>
          <cell r="D272">
            <v>4996205.6213746713</v>
          </cell>
        </row>
        <row r="273">
          <cell r="B273">
            <v>39234</v>
          </cell>
          <cell r="C273">
            <v>9000000</v>
          </cell>
          <cell r="D273">
            <v>8952749.1071778983</v>
          </cell>
        </row>
        <row r="276">
          <cell r="B276">
            <v>39237</v>
          </cell>
          <cell r="C276">
            <v>9000000</v>
          </cell>
          <cell r="D276">
            <v>8951929.365598429</v>
          </cell>
        </row>
        <row r="277">
          <cell r="B277">
            <v>39301</v>
          </cell>
          <cell r="C277">
            <v>7000000</v>
          </cell>
          <cell r="D277">
            <v>6846378.5203247676</v>
          </cell>
        </row>
        <row r="278">
          <cell r="B278">
            <v>39217</v>
          </cell>
          <cell r="C278">
            <v>5000000</v>
          </cell>
          <cell r="D278">
            <v>4996358.8179573249</v>
          </cell>
        </row>
        <row r="279">
          <cell r="B279">
            <v>39211</v>
          </cell>
          <cell r="D279">
            <v>0</v>
          </cell>
        </row>
        <row r="280">
          <cell r="B280">
            <v>39303</v>
          </cell>
          <cell r="C280">
            <v>7000000</v>
          </cell>
          <cell r="D280">
            <v>6846378.5203247676</v>
          </cell>
        </row>
        <row r="281">
          <cell r="B281">
            <v>39219</v>
          </cell>
          <cell r="C281">
            <v>5000000</v>
          </cell>
          <cell r="D281">
            <v>4996502.4482861999</v>
          </cell>
        </row>
        <row r="282">
          <cell r="B282">
            <v>39241</v>
          </cell>
          <cell r="C282">
            <v>9000000</v>
          </cell>
          <cell r="D282">
            <v>8952270.9063458927</v>
          </cell>
        </row>
        <row r="285">
          <cell r="B285">
            <v>39244</v>
          </cell>
          <cell r="C285">
            <v>9000000</v>
          </cell>
          <cell r="D285">
            <v>8952202.5961115006</v>
          </cell>
        </row>
        <row r="286">
          <cell r="B286">
            <v>39308</v>
          </cell>
          <cell r="C286">
            <v>7000000</v>
          </cell>
          <cell r="D286">
            <v>6846378.5203247676</v>
          </cell>
        </row>
        <row r="287">
          <cell r="B287">
            <v>39224</v>
          </cell>
          <cell r="C287">
            <v>5000000</v>
          </cell>
          <cell r="D287">
            <v>4996655.6630726345</v>
          </cell>
        </row>
        <row r="288">
          <cell r="B288">
            <v>39246</v>
          </cell>
          <cell r="C288">
            <v>9000000</v>
          </cell>
          <cell r="D288">
            <v>8952065.9787701145</v>
          </cell>
        </row>
        <row r="289">
          <cell r="B289">
            <v>39310</v>
          </cell>
          <cell r="C289">
            <v>7000000</v>
          </cell>
          <cell r="D289">
            <v>6846378.5203247676</v>
          </cell>
        </row>
        <row r="290">
          <cell r="B290">
            <v>39226</v>
          </cell>
          <cell r="C290">
            <v>5000000</v>
          </cell>
          <cell r="D290">
            <v>4996454.5705923736</v>
          </cell>
        </row>
        <row r="291">
          <cell r="B291">
            <v>39248</v>
          </cell>
          <cell r="C291">
            <v>9000000</v>
          </cell>
          <cell r="D291">
            <v>8952065.9787701145</v>
          </cell>
        </row>
        <row r="294">
          <cell r="B294">
            <v>39251</v>
          </cell>
          <cell r="C294">
            <v>9000000</v>
          </cell>
          <cell r="D294">
            <v>8952475.8433041479</v>
          </cell>
        </row>
        <row r="295">
          <cell r="B295">
            <v>39315</v>
          </cell>
          <cell r="C295">
            <v>7000000</v>
          </cell>
          <cell r="D295">
            <v>6846545.4689669274</v>
          </cell>
        </row>
        <row r="296">
          <cell r="B296">
            <v>39231</v>
          </cell>
          <cell r="C296">
            <v>5000000</v>
          </cell>
          <cell r="D296">
            <v>4996655.6630726345</v>
          </cell>
        </row>
        <row r="297">
          <cell r="B297">
            <v>39253</v>
          </cell>
          <cell r="C297">
            <v>9000000</v>
          </cell>
          <cell r="D297">
            <v>8952270.9063458927</v>
          </cell>
        </row>
        <row r="298">
          <cell r="B298">
            <v>39317</v>
          </cell>
          <cell r="C298">
            <v>7000000</v>
          </cell>
          <cell r="D298">
            <v>6846545.4689669274</v>
          </cell>
        </row>
        <row r="299">
          <cell r="B299">
            <v>39233</v>
          </cell>
          <cell r="C299">
            <v>5000000</v>
          </cell>
          <cell r="D299">
            <v>4995411.0648491941</v>
          </cell>
        </row>
        <row r="300">
          <cell r="B300">
            <v>39255</v>
          </cell>
          <cell r="C300">
            <v>9000000</v>
          </cell>
          <cell r="D300">
            <v>8952134.2869195826</v>
          </cell>
        </row>
        <row r="303">
          <cell r="B303">
            <v>39258</v>
          </cell>
          <cell r="C303">
            <v>9000000</v>
          </cell>
          <cell r="D303">
            <v>8952134.2869195826</v>
          </cell>
        </row>
        <row r="304">
          <cell r="B304">
            <v>39321</v>
          </cell>
          <cell r="C304">
            <v>7000000</v>
          </cell>
          <cell r="D304">
            <v>6848525.6236715056</v>
          </cell>
        </row>
        <row r="305">
          <cell r="B305">
            <v>39238</v>
          </cell>
          <cell r="C305">
            <v>5000000</v>
          </cell>
          <cell r="D305">
            <v>4996761.0036891159</v>
          </cell>
        </row>
        <row r="306">
          <cell r="B306">
            <v>39260</v>
          </cell>
          <cell r="C306">
            <v>9000000</v>
          </cell>
          <cell r="D306">
            <v>8955619.3853582572</v>
          </cell>
        </row>
        <row r="307">
          <cell r="B307">
            <v>39324</v>
          </cell>
          <cell r="C307">
            <v>7000000</v>
          </cell>
          <cell r="D307">
            <v>6850220.4001440285</v>
          </cell>
        </row>
        <row r="308">
          <cell r="B308">
            <v>39240</v>
          </cell>
          <cell r="C308">
            <v>5000000</v>
          </cell>
          <cell r="D308">
            <v>4997115.3638160108</v>
          </cell>
        </row>
        <row r="309">
          <cell r="B309">
            <v>39262</v>
          </cell>
          <cell r="C309">
            <v>10000000</v>
          </cell>
          <cell r="D309">
            <v>9954715.5896846242</v>
          </cell>
        </row>
        <row r="312">
          <cell r="B312">
            <v>39265</v>
          </cell>
          <cell r="C312">
            <v>10000000</v>
          </cell>
          <cell r="D312">
            <v>9956616.4307630546</v>
          </cell>
        </row>
        <row r="313">
          <cell r="B313">
            <v>39329</v>
          </cell>
          <cell r="C313">
            <v>7000000</v>
          </cell>
          <cell r="D313">
            <v>6855405.4133822881</v>
          </cell>
        </row>
        <row r="314">
          <cell r="B314">
            <v>39245</v>
          </cell>
          <cell r="C314">
            <v>5000000</v>
          </cell>
          <cell r="D314">
            <v>4997364.4037048956</v>
          </cell>
        </row>
        <row r="315">
          <cell r="B315">
            <v>39267</v>
          </cell>
          <cell r="C315">
            <v>10000000</v>
          </cell>
          <cell r="D315">
            <v>9954107.4738166071</v>
          </cell>
        </row>
        <row r="316">
          <cell r="B316">
            <v>39331</v>
          </cell>
          <cell r="C316">
            <v>7000000</v>
          </cell>
          <cell r="D316">
            <v>6855907.6054421142</v>
          </cell>
        </row>
        <row r="317">
          <cell r="B317">
            <v>39247</v>
          </cell>
          <cell r="C317">
            <v>5000000</v>
          </cell>
          <cell r="D317">
            <v>4997172.8323564893</v>
          </cell>
        </row>
        <row r="318">
          <cell r="B318">
            <v>39269</v>
          </cell>
          <cell r="C318">
            <v>10000000</v>
          </cell>
          <cell r="D318">
            <v>9950384.3847118486</v>
          </cell>
        </row>
        <row r="321">
          <cell r="B321">
            <v>39272</v>
          </cell>
          <cell r="C321">
            <v>15000000</v>
          </cell>
          <cell r="D321">
            <v>14920679.21657032</v>
          </cell>
        </row>
        <row r="322">
          <cell r="B322">
            <v>39336</v>
          </cell>
          <cell r="C322">
            <v>8000000</v>
          </cell>
          <cell r="D322">
            <v>7825386.6799591053</v>
          </cell>
        </row>
        <row r="323">
          <cell r="B323">
            <v>39252</v>
          </cell>
          <cell r="C323">
            <v>5000000</v>
          </cell>
          <cell r="D323">
            <v>4996646.0868731951</v>
          </cell>
        </row>
        <row r="324">
          <cell r="B324">
            <v>39428</v>
          </cell>
          <cell r="C324">
            <v>8000000</v>
          </cell>
          <cell r="D324">
            <v>7620041.7536534443</v>
          </cell>
        </row>
        <row r="325">
          <cell r="B325">
            <v>39274</v>
          </cell>
          <cell r="C325">
            <v>15000000</v>
          </cell>
          <cell r="D325">
            <v>14920906.929514455</v>
          </cell>
        </row>
        <row r="326">
          <cell r="B326">
            <v>39338</v>
          </cell>
          <cell r="C326">
            <v>8000000</v>
          </cell>
          <cell r="D326">
            <v>7824432.5946568772</v>
          </cell>
        </row>
        <row r="327">
          <cell r="B327">
            <v>39254</v>
          </cell>
          <cell r="C327">
            <v>5000000</v>
          </cell>
          <cell r="D327">
            <v>4996847.194769985</v>
          </cell>
        </row>
        <row r="328">
          <cell r="B328">
            <v>39276</v>
          </cell>
          <cell r="C328">
            <v>15000000</v>
          </cell>
          <cell r="D328">
            <v>14919996.119438451</v>
          </cell>
        </row>
        <row r="331">
          <cell r="B331">
            <v>39279</v>
          </cell>
          <cell r="C331">
            <v>15000000</v>
          </cell>
          <cell r="D331">
            <v>14919882.275997384</v>
          </cell>
        </row>
        <row r="332">
          <cell r="B332">
            <v>39343</v>
          </cell>
          <cell r="C332">
            <v>8000000</v>
          </cell>
          <cell r="D332">
            <v>7824623.3931050599</v>
          </cell>
        </row>
        <row r="333">
          <cell r="B333">
            <v>39259</v>
          </cell>
          <cell r="C333">
            <v>5000000</v>
          </cell>
          <cell r="D333">
            <v>4996607.7824424943</v>
          </cell>
        </row>
        <row r="334">
          <cell r="B334">
            <v>39435</v>
          </cell>
          <cell r="C334">
            <v>8000000</v>
          </cell>
          <cell r="D334">
            <v>7620041.7536534443</v>
          </cell>
        </row>
        <row r="335">
          <cell r="B335">
            <v>39281</v>
          </cell>
          <cell r="C335">
            <v>15000000</v>
          </cell>
          <cell r="D335">
            <v>14919882.275997384</v>
          </cell>
        </row>
        <row r="336">
          <cell r="B336">
            <v>39345</v>
          </cell>
          <cell r="C336">
            <v>8000000</v>
          </cell>
          <cell r="D336">
            <v>7824623.3931050599</v>
          </cell>
        </row>
        <row r="337">
          <cell r="B337">
            <v>39261</v>
          </cell>
          <cell r="C337">
            <v>5000000</v>
          </cell>
          <cell r="D337">
            <v>4995219.6432290962</v>
          </cell>
        </row>
        <row r="338">
          <cell r="B338">
            <v>39283</v>
          </cell>
          <cell r="C338">
            <v>4650000</v>
          </cell>
          <cell r="D338">
            <v>4625198.7970259199</v>
          </cell>
        </row>
        <row r="341">
          <cell r="B341">
            <v>39286</v>
          </cell>
          <cell r="C341">
            <v>15000000</v>
          </cell>
          <cell r="D341">
            <v>14919882.275997384</v>
          </cell>
        </row>
        <row r="342">
          <cell r="B342">
            <v>39350</v>
          </cell>
          <cell r="C342">
            <v>8000000</v>
          </cell>
          <cell r="D342">
            <v>7824623.3931050599</v>
          </cell>
        </row>
        <row r="343">
          <cell r="B343">
            <v>39266</v>
          </cell>
          <cell r="C343">
            <v>5000000</v>
          </cell>
          <cell r="D343">
            <v>4995286.6391273551</v>
          </cell>
        </row>
        <row r="344">
          <cell r="B344">
            <v>39442</v>
          </cell>
          <cell r="C344">
            <v>8000000</v>
          </cell>
          <cell r="D344">
            <v>7620041.7536534443</v>
          </cell>
        </row>
        <row r="345">
          <cell r="B345">
            <v>39288</v>
          </cell>
          <cell r="C345">
            <v>15000000</v>
          </cell>
          <cell r="D345">
            <v>14919996.119438451</v>
          </cell>
        </row>
        <row r="346">
          <cell r="B346">
            <v>39352</v>
          </cell>
          <cell r="C346">
            <v>8000000</v>
          </cell>
          <cell r="D346">
            <v>7825768.3792324476</v>
          </cell>
        </row>
        <row r="347">
          <cell r="B347">
            <v>39268</v>
          </cell>
          <cell r="C347">
            <v>5000000</v>
          </cell>
          <cell r="D347">
            <v>4996014.1388568897</v>
          </cell>
        </row>
        <row r="348">
          <cell r="B348">
            <v>39290</v>
          </cell>
          <cell r="C348">
            <v>15000000</v>
          </cell>
          <cell r="D348">
            <v>14928539.33172496</v>
          </cell>
        </row>
        <row r="351">
          <cell r="B351">
            <v>39293</v>
          </cell>
          <cell r="C351">
            <v>11000000</v>
          </cell>
          <cell r="D351">
            <v>10948431.388375629</v>
          </cell>
        </row>
        <row r="352">
          <cell r="B352">
            <v>39357</v>
          </cell>
          <cell r="C352">
            <v>8000000</v>
          </cell>
          <cell r="D352">
            <v>7828059.3570643282</v>
          </cell>
        </row>
        <row r="353">
          <cell r="B353">
            <v>39273</v>
          </cell>
          <cell r="C353">
            <v>5000000</v>
          </cell>
          <cell r="D353">
            <v>4996416.2690979457</v>
          </cell>
        </row>
        <row r="354">
          <cell r="B354">
            <v>39451</v>
          </cell>
          <cell r="C354">
            <v>5000000</v>
          </cell>
          <cell r="D354">
            <v>4763699.6170246536</v>
          </cell>
        </row>
        <row r="355">
          <cell r="B355">
            <v>39295</v>
          </cell>
          <cell r="C355">
            <v>11000000</v>
          </cell>
          <cell r="D355">
            <v>10949936.291279761</v>
          </cell>
        </row>
        <row r="356">
          <cell r="B356">
            <v>39359</v>
          </cell>
          <cell r="C356">
            <v>8000000</v>
          </cell>
          <cell r="D356">
            <v>7839725.9317729063</v>
          </cell>
        </row>
        <row r="357">
          <cell r="B357">
            <v>39275</v>
          </cell>
          <cell r="C357">
            <v>5000000</v>
          </cell>
          <cell r="D357">
            <v>4996722.6974964915</v>
          </cell>
        </row>
        <row r="358">
          <cell r="B358">
            <v>39297</v>
          </cell>
          <cell r="C358">
            <v>11000000</v>
          </cell>
          <cell r="D358">
            <v>10953365.670542402</v>
          </cell>
        </row>
        <row r="361">
          <cell r="B361">
            <v>39300</v>
          </cell>
          <cell r="C361">
            <v>11000000</v>
          </cell>
          <cell r="D361">
            <v>10957048.370388079</v>
          </cell>
        </row>
        <row r="362">
          <cell r="B362">
            <v>39364</v>
          </cell>
          <cell r="C362">
            <v>8000000</v>
          </cell>
          <cell r="D362">
            <v>7849698.7006060397</v>
          </cell>
        </row>
        <row r="363">
          <cell r="B363">
            <v>39280</v>
          </cell>
          <cell r="C363">
            <v>5000000</v>
          </cell>
          <cell r="D363">
            <v>4997172.8323564893</v>
          </cell>
        </row>
        <row r="364">
          <cell r="B364">
            <v>39456</v>
          </cell>
          <cell r="C364">
            <v>5000000</v>
          </cell>
          <cell r="D364">
            <v>4782286.7244244618</v>
          </cell>
        </row>
        <row r="365">
          <cell r="B365">
            <v>39302</v>
          </cell>
          <cell r="C365">
            <v>11000000</v>
          </cell>
          <cell r="D365">
            <v>10960984.89977592</v>
          </cell>
        </row>
        <row r="366">
          <cell r="B366">
            <v>39366</v>
          </cell>
          <cell r="C366">
            <v>8000000</v>
          </cell>
          <cell r="D366">
            <v>7861429.9133331189</v>
          </cell>
        </row>
        <row r="367">
          <cell r="B367">
            <v>39282</v>
          </cell>
          <cell r="C367">
            <v>5000000</v>
          </cell>
          <cell r="D367">
            <v>4998082.9270964554</v>
          </cell>
        </row>
        <row r="368">
          <cell r="B368">
            <v>39304</v>
          </cell>
          <cell r="C368">
            <v>11000000</v>
          </cell>
          <cell r="D368">
            <v>10965343.506113281</v>
          </cell>
        </row>
        <row r="371">
          <cell r="B371">
            <v>39307</v>
          </cell>
          <cell r="C371">
            <v>11000000</v>
          </cell>
          <cell r="D371">
            <v>10967943.555657055</v>
          </cell>
        </row>
        <row r="372">
          <cell r="B372">
            <v>39371</v>
          </cell>
          <cell r="C372">
            <v>8000000</v>
          </cell>
          <cell r="D372">
            <v>7871458.0123759806</v>
          </cell>
        </row>
        <row r="373">
          <cell r="B373">
            <v>39287</v>
          </cell>
          <cell r="C373">
            <v>5000000</v>
          </cell>
          <cell r="D373">
            <v>4997891.3006567089</v>
          </cell>
        </row>
        <row r="374">
          <cell r="B374">
            <v>39463</v>
          </cell>
          <cell r="C374">
            <v>5000000</v>
          </cell>
          <cell r="D374">
            <v>4802672.0225012423</v>
          </cell>
        </row>
        <row r="375">
          <cell r="B375">
            <v>39309</v>
          </cell>
          <cell r="C375">
            <v>11000000</v>
          </cell>
          <cell r="D375">
            <v>10968363.033966685</v>
          </cell>
        </row>
        <row r="376">
          <cell r="B376">
            <v>39373</v>
          </cell>
          <cell r="C376">
            <v>8000000</v>
          </cell>
          <cell r="D376">
            <v>7880931.0078469245</v>
          </cell>
        </row>
        <row r="377">
          <cell r="B377">
            <v>39289</v>
          </cell>
          <cell r="C377">
            <v>12000000</v>
          </cell>
          <cell r="D377">
            <v>11993858.487256799</v>
          </cell>
        </row>
        <row r="378">
          <cell r="B378">
            <v>39311</v>
          </cell>
          <cell r="C378">
            <v>11000000</v>
          </cell>
          <cell r="D378">
            <v>10967440.22403626</v>
          </cell>
        </row>
        <row r="379">
          <cell r="B379">
            <v>39290</v>
          </cell>
          <cell r="C379">
            <v>12000000</v>
          </cell>
          <cell r="D379">
            <v>11993099.860354315</v>
          </cell>
        </row>
        <row r="382">
          <cell r="B382">
            <v>39314</v>
          </cell>
          <cell r="C382">
            <v>11000000</v>
          </cell>
          <cell r="D382">
            <v>10961739.025975091</v>
          </cell>
        </row>
        <row r="383">
          <cell r="B383">
            <v>39293</v>
          </cell>
          <cell r="C383">
            <v>12000000</v>
          </cell>
          <cell r="D383">
            <v>11992961.938500749</v>
          </cell>
        </row>
        <row r="384">
          <cell r="B384">
            <v>39378</v>
          </cell>
          <cell r="C384">
            <v>8000000</v>
          </cell>
          <cell r="D384">
            <v>7876288.3260999154</v>
          </cell>
        </row>
        <row r="385">
          <cell r="B385">
            <v>39294</v>
          </cell>
          <cell r="C385">
            <v>12000000</v>
          </cell>
          <cell r="D385">
            <v>11990755.620187614</v>
          </cell>
        </row>
        <row r="386">
          <cell r="B386">
            <v>39470</v>
          </cell>
          <cell r="C386">
            <v>5000000</v>
          </cell>
          <cell r="D386">
            <v>4762526.0960334027</v>
          </cell>
        </row>
        <row r="387">
          <cell r="B387">
            <v>39316</v>
          </cell>
          <cell r="C387">
            <v>11000000</v>
          </cell>
          <cell r="D387">
            <v>10941247.002398081</v>
          </cell>
        </row>
        <row r="388">
          <cell r="B388">
            <v>39295</v>
          </cell>
          <cell r="C388">
            <v>12000000</v>
          </cell>
          <cell r="D388">
            <v>11988504.174079651</v>
          </cell>
        </row>
        <row r="389">
          <cell r="B389">
            <v>39380</v>
          </cell>
          <cell r="C389">
            <v>8000000</v>
          </cell>
          <cell r="D389">
            <v>7849890.7332846392</v>
          </cell>
        </row>
        <row r="390">
          <cell r="B390">
            <v>39296</v>
          </cell>
          <cell r="C390">
            <v>0</v>
          </cell>
          <cell r="D390">
            <v>0</v>
          </cell>
        </row>
        <row r="391">
          <cell r="B391">
            <v>39318</v>
          </cell>
          <cell r="C391">
            <v>6000000</v>
          </cell>
          <cell r="D391">
            <v>5967952.9103989536</v>
          </cell>
        </row>
        <row r="392">
          <cell r="B392">
            <v>39297</v>
          </cell>
          <cell r="C392">
            <v>4000000</v>
          </cell>
          <cell r="D392">
            <v>3996168.0580265499</v>
          </cell>
        </row>
        <row r="395">
          <cell r="B395">
            <v>39321</v>
          </cell>
          <cell r="C395">
            <v>11000000</v>
          </cell>
          <cell r="D395">
            <v>10941330.487588197</v>
          </cell>
        </row>
        <row r="396">
          <cell r="B396">
            <v>39300</v>
          </cell>
          <cell r="C396">
            <v>3500000</v>
          </cell>
          <cell r="D396">
            <v>3496667.1493116566</v>
          </cell>
        </row>
        <row r="397">
          <cell r="B397">
            <v>39385</v>
          </cell>
          <cell r="C397">
            <v>8000000</v>
          </cell>
          <cell r="D397">
            <v>7825577.5249413485</v>
          </cell>
        </row>
        <row r="398">
          <cell r="B398">
            <v>39301</v>
          </cell>
          <cell r="C398">
            <v>12000000</v>
          </cell>
          <cell r="D398">
            <v>11989354.110500785</v>
          </cell>
        </row>
        <row r="399">
          <cell r="B399">
            <v>39477</v>
          </cell>
          <cell r="C399">
            <v>7000000</v>
          </cell>
          <cell r="D399">
            <v>6670704.7710551471</v>
          </cell>
        </row>
        <row r="400">
          <cell r="B400">
            <v>39323</v>
          </cell>
          <cell r="C400">
            <v>15000000</v>
          </cell>
          <cell r="D400">
            <v>14919882.275997384</v>
          </cell>
        </row>
        <row r="401">
          <cell r="B401">
            <v>39387</v>
          </cell>
          <cell r="C401">
            <v>10000000</v>
          </cell>
          <cell r="D401">
            <v>9781971.9061766863</v>
          </cell>
        </row>
        <row r="402">
          <cell r="B402">
            <v>39303</v>
          </cell>
          <cell r="C402">
            <v>2500000</v>
          </cell>
          <cell r="D402">
            <v>2497648.1050583329</v>
          </cell>
        </row>
        <row r="403">
          <cell r="B403">
            <v>39325</v>
          </cell>
          <cell r="C403">
            <v>15000000</v>
          </cell>
          <cell r="D403">
            <v>14919882.275997384</v>
          </cell>
        </row>
        <row r="404">
          <cell r="B404">
            <v>39298</v>
          </cell>
        </row>
        <row r="405">
          <cell r="B405">
            <v>39299</v>
          </cell>
        </row>
        <row r="406">
          <cell r="B406">
            <v>39328</v>
          </cell>
          <cell r="C406">
            <v>15000000</v>
          </cell>
          <cell r="D406">
            <v>14920109.964616856</v>
          </cell>
        </row>
        <row r="407">
          <cell r="B407">
            <v>39392</v>
          </cell>
          <cell r="C407">
            <v>10000000</v>
          </cell>
          <cell r="D407">
            <v>9782687.6446799207</v>
          </cell>
        </row>
        <row r="408">
          <cell r="B408">
            <v>39308</v>
          </cell>
          <cell r="C408">
            <v>16300000</v>
          </cell>
          <cell r="D408">
            <v>16284447.237515073</v>
          </cell>
        </row>
        <row r="409">
          <cell r="B409">
            <v>39484</v>
          </cell>
          <cell r="C409">
            <v>7000000</v>
          </cell>
          <cell r="D409">
            <v>6670387.8119091615</v>
          </cell>
        </row>
        <row r="410">
          <cell r="B410">
            <v>39330</v>
          </cell>
          <cell r="C410">
            <v>15000000</v>
          </cell>
          <cell r="D410">
            <v>14921362.376254894</v>
          </cell>
        </row>
        <row r="411">
          <cell r="B411">
            <v>39394</v>
          </cell>
          <cell r="C411">
            <v>10000000</v>
          </cell>
          <cell r="D411">
            <v>9781494.8053562921</v>
          </cell>
        </row>
        <row r="412">
          <cell r="B412">
            <v>39310</v>
          </cell>
          <cell r="C412">
            <v>20000000</v>
          </cell>
          <cell r="D412">
            <v>19981031.70551791</v>
          </cell>
        </row>
        <row r="413">
          <cell r="B413">
            <v>39332</v>
          </cell>
          <cell r="C413">
            <v>15000000</v>
          </cell>
          <cell r="D413">
            <v>14920679.21657032</v>
          </cell>
        </row>
        <row r="414">
          <cell r="B414">
            <v>39305</v>
          </cell>
        </row>
        <row r="415">
          <cell r="B415">
            <v>39306</v>
          </cell>
        </row>
        <row r="416">
          <cell r="B416">
            <v>39335</v>
          </cell>
          <cell r="C416">
            <v>15000000</v>
          </cell>
          <cell r="D416">
            <v>14920109.964616856</v>
          </cell>
        </row>
        <row r="417">
          <cell r="B417">
            <v>39399</v>
          </cell>
          <cell r="C417">
            <v>10000000</v>
          </cell>
          <cell r="D417">
            <v>9781733.3499488812</v>
          </cell>
        </row>
        <row r="418">
          <cell r="B418">
            <v>39315</v>
          </cell>
          <cell r="C418">
            <v>17500000</v>
          </cell>
          <cell r="D418">
            <v>17483268.751301836</v>
          </cell>
        </row>
        <row r="419">
          <cell r="B419">
            <v>39491</v>
          </cell>
          <cell r="C419">
            <v>7000000</v>
          </cell>
          <cell r="D419">
            <v>6672924.3287769407</v>
          </cell>
        </row>
        <row r="420">
          <cell r="B420">
            <v>39337</v>
          </cell>
          <cell r="C420">
            <v>1910000</v>
          </cell>
          <cell r="D420">
            <v>1899841.8320018225</v>
          </cell>
        </row>
        <row r="421">
          <cell r="B421">
            <v>39401</v>
          </cell>
          <cell r="C421">
            <v>10000000</v>
          </cell>
          <cell r="D421">
            <v>9780540.7433210965</v>
          </cell>
        </row>
        <row r="422">
          <cell r="B422">
            <v>39317</v>
          </cell>
          <cell r="C422">
            <v>5000000</v>
          </cell>
          <cell r="D422">
            <v>4995210.0725331875</v>
          </cell>
        </row>
        <row r="423">
          <cell r="B423">
            <v>39339</v>
          </cell>
          <cell r="C423">
            <v>7500000</v>
          </cell>
          <cell r="D423">
            <v>7460111.9057663186</v>
          </cell>
        </row>
        <row r="424">
          <cell r="B424">
            <v>39312</v>
          </cell>
        </row>
        <row r="425">
          <cell r="B425">
            <v>39313</v>
          </cell>
        </row>
        <row r="426">
          <cell r="B426">
            <v>39342</v>
          </cell>
          <cell r="C426">
            <v>9500000</v>
          </cell>
          <cell r="D426">
            <v>9449402.9775906764</v>
          </cell>
        </row>
        <row r="427">
          <cell r="B427">
            <v>39406</v>
          </cell>
          <cell r="C427">
            <v>5000000</v>
          </cell>
          <cell r="D427">
            <v>4890389.6206906624</v>
          </cell>
        </row>
        <row r="428">
          <cell r="B428">
            <v>39323</v>
          </cell>
          <cell r="C428">
            <v>11055000</v>
          </cell>
          <cell r="D428">
            <v>11042922.370930204</v>
          </cell>
        </row>
        <row r="429">
          <cell r="B429">
            <v>39498</v>
          </cell>
          <cell r="C429">
            <v>7000000</v>
          </cell>
          <cell r="D429">
            <v>6667853.2226739367</v>
          </cell>
        </row>
        <row r="430">
          <cell r="B430">
            <v>39344</v>
          </cell>
          <cell r="C430">
            <v>8090000</v>
          </cell>
          <cell r="D430">
            <v>8046789.8408545889</v>
          </cell>
        </row>
        <row r="431">
          <cell r="B431">
            <v>39408</v>
          </cell>
          <cell r="C431">
            <v>10000000</v>
          </cell>
          <cell r="D431">
            <v>9780540.7433210965</v>
          </cell>
        </row>
        <row r="432">
          <cell r="B432">
            <v>39324</v>
          </cell>
          <cell r="C432">
            <v>4444000</v>
          </cell>
          <cell r="D432">
            <v>4439751.2189020207</v>
          </cell>
        </row>
        <row r="433">
          <cell r="B433">
            <v>39346</v>
          </cell>
          <cell r="C433">
            <v>3000000</v>
          </cell>
          <cell r="D433">
            <v>2983999.2238876903</v>
          </cell>
        </row>
        <row r="434">
          <cell r="B434">
            <v>39319</v>
          </cell>
        </row>
        <row r="435">
          <cell r="B435">
            <v>39320</v>
          </cell>
        </row>
        <row r="436">
          <cell r="B436">
            <v>39349</v>
          </cell>
          <cell r="C436">
            <v>15000000</v>
          </cell>
          <cell r="D436">
            <v>14919882.275997384</v>
          </cell>
        </row>
        <row r="437">
          <cell r="B437">
            <v>39329</v>
          </cell>
          <cell r="C437">
            <v>3000000</v>
          </cell>
          <cell r="D437">
            <v>2996715.927750411</v>
          </cell>
        </row>
        <row r="438">
          <cell r="B438">
            <v>39413</v>
          </cell>
          <cell r="D438">
            <v>0</v>
          </cell>
        </row>
        <row r="439">
          <cell r="B439">
            <v>39329</v>
          </cell>
          <cell r="D439">
            <v>0</v>
          </cell>
        </row>
        <row r="440">
          <cell r="B440">
            <v>39505</v>
          </cell>
          <cell r="C440">
            <v>2000000</v>
          </cell>
          <cell r="D440">
            <v>1905100.920763982</v>
          </cell>
        </row>
        <row r="441">
          <cell r="B441">
            <v>39351</v>
          </cell>
          <cell r="C441">
            <v>3000000</v>
          </cell>
          <cell r="D441">
            <v>2983999.2238876903</v>
          </cell>
        </row>
        <row r="442">
          <cell r="B442">
            <v>39415</v>
          </cell>
          <cell r="C442">
            <v>10000000</v>
          </cell>
          <cell r="D442">
            <v>9780779.2413813248</v>
          </cell>
        </row>
        <row r="443">
          <cell r="B443">
            <v>39331</v>
          </cell>
          <cell r="C443">
            <v>13555000</v>
          </cell>
          <cell r="D443">
            <v>13542040.452794079</v>
          </cell>
        </row>
        <row r="444">
          <cell r="B444">
            <v>39353</v>
          </cell>
          <cell r="C444">
            <v>15000000</v>
          </cell>
          <cell r="D444">
            <v>14919996.119438451</v>
          </cell>
        </row>
        <row r="445">
          <cell r="B445">
            <v>39326</v>
          </cell>
          <cell r="D445">
            <v>0</v>
          </cell>
        </row>
        <row r="446">
          <cell r="B446">
            <v>39327</v>
          </cell>
          <cell r="D446">
            <v>0</v>
          </cell>
        </row>
        <row r="447">
          <cell r="B447">
            <v>39356</v>
          </cell>
          <cell r="C447">
            <v>12000000</v>
          </cell>
          <cell r="D447">
            <v>11936087.971693484</v>
          </cell>
        </row>
        <row r="448">
          <cell r="B448">
            <v>39420</v>
          </cell>
          <cell r="C448">
            <v>10000000</v>
          </cell>
          <cell r="D448">
            <v>9782449.0535413548</v>
          </cell>
        </row>
        <row r="449">
          <cell r="B449">
            <v>39336</v>
          </cell>
          <cell r="C449">
            <v>15000000</v>
          </cell>
          <cell r="D449">
            <v>14986204.480259268</v>
          </cell>
        </row>
        <row r="450">
          <cell r="B450">
            <v>39512</v>
          </cell>
          <cell r="C450">
            <v>12000000</v>
          </cell>
          <cell r="D450">
            <v>11447460.859092733</v>
          </cell>
        </row>
        <row r="451">
          <cell r="B451">
            <v>39358</v>
          </cell>
          <cell r="C451">
            <v>15000000</v>
          </cell>
          <cell r="D451">
            <v>14926829.906660283</v>
          </cell>
        </row>
        <row r="452">
          <cell r="B452">
            <v>39422</v>
          </cell>
          <cell r="C452">
            <v>10000000</v>
          </cell>
          <cell r="D452">
            <v>9788417.3255523015</v>
          </cell>
        </row>
        <row r="453">
          <cell r="B453">
            <v>39338</v>
          </cell>
          <cell r="C453">
            <v>15000000</v>
          </cell>
          <cell r="D453">
            <v>14986692.63812598</v>
          </cell>
        </row>
        <row r="454">
          <cell r="B454">
            <v>39360</v>
          </cell>
          <cell r="C454">
            <v>15000000</v>
          </cell>
          <cell r="D454">
            <v>14925234.796433428</v>
          </cell>
        </row>
        <row r="455">
          <cell r="B455">
            <v>39333</v>
          </cell>
        </row>
        <row r="456">
          <cell r="B456">
            <v>39334</v>
          </cell>
        </row>
        <row r="457">
          <cell r="B457">
            <v>39363</v>
          </cell>
          <cell r="C457">
            <v>15000000</v>
          </cell>
          <cell r="D457">
            <v>14925690.507424407</v>
          </cell>
        </row>
        <row r="458">
          <cell r="B458">
            <v>39427</v>
          </cell>
          <cell r="C458">
            <v>10000000</v>
          </cell>
          <cell r="D458">
            <v>9786267.9088702723</v>
          </cell>
        </row>
        <row r="459">
          <cell r="B459">
            <v>39343</v>
          </cell>
          <cell r="C459">
            <v>15000000</v>
          </cell>
          <cell r="D459">
            <v>14985630.217599563</v>
          </cell>
        </row>
        <row r="460">
          <cell r="B460">
            <v>39519</v>
          </cell>
          <cell r="C460">
            <v>12000000</v>
          </cell>
          <cell r="D460">
            <v>11437124.278716974</v>
          </cell>
        </row>
        <row r="461">
          <cell r="B461">
            <v>39365</v>
          </cell>
          <cell r="C461">
            <v>15000000</v>
          </cell>
          <cell r="D461">
            <v>14923867.830410345</v>
          </cell>
        </row>
        <row r="462">
          <cell r="B462">
            <v>39429</v>
          </cell>
          <cell r="C462">
            <v>10000000</v>
          </cell>
          <cell r="D462">
            <v>9783642.1256289333</v>
          </cell>
        </row>
        <row r="463">
          <cell r="B463">
            <v>39345</v>
          </cell>
          <cell r="C463">
            <v>11000000</v>
          </cell>
          <cell r="D463">
            <v>10989588.493969275</v>
          </cell>
        </row>
        <row r="464">
          <cell r="B464">
            <v>39367</v>
          </cell>
          <cell r="C464">
            <v>15000000</v>
          </cell>
          <cell r="D464">
            <v>14923184.441292329</v>
          </cell>
        </row>
        <row r="465">
          <cell r="B465">
            <v>39340</v>
          </cell>
        </row>
        <row r="466">
          <cell r="B466">
            <v>39341</v>
          </cell>
        </row>
        <row r="467">
          <cell r="B467">
            <v>39370</v>
          </cell>
          <cell r="C467">
            <v>15000000</v>
          </cell>
          <cell r="D467">
            <v>14921817.850800356</v>
          </cell>
        </row>
        <row r="468">
          <cell r="B468">
            <v>39434</v>
          </cell>
          <cell r="C468">
            <v>10000000</v>
          </cell>
          <cell r="D468">
            <v>9786745.4754400942</v>
          </cell>
        </row>
        <row r="469">
          <cell r="B469">
            <v>39350</v>
          </cell>
          <cell r="C469">
            <v>15000000</v>
          </cell>
          <cell r="D469">
            <v>14985716.354192814</v>
          </cell>
        </row>
        <row r="470">
          <cell r="B470">
            <v>39526</v>
          </cell>
          <cell r="C470">
            <v>12000000</v>
          </cell>
          <cell r="D470">
            <v>11430062.630480167</v>
          </cell>
        </row>
        <row r="471">
          <cell r="B471">
            <v>39372</v>
          </cell>
          <cell r="C471">
            <v>9000000</v>
          </cell>
          <cell r="D471">
            <v>8952202.5961115006</v>
          </cell>
        </row>
        <row r="472">
          <cell r="B472">
            <v>39436</v>
          </cell>
          <cell r="C472">
            <v>10000000</v>
          </cell>
          <cell r="D472">
            <v>9783403.4879307654</v>
          </cell>
        </row>
        <row r="473">
          <cell r="B473">
            <v>39352</v>
          </cell>
          <cell r="C473">
            <v>3000000</v>
          </cell>
          <cell r="D473">
            <v>2997131.7859374578</v>
          </cell>
        </row>
        <row r="474">
          <cell r="B474">
            <v>39374</v>
          </cell>
          <cell r="C474">
            <v>1500000</v>
          </cell>
          <cell r="D474">
            <v>1492113.4649409207</v>
          </cell>
        </row>
        <row r="475">
          <cell r="B475">
            <v>39347</v>
          </cell>
        </row>
        <row r="476">
          <cell r="B476">
            <v>39348</v>
          </cell>
        </row>
        <row r="477">
          <cell r="B477">
            <v>39377</v>
          </cell>
          <cell r="C477">
            <v>5000000</v>
          </cell>
          <cell r="D477">
            <v>4973369.9882056182</v>
          </cell>
        </row>
        <row r="478">
          <cell r="B478">
            <v>39441</v>
          </cell>
          <cell r="C478">
            <v>4800000</v>
          </cell>
          <cell r="D478">
            <v>4694659.5567941265</v>
          </cell>
        </row>
        <row r="479">
          <cell r="B479">
            <v>39357</v>
          </cell>
          <cell r="C479">
            <v>0</v>
          </cell>
          <cell r="D479">
            <v>0</v>
          </cell>
        </row>
        <row r="480">
          <cell r="B480">
            <v>39533</v>
          </cell>
          <cell r="C480">
            <v>10000000</v>
          </cell>
          <cell r="D480">
            <v>9525052.1920668054</v>
          </cell>
        </row>
        <row r="481">
          <cell r="B481">
            <v>39379</v>
          </cell>
          <cell r="C481">
            <v>1000000</v>
          </cell>
          <cell r="D481">
            <v>994658.8183998256</v>
          </cell>
        </row>
        <row r="482">
          <cell r="B482">
            <v>39443</v>
          </cell>
          <cell r="C482">
            <v>6900000</v>
          </cell>
          <cell r="D482">
            <v>6748902.2482406218</v>
          </cell>
        </row>
        <row r="483">
          <cell r="B483">
            <v>39359</v>
          </cell>
          <cell r="C483">
            <v>8100000</v>
          </cell>
          <cell r="D483">
            <v>8092255.8220311357</v>
          </cell>
        </row>
        <row r="484">
          <cell r="B484">
            <v>39381</v>
          </cell>
          <cell r="C484">
            <v>9500000</v>
          </cell>
          <cell r="D484">
            <v>9449475.0806373376</v>
          </cell>
        </row>
        <row r="485">
          <cell r="B485">
            <v>39354</v>
          </cell>
        </row>
        <row r="486">
          <cell r="B486">
            <v>39355</v>
          </cell>
        </row>
        <row r="487">
          <cell r="B487">
            <v>39384</v>
          </cell>
          <cell r="C487">
            <v>17000000</v>
          </cell>
          <cell r="D487">
            <v>16909716.014877278</v>
          </cell>
        </row>
        <row r="488">
          <cell r="B488">
            <v>39364</v>
          </cell>
          <cell r="C488">
            <v>15000000</v>
          </cell>
          <cell r="D488">
            <v>14986147.052012742</v>
          </cell>
        </row>
        <row r="489">
          <cell r="B489">
            <v>39540</v>
          </cell>
          <cell r="C489">
            <v>30000000</v>
          </cell>
          <cell r="D489">
            <v>28588734.733093485</v>
          </cell>
        </row>
        <row r="490">
          <cell r="B490">
            <v>39366</v>
          </cell>
          <cell r="C490">
            <v>15000000</v>
          </cell>
          <cell r="D490">
            <v>14987152.109876217</v>
          </cell>
        </row>
        <row r="491">
          <cell r="B491">
            <v>39451</v>
          </cell>
          <cell r="C491">
            <v>22750000</v>
          </cell>
          <cell r="D491">
            <v>22259957.703734741</v>
          </cell>
        </row>
        <row r="492">
          <cell r="B492">
            <v>39361</v>
          </cell>
          <cell r="C492">
            <v>0</v>
          </cell>
        </row>
        <row r="493">
          <cell r="B493">
            <v>39362</v>
          </cell>
          <cell r="C493">
            <v>0</v>
          </cell>
        </row>
        <row r="494">
          <cell r="B494">
            <v>39391</v>
          </cell>
          <cell r="C494">
            <v>20000000</v>
          </cell>
          <cell r="D494">
            <v>19896212.633277372</v>
          </cell>
        </row>
        <row r="495">
          <cell r="B495">
            <v>39371</v>
          </cell>
          <cell r="C495">
            <v>15000000</v>
          </cell>
          <cell r="D495">
            <v>14987353.137626331</v>
          </cell>
        </row>
        <row r="496">
          <cell r="B496">
            <v>39546</v>
          </cell>
          <cell r="C496">
            <v>30000000</v>
          </cell>
          <cell r="D496">
            <v>28590720.313824277</v>
          </cell>
        </row>
        <row r="497">
          <cell r="B497">
            <v>39373</v>
          </cell>
          <cell r="C497">
            <v>15000000</v>
          </cell>
          <cell r="D497">
            <v>14988473.248107551</v>
          </cell>
        </row>
        <row r="498">
          <cell r="B498">
            <v>39458</v>
          </cell>
          <cell r="C498">
            <v>40000000</v>
          </cell>
          <cell r="D498">
            <v>39128841.896162234</v>
          </cell>
        </row>
        <row r="499">
          <cell r="B499">
            <v>39368</v>
          </cell>
          <cell r="C499">
            <v>0</v>
          </cell>
          <cell r="D499">
            <v>0</v>
          </cell>
        </row>
        <row r="500">
          <cell r="B500">
            <v>39369</v>
          </cell>
          <cell r="C500">
            <v>0</v>
          </cell>
          <cell r="D500">
            <v>0</v>
          </cell>
        </row>
        <row r="501">
          <cell r="B501">
            <v>39398</v>
          </cell>
          <cell r="C501">
            <v>20000000</v>
          </cell>
          <cell r="D501">
            <v>19896516.310782496</v>
          </cell>
        </row>
        <row r="502">
          <cell r="B502">
            <v>39378</v>
          </cell>
          <cell r="C502">
            <v>15000000</v>
          </cell>
          <cell r="D502">
            <v>14989421.164679393</v>
          </cell>
        </row>
        <row r="503">
          <cell r="B503">
            <v>39554</v>
          </cell>
          <cell r="C503">
            <v>30000000</v>
          </cell>
          <cell r="D503">
            <v>28588734.733093485</v>
          </cell>
        </row>
        <row r="504">
          <cell r="B504">
            <v>39380</v>
          </cell>
          <cell r="C504">
            <v>15000000</v>
          </cell>
          <cell r="D504">
            <v>14989047.728687013</v>
          </cell>
        </row>
        <row r="505">
          <cell r="B505">
            <v>39465</v>
          </cell>
          <cell r="C505">
            <v>16500000</v>
          </cell>
          <cell r="D505">
            <v>16141828.30830423</v>
          </cell>
        </row>
        <row r="506">
          <cell r="B506">
            <v>39375</v>
          </cell>
          <cell r="C506">
            <v>0</v>
          </cell>
          <cell r="D506">
            <v>0</v>
          </cell>
        </row>
        <row r="507">
          <cell r="B507">
            <v>39376</v>
          </cell>
          <cell r="C507">
            <v>0</v>
          </cell>
          <cell r="D507">
            <v>0</v>
          </cell>
        </row>
        <row r="508">
          <cell r="B508">
            <v>39405</v>
          </cell>
          <cell r="C508">
            <v>13700000</v>
          </cell>
          <cell r="D508">
            <v>13630778.054242892</v>
          </cell>
        </row>
        <row r="509">
          <cell r="B509">
            <v>39385</v>
          </cell>
          <cell r="C509">
            <v>1300000</v>
          </cell>
          <cell r="D509">
            <v>1298963.6761027912</v>
          </cell>
        </row>
        <row r="510">
          <cell r="B510">
            <v>39561</v>
          </cell>
          <cell r="C510">
            <v>30000000</v>
          </cell>
          <cell r="D510">
            <v>28576513.811459731</v>
          </cell>
        </row>
        <row r="511">
          <cell r="B511">
            <v>39387</v>
          </cell>
          <cell r="C511">
            <v>15000000</v>
          </cell>
          <cell r="D511">
            <v>14988013.695348842</v>
          </cell>
        </row>
        <row r="512">
          <cell r="B512">
            <v>39472</v>
          </cell>
          <cell r="C512">
            <v>19000000</v>
          </cell>
          <cell r="D512">
            <v>18550007.315684211</v>
          </cell>
        </row>
        <row r="513">
          <cell r="B513">
            <v>39382</v>
          </cell>
          <cell r="C513">
            <v>0</v>
          </cell>
          <cell r="D513">
            <v>0</v>
          </cell>
        </row>
        <row r="514">
          <cell r="B514">
            <v>39383</v>
          </cell>
          <cell r="C514">
            <v>0</v>
          </cell>
          <cell r="D514">
            <v>0</v>
          </cell>
        </row>
        <row r="515">
          <cell r="B515">
            <v>39412</v>
          </cell>
          <cell r="C515">
            <v>4000000</v>
          </cell>
          <cell r="D515">
            <v>3979880.341898981</v>
          </cell>
        </row>
        <row r="516">
          <cell r="B516">
            <v>39391</v>
          </cell>
          <cell r="C516">
            <v>9000000</v>
          </cell>
          <cell r="D516">
            <v>8990913.0196905099</v>
          </cell>
        </row>
        <row r="517">
          <cell r="B517">
            <v>39392</v>
          </cell>
          <cell r="C517">
            <v>16460000</v>
          </cell>
          <cell r="D517">
            <v>16441175.979611291</v>
          </cell>
        </row>
        <row r="518">
          <cell r="B518">
            <v>39568</v>
          </cell>
          <cell r="C518">
            <v>1000000</v>
          </cell>
          <cell r="D518">
            <v>952640.95562676736</v>
          </cell>
        </row>
        <row r="519">
          <cell r="B519">
            <v>39393</v>
          </cell>
          <cell r="C519">
            <v>2500000</v>
          </cell>
          <cell r="D519">
            <v>2497126.5940561546</v>
          </cell>
        </row>
        <row r="520">
          <cell r="B520">
            <v>39394</v>
          </cell>
          <cell r="C520">
            <v>15000000</v>
          </cell>
          <cell r="D520">
            <v>14984223.460066564</v>
          </cell>
        </row>
        <row r="521">
          <cell r="B521">
            <v>39479</v>
          </cell>
          <cell r="C521">
            <v>16500000</v>
          </cell>
          <cell r="D521">
            <v>16099419.966435147</v>
          </cell>
        </row>
        <row r="522">
          <cell r="B522">
            <v>39389</v>
          </cell>
        </row>
        <row r="523">
          <cell r="B523">
            <v>39390</v>
          </cell>
          <cell r="D523">
            <v>0</v>
          </cell>
        </row>
        <row r="524">
          <cell r="B524">
            <v>39419</v>
          </cell>
          <cell r="C524">
            <v>14000000</v>
          </cell>
          <cell r="D524">
            <v>13916622.275092676</v>
          </cell>
        </row>
        <row r="525">
          <cell r="B525">
            <v>39399</v>
          </cell>
          <cell r="C525">
            <v>15000000</v>
          </cell>
          <cell r="D525">
            <v>14980463.833466493</v>
          </cell>
        </row>
        <row r="526">
          <cell r="B526">
            <v>39575</v>
          </cell>
          <cell r="C526">
            <v>1000000</v>
          </cell>
          <cell r="D526">
            <v>948002.7011583813</v>
          </cell>
        </row>
        <row r="527">
          <cell r="B527">
            <v>39401</v>
          </cell>
          <cell r="C527">
            <v>15000000</v>
          </cell>
          <cell r="D527">
            <v>14981382.041386377</v>
          </cell>
        </row>
        <row r="528">
          <cell r="B528">
            <v>39486</v>
          </cell>
          <cell r="C528">
            <v>1000000</v>
          </cell>
          <cell r="D528">
            <v>974584.43986493594</v>
          </cell>
        </row>
        <row r="529">
          <cell r="B529">
            <v>39396</v>
          </cell>
          <cell r="C529">
            <v>0</v>
          </cell>
        </row>
        <row r="530">
          <cell r="B530">
            <v>39397</v>
          </cell>
          <cell r="C530">
            <v>0</v>
          </cell>
        </row>
        <row r="531">
          <cell r="B531">
            <v>39426</v>
          </cell>
          <cell r="C531">
            <v>500000</v>
          </cell>
          <cell r="D531">
            <v>496950.22328722361</v>
          </cell>
        </row>
        <row r="532">
          <cell r="B532">
            <v>39406</v>
          </cell>
          <cell r="C532">
            <v>14777000</v>
          </cell>
          <cell r="D532">
            <v>14758715.366879718</v>
          </cell>
        </row>
        <row r="533">
          <cell r="B533">
            <v>39582</v>
          </cell>
          <cell r="C533">
            <v>0</v>
          </cell>
          <cell r="D533">
            <v>0</v>
          </cell>
        </row>
        <row r="534">
          <cell r="B534">
            <v>39408</v>
          </cell>
          <cell r="C534">
            <v>15000000</v>
          </cell>
          <cell r="D534">
            <v>14980865.535581676</v>
          </cell>
        </row>
        <row r="535">
          <cell r="B535">
            <v>39493</v>
          </cell>
          <cell r="C535">
            <v>0</v>
          </cell>
          <cell r="D535">
            <v>0</v>
          </cell>
        </row>
        <row r="536">
          <cell r="B536">
            <v>39403</v>
          </cell>
          <cell r="C536">
            <v>0</v>
          </cell>
          <cell r="D536">
            <v>0</v>
          </cell>
        </row>
        <row r="537">
          <cell r="B537">
            <v>39404</v>
          </cell>
          <cell r="C537">
            <v>0</v>
          </cell>
          <cell r="D537">
            <v>0</v>
          </cell>
        </row>
        <row r="538">
          <cell r="B538">
            <v>39433</v>
          </cell>
          <cell r="C538">
            <v>15000000</v>
          </cell>
          <cell r="D538">
            <v>14908847.713540992</v>
          </cell>
        </row>
        <row r="539">
          <cell r="B539">
            <v>39413</v>
          </cell>
          <cell r="C539">
            <v>15000000</v>
          </cell>
          <cell r="D539">
            <v>14980607.296034588</v>
          </cell>
        </row>
        <row r="540">
          <cell r="B540">
            <v>39589</v>
          </cell>
          <cell r="C540">
            <v>0</v>
          </cell>
          <cell r="D540">
            <v>0</v>
          </cell>
        </row>
        <row r="541">
          <cell r="B541">
            <v>39415</v>
          </cell>
          <cell r="C541">
            <v>15000000</v>
          </cell>
          <cell r="D541">
            <v>14981066.394718129</v>
          </cell>
        </row>
        <row r="542">
          <cell r="B542">
            <v>39499</v>
          </cell>
          <cell r="C542">
            <v>0</v>
          </cell>
          <cell r="D542">
            <v>0</v>
          </cell>
        </row>
        <row r="543">
          <cell r="B543">
            <v>39409</v>
          </cell>
        </row>
        <row r="544">
          <cell r="B544">
            <v>39410</v>
          </cell>
          <cell r="D544">
            <v>0</v>
          </cell>
        </row>
        <row r="545">
          <cell r="B545">
            <v>39411</v>
          </cell>
          <cell r="D545">
            <v>0</v>
          </cell>
        </row>
        <row r="546">
          <cell r="B546">
            <v>39440</v>
          </cell>
          <cell r="C546">
            <v>700000</v>
          </cell>
          <cell r="D546">
            <v>695730.31260211312</v>
          </cell>
        </row>
        <row r="547">
          <cell r="B547">
            <v>39420</v>
          </cell>
          <cell r="C547">
            <v>15000000</v>
          </cell>
          <cell r="D547">
            <v>14980377.75724455</v>
          </cell>
        </row>
        <row r="548">
          <cell r="B548">
            <v>39596</v>
          </cell>
          <cell r="C548">
            <v>0</v>
          </cell>
          <cell r="D548">
            <v>0</v>
          </cell>
        </row>
        <row r="549">
          <cell r="B549">
            <v>39422</v>
          </cell>
          <cell r="C549">
            <v>15000000</v>
          </cell>
          <cell r="D549">
            <v>14975788.458166674</v>
          </cell>
        </row>
        <row r="550">
          <cell r="B550">
            <v>39507</v>
          </cell>
          <cell r="C550">
            <v>5100000</v>
          </cell>
          <cell r="D550">
            <v>4939893.3205954945</v>
          </cell>
        </row>
        <row r="551">
          <cell r="B551">
            <v>39417</v>
          </cell>
          <cell r="D551">
            <v>0</v>
          </cell>
        </row>
        <row r="552">
          <cell r="B552">
            <v>39418</v>
          </cell>
          <cell r="D552">
            <v>0</v>
          </cell>
        </row>
        <row r="553">
          <cell r="B553">
            <v>39447</v>
          </cell>
          <cell r="C553">
            <v>15000000</v>
          </cell>
          <cell r="D553">
            <v>14889094.601635816</v>
          </cell>
        </row>
        <row r="554">
          <cell r="B554">
            <v>39427</v>
          </cell>
          <cell r="C554">
            <v>15000000</v>
          </cell>
          <cell r="D554">
            <v>14975960.506135495</v>
          </cell>
        </row>
        <row r="555">
          <cell r="B555">
            <v>39603</v>
          </cell>
          <cell r="C555">
            <v>1000000</v>
          </cell>
          <cell r="D555">
            <v>939124.17022590432</v>
          </cell>
        </row>
        <row r="556">
          <cell r="B556">
            <v>39429</v>
          </cell>
          <cell r="C556">
            <v>43000000</v>
          </cell>
          <cell r="D556">
            <v>42929853.795059256</v>
          </cell>
        </row>
        <row r="557">
          <cell r="B557">
            <v>39514</v>
          </cell>
          <cell r="C557">
            <v>1000000</v>
          </cell>
          <cell r="D557">
            <v>968606.53345009696</v>
          </cell>
        </row>
        <row r="558">
          <cell r="B558">
            <v>39424</v>
          </cell>
        </row>
        <row r="559">
          <cell r="B559">
            <v>39425</v>
          </cell>
          <cell r="D559">
            <v>0</v>
          </cell>
        </row>
        <row r="560">
          <cell r="B560">
            <v>39455</v>
          </cell>
          <cell r="C560">
            <v>3100000</v>
          </cell>
          <cell r="D560">
            <v>3075564.0119597721</v>
          </cell>
        </row>
        <row r="561">
          <cell r="B561">
            <v>39434</v>
          </cell>
          <cell r="C561">
            <v>50000000</v>
          </cell>
          <cell r="D561">
            <v>49914420.700070947</v>
          </cell>
        </row>
        <row r="562">
          <cell r="B562">
            <v>39610</v>
          </cell>
          <cell r="C562">
            <v>1000000</v>
          </cell>
          <cell r="D562">
            <v>939124.17022590432</v>
          </cell>
        </row>
        <row r="563">
          <cell r="B563">
            <v>39436</v>
          </cell>
          <cell r="C563">
            <v>50000000</v>
          </cell>
          <cell r="D563">
            <v>49917383.311620414</v>
          </cell>
        </row>
        <row r="564">
          <cell r="B564">
            <v>39521</v>
          </cell>
          <cell r="C564">
            <v>3500000</v>
          </cell>
          <cell r="D564">
            <v>3390122.8670753394</v>
          </cell>
        </row>
        <row r="565">
          <cell r="B565">
            <v>39431</v>
          </cell>
        </row>
        <row r="566">
          <cell r="B566">
            <v>39432</v>
          </cell>
          <cell r="D566">
            <v>0</v>
          </cell>
        </row>
        <row r="567">
          <cell r="B567">
            <v>39461</v>
          </cell>
          <cell r="C567">
            <v>12100000</v>
          </cell>
          <cell r="D567">
            <v>12007884.719956499</v>
          </cell>
        </row>
        <row r="568">
          <cell r="B568">
            <v>39441</v>
          </cell>
          <cell r="C568">
            <v>12650000</v>
          </cell>
          <cell r="D568">
            <v>12628904.539458334</v>
          </cell>
        </row>
        <row r="569">
          <cell r="B569">
            <v>39617</v>
          </cell>
          <cell r="C569">
            <v>0</v>
          </cell>
          <cell r="D569">
            <v>0</v>
          </cell>
        </row>
        <row r="570">
          <cell r="B570">
            <v>39443</v>
          </cell>
          <cell r="C570">
            <v>10750000</v>
          </cell>
          <cell r="D570">
            <v>10731641.542522872</v>
          </cell>
        </row>
        <row r="571">
          <cell r="B571">
            <v>39528</v>
          </cell>
          <cell r="C571">
            <v>2000000</v>
          </cell>
          <cell r="D571">
            <v>1937213.0669001939</v>
          </cell>
        </row>
        <row r="572">
          <cell r="B572">
            <v>39438</v>
          </cell>
        </row>
        <row r="573">
          <cell r="B573">
            <v>39439</v>
          </cell>
          <cell r="D573">
            <v>0</v>
          </cell>
        </row>
        <row r="574">
          <cell r="B574">
            <v>39468</v>
          </cell>
          <cell r="C574">
            <v>4000000</v>
          </cell>
          <cell r="D574">
            <v>3969578.887495609</v>
          </cell>
        </row>
        <row r="575">
          <cell r="B575">
            <v>39451</v>
          </cell>
          <cell r="C575">
            <v>5900000</v>
          </cell>
          <cell r="D575">
            <v>5885520.0083083268</v>
          </cell>
        </row>
        <row r="576">
          <cell r="B576">
            <v>39624</v>
          </cell>
          <cell r="C576">
            <v>0</v>
          </cell>
          <cell r="D576">
            <v>0</v>
          </cell>
        </row>
        <row r="577">
          <cell r="B577">
            <v>39451</v>
          </cell>
          <cell r="C577">
            <v>3930000</v>
          </cell>
          <cell r="D577">
            <v>3922271.5132265412</v>
          </cell>
        </row>
        <row r="578">
          <cell r="B578">
            <v>39535</v>
          </cell>
          <cell r="C578">
            <v>3400000</v>
          </cell>
          <cell r="D578">
            <v>3293262.2137303296</v>
          </cell>
        </row>
        <row r="579">
          <cell r="B579">
            <v>39445</v>
          </cell>
        </row>
        <row r="580">
          <cell r="B580">
            <v>39446</v>
          </cell>
          <cell r="D580">
            <v>0</v>
          </cell>
        </row>
        <row r="581">
          <cell r="B581">
            <v>39475</v>
          </cell>
          <cell r="C581">
            <v>1800000</v>
          </cell>
          <cell r="D581">
            <v>1786296.9004893964</v>
          </cell>
        </row>
        <row r="582">
          <cell r="B582">
            <v>39458</v>
          </cell>
          <cell r="D582">
            <v>0</v>
          </cell>
        </row>
        <row r="583">
          <cell r="B583">
            <v>39631</v>
          </cell>
          <cell r="D583">
            <v>0</v>
          </cell>
        </row>
        <row r="584">
          <cell r="B584">
            <v>39458</v>
          </cell>
          <cell r="D584">
            <v>0</v>
          </cell>
        </row>
        <row r="585">
          <cell r="B585">
            <v>39542</v>
          </cell>
          <cell r="D585">
            <v>0</v>
          </cell>
        </row>
        <row r="588">
          <cell r="B588">
            <v>39454</v>
          </cell>
          <cell r="D588">
            <v>0</v>
          </cell>
        </row>
        <row r="589">
          <cell r="B589">
            <v>39462</v>
          </cell>
          <cell r="C589">
            <v>4400000</v>
          </cell>
          <cell r="D589">
            <v>4392418.5652162014</v>
          </cell>
        </row>
        <row r="590">
          <cell r="B590">
            <v>39456</v>
          </cell>
          <cell r="D590">
            <v>0</v>
          </cell>
        </row>
        <row r="591">
          <cell r="B591">
            <v>39464</v>
          </cell>
          <cell r="C591">
            <v>12197000</v>
          </cell>
          <cell r="D591">
            <v>12175983.91816864</v>
          </cell>
        </row>
        <row r="592">
          <cell r="B592">
            <v>39548</v>
          </cell>
          <cell r="C592">
            <v>0</v>
          </cell>
          <cell r="D592">
            <v>0</v>
          </cell>
        </row>
        <row r="593">
          <cell r="B593">
            <v>39458</v>
          </cell>
          <cell r="D593">
            <v>0</v>
          </cell>
        </row>
        <row r="596">
          <cell r="B596">
            <v>39461</v>
          </cell>
          <cell r="D596">
            <v>0</v>
          </cell>
        </row>
        <row r="597">
          <cell r="B597">
            <v>39469</v>
          </cell>
          <cell r="C597">
            <v>25000000</v>
          </cell>
          <cell r="D597">
            <v>24956923.666001149</v>
          </cell>
        </row>
        <row r="598">
          <cell r="B598">
            <v>39463</v>
          </cell>
          <cell r="D598">
            <v>0</v>
          </cell>
        </row>
        <row r="599">
          <cell r="B599">
            <v>39471</v>
          </cell>
          <cell r="C599">
            <v>7625000</v>
          </cell>
          <cell r="D599">
            <v>7611861.7181303501</v>
          </cell>
        </row>
        <row r="600">
          <cell r="B600">
            <v>39555</v>
          </cell>
          <cell r="C600">
            <v>1000000</v>
          </cell>
          <cell r="D600">
            <v>968606.53345009696</v>
          </cell>
        </row>
        <row r="601">
          <cell r="B601">
            <v>39465</v>
          </cell>
          <cell r="D601">
            <v>0</v>
          </cell>
        </row>
        <row r="604">
          <cell r="B604">
            <v>39468</v>
          </cell>
          <cell r="D604">
            <v>0</v>
          </cell>
        </row>
        <row r="605">
          <cell r="B605">
            <v>39476</v>
          </cell>
          <cell r="C605">
            <v>25000000</v>
          </cell>
          <cell r="D605">
            <v>24957162.568905704</v>
          </cell>
        </row>
        <row r="606">
          <cell r="B606">
            <v>39470</v>
          </cell>
          <cell r="D606">
            <v>0</v>
          </cell>
        </row>
        <row r="607">
          <cell r="B607">
            <v>39478</v>
          </cell>
          <cell r="C607">
            <v>25000000</v>
          </cell>
          <cell r="D607">
            <v>24957927.088937473</v>
          </cell>
        </row>
        <row r="608">
          <cell r="B608">
            <v>39562</v>
          </cell>
          <cell r="C608">
            <v>13000000</v>
          </cell>
          <cell r="D608">
            <v>12593101.369025376</v>
          </cell>
        </row>
        <row r="609">
          <cell r="B609">
            <v>39472</v>
          </cell>
          <cell r="D609">
            <v>0</v>
          </cell>
        </row>
        <row r="612">
          <cell r="B612">
            <v>39475</v>
          </cell>
          <cell r="D612">
            <v>0</v>
          </cell>
        </row>
        <row r="613">
          <cell r="B613">
            <v>39483</v>
          </cell>
          <cell r="C613">
            <v>18300000</v>
          </cell>
          <cell r="D613">
            <v>18269307.563293669</v>
          </cell>
        </row>
        <row r="614">
          <cell r="B614">
            <v>39477</v>
          </cell>
          <cell r="D614">
            <v>0</v>
          </cell>
        </row>
        <row r="615">
          <cell r="B615">
            <v>39485</v>
          </cell>
          <cell r="C615">
            <v>25000000</v>
          </cell>
          <cell r="D615">
            <v>24952863.016302079</v>
          </cell>
        </row>
        <row r="616">
          <cell r="B616">
            <v>39569</v>
          </cell>
          <cell r="C616">
            <v>4000000</v>
          </cell>
          <cell r="D616">
            <v>3865092.3915921007</v>
          </cell>
        </row>
        <row r="617">
          <cell r="B617">
            <v>39479</v>
          </cell>
          <cell r="D617">
            <v>0</v>
          </cell>
        </row>
        <row r="620">
          <cell r="B620">
            <v>39482</v>
          </cell>
          <cell r="D620">
            <v>0</v>
          </cell>
        </row>
        <row r="621">
          <cell r="B621">
            <v>39490</v>
          </cell>
          <cell r="C621">
            <v>20700000</v>
          </cell>
          <cell r="D621">
            <v>20661998.904480606</v>
          </cell>
        </row>
        <row r="622">
          <cell r="B622">
            <v>39484</v>
          </cell>
          <cell r="D622">
            <v>0</v>
          </cell>
        </row>
        <row r="623">
          <cell r="B623">
            <v>39492</v>
          </cell>
          <cell r="C623">
            <v>20180000</v>
          </cell>
          <cell r="D623">
            <v>20141526.924461003</v>
          </cell>
        </row>
        <row r="624">
          <cell r="B624">
            <v>39576</v>
          </cell>
          <cell r="C624">
            <v>2500000</v>
          </cell>
          <cell r="D624">
            <v>2409877.195299089</v>
          </cell>
        </row>
        <row r="625">
          <cell r="B625">
            <v>39486</v>
          </cell>
          <cell r="D625">
            <v>0</v>
          </cell>
        </row>
        <row r="628">
          <cell r="B628">
            <v>39489</v>
          </cell>
          <cell r="D628">
            <v>0</v>
          </cell>
        </row>
        <row r="629">
          <cell r="B629">
            <v>39497</v>
          </cell>
          <cell r="C629">
            <v>20000000</v>
          </cell>
          <cell r="D629">
            <v>19962519.685642272</v>
          </cell>
        </row>
        <row r="630">
          <cell r="B630">
            <v>39491</v>
          </cell>
          <cell r="D630">
            <v>0</v>
          </cell>
        </row>
        <row r="631">
          <cell r="B631">
            <v>39499</v>
          </cell>
          <cell r="C631">
            <v>35000000</v>
          </cell>
          <cell r="D631">
            <v>34934409.449873976</v>
          </cell>
        </row>
        <row r="632">
          <cell r="B632">
            <v>39583</v>
          </cell>
          <cell r="C632">
            <v>15500000</v>
          </cell>
          <cell r="D632">
            <v>14941238.610854352</v>
          </cell>
        </row>
        <row r="633">
          <cell r="B633">
            <v>39493</v>
          </cell>
          <cell r="D633">
            <v>0</v>
          </cell>
        </row>
        <row r="636">
          <cell r="B636">
            <v>39496</v>
          </cell>
          <cell r="D636">
            <v>0</v>
          </cell>
        </row>
        <row r="637">
          <cell r="B637">
            <v>39504</v>
          </cell>
          <cell r="C637">
            <v>33300000</v>
          </cell>
          <cell r="D637">
            <v>33237658.900593571</v>
          </cell>
        </row>
        <row r="638">
          <cell r="B638">
            <v>39498</v>
          </cell>
          <cell r="D638">
            <v>0</v>
          </cell>
        </row>
        <row r="639">
          <cell r="B639">
            <v>39506</v>
          </cell>
          <cell r="C639">
            <v>30000000</v>
          </cell>
          <cell r="D639">
            <v>29943206.351350572</v>
          </cell>
        </row>
        <row r="640">
          <cell r="B640">
            <v>39590</v>
          </cell>
          <cell r="C640">
            <v>50000000</v>
          </cell>
          <cell r="D640">
            <v>47978463.585003376</v>
          </cell>
        </row>
        <row r="641">
          <cell r="B641">
            <v>39500</v>
          </cell>
          <cell r="D641">
            <v>0</v>
          </cell>
        </row>
        <row r="644">
          <cell r="B644">
            <v>39503</v>
          </cell>
          <cell r="D644">
            <v>0</v>
          </cell>
        </row>
        <row r="645">
          <cell r="B645">
            <v>39511</v>
          </cell>
          <cell r="C645">
            <v>40000000</v>
          </cell>
          <cell r="D645">
            <v>39925803.636693783</v>
          </cell>
        </row>
        <row r="646">
          <cell r="B646">
            <v>39505</v>
          </cell>
          <cell r="D646">
            <v>0</v>
          </cell>
        </row>
        <row r="647">
          <cell r="B647">
            <v>39513</v>
          </cell>
          <cell r="C647">
            <v>25000000</v>
          </cell>
          <cell r="D647">
            <v>24956875.885969095</v>
          </cell>
        </row>
        <row r="648">
          <cell r="B648">
            <v>39597</v>
          </cell>
          <cell r="C648">
            <v>50000000</v>
          </cell>
          <cell r="D648">
            <v>47968135.490401246</v>
          </cell>
        </row>
        <row r="649">
          <cell r="B649">
            <v>39507</v>
          </cell>
          <cell r="D649">
            <v>0</v>
          </cell>
        </row>
        <row r="652">
          <cell r="B652">
            <v>39510</v>
          </cell>
          <cell r="D652">
            <v>0</v>
          </cell>
        </row>
        <row r="653">
          <cell r="B653">
            <v>39518</v>
          </cell>
          <cell r="C653">
            <v>23000000</v>
          </cell>
          <cell r="D653">
            <v>22954964.246857058</v>
          </cell>
        </row>
        <row r="654">
          <cell r="B654">
            <v>39512</v>
          </cell>
          <cell r="D654">
            <v>0</v>
          </cell>
        </row>
        <row r="655">
          <cell r="B655">
            <v>39520</v>
          </cell>
          <cell r="C655">
            <v>30000000</v>
          </cell>
          <cell r="D655">
            <v>29942690.510710187</v>
          </cell>
        </row>
        <row r="656">
          <cell r="B656">
            <v>39604</v>
          </cell>
          <cell r="C656">
            <v>11500000</v>
          </cell>
          <cell r="D656">
            <v>11032407.285725549</v>
          </cell>
        </row>
        <row r="657">
          <cell r="B657">
            <v>39514</v>
          </cell>
          <cell r="D657">
            <v>0</v>
          </cell>
        </row>
        <row r="660">
          <cell r="B660">
            <v>39517</v>
          </cell>
          <cell r="D660">
            <v>0</v>
          </cell>
        </row>
        <row r="661">
          <cell r="B661">
            <v>39525</v>
          </cell>
          <cell r="C661">
            <v>27300000</v>
          </cell>
          <cell r="D661">
            <v>27245657.975325923</v>
          </cell>
        </row>
        <row r="662">
          <cell r="B662">
            <v>39519</v>
          </cell>
          <cell r="D662">
            <v>0</v>
          </cell>
        </row>
        <row r="663">
          <cell r="B663">
            <v>39527</v>
          </cell>
          <cell r="C663">
            <v>21000000</v>
          </cell>
          <cell r="D663">
            <v>20955831.99574158</v>
          </cell>
        </row>
        <row r="664">
          <cell r="B664">
            <v>39611</v>
          </cell>
          <cell r="C664">
            <v>50000000</v>
          </cell>
          <cell r="D664">
            <v>47966988.198806733</v>
          </cell>
        </row>
        <row r="665">
          <cell r="B665">
            <v>39521</v>
          </cell>
          <cell r="D665">
            <v>0</v>
          </cell>
        </row>
        <row r="668">
          <cell r="B668">
            <v>39524</v>
          </cell>
          <cell r="D668">
            <v>0</v>
          </cell>
        </row>
        <row r="669">
          <cell r="B669">
            <v>39532</v>
          </cell>
          <cell r="C669">
            <v>25000000</v>
          </cell>
          <cell r="D669">
            <v>24949758.705073349</v>
          </cell>
        </row>
        <row r="670">
          <cell r="B670">
            <v>39526</v>
          </cell>
          <cell r="D670">
            <v>0</v>
          </cell>
        </row>
        <row r="671">
          <cell r="B671">
            <v>39534</v>
          </cell>
          <cell r="C671">
            <v>24000000</v>
          </cell>
          <cell r="D671">
            <v>23949522.28084752</v>
          </cell>
        </row>
        <row r="672">
          <cell r="B672">
            <v>39618</v>
          </cell>
          <cell r="C672">
            <v>36575000</v>
          </cell>
          <cell r="D672">
            <v>35092887.93250747</v>
          </cell>
        </row>
        <row r="673">
          <cell r="B673">
            <v>39528</v>
          </cell>
          <cell r="D673">
            <v>0</v>
          </cell>
        </row>
        <row r="676">
          <cell r="B676">
            <v>39531</v>
          </cell>
          <cell r="D676">
            <v>0</v>
          </cell>
        </row>
        <row r="677">
          <cell r="B677">
            <v>39539</v>
          </cell>
          <cell r="C677">
            <v>25000000</v>
          </cell>
          <cell r="D677">
            <v>24947371.298903685</v>
          </cell>
        </row>
        <row r="678">
          <cell r="B678">
            <v>39533</v>
          </cell>
          <cell r="D678">
            <v>0</v>
          </cell>
        </row>
        <row r="679">
          <cell r="B679">
            <v>39541</v>
          </cell>
          <cell r="C679">
            <v>36800000</v>
          </cell>
          <cell r="D679">
            <v>36724287.598854415</v>
          </cell>
        </row>
        <row r="680">
          <cell r="B680">
            <v>39625</v>
          </cell>
          <cell r="C680">
            <v>55500000</v>
          </cell>
          <cell r="D680">
            <v>53243356.900675476</v>
          </cell>
        </row>
        <row r="681">
          <cell r="B681">
            <v>39535</v>
          </cell>
        </row>
        <row r="684">
          <cell r="B684">
            <v>39538</v>
          </cell>
          <cell r="D684">
            <v>0</v>
          </cell>
        </row>
        <row r="685">
          <cell r="B685">
            <v>39546</v>
          </cell>
          <cell r="C685">
            <v>13000000</v>
          </cell>
          <cell r="D685">
            <v>12973700.709165175</v>
          </cell>
        </row>
        <row r="686">
          <cell r="B686">
            <v>39540</v>
          </cell>
          <cell r="D686">
            <v>0</v>
          </cell>
        </row>
        <row r="687">
          <cell r="B687">
            <v>39548</v>
          </cell>
          <cell r="C687">
            <v>13500000</v>
          </cell>
          <cell r="D687">
            <v>13471580.50140799</v>
          </cell>
        </row>
        <row r="688">
          <cell r="B688">
            <v>39632</v>
          </cell>
          <cell r="C688">
            <v>26200000</v>
          </cell>
          <cell r="D688">
            <v>25134701.816174727</v>
          </cell>
        </row>
        <row r="689">
          <cell r="B689">
            <v>39542</v>
          </cell>
          <cell r="D689">
            <v>0</v>
          </cell>
        </row>
        <row r="692">
          <cell r="B692">
            <v>39545</v>
          </cell>
          <cell r="D692">
            <v>0</v>
          </cell>
        </row>
        <row r="693">
          <cell r="B693">
            <v>39553</v>
          </cell>
          <cell r="C693">
            <v>25000000</v>
          </cell>
          <cell r="D693">
            <v>24950140.732465044</v>
          </cell>
        </row>
        <row r="694">
          <cell r="B694">
            <v>39547</v>
          </cell>
          <cell r="D694">
            <v>0</v>
          </cell>
        </row>
        <row r="695">
          <cell r="B695">
            <v>39555</v>
          </cell>
          <cell r="C695">
            <v>8100000</v>
          </cell>
          <cell r="D695">
            <v>8083072.0540325968</v>
          </cell>
        </row>
        <row r="696">
          <cell r="B696">
            <v>39639</v>
          </cell>
          <cell r="C696">
            <v>9000000</v>
          </cell>
          <cell r="D696">
            <v>8634057.875785213</v>
          </cell>
        </row>
        <row r="697">
          <cell r="B697">
            <v>39549</v>
          </cell>
          <cell r="D697">
            <v>0</v>
          </cell>
        </row>
        <row r="700">
          <cell r="B700">
            <v>39552</v>
          </cell>
          <cell r="D700">
            <v>0</v>
          </cell>
        </row>
        <row r="701">
          <cell r="B701">
            <v>39560</v>
          </cell>
          <cell r="C701">
            <v>16175000</v>
          </cell>
          <cell r="D701">
            <v>16141721.519333428</v>
          </cell>
        </row>
        <row r="702">
          <cell r="B702">
            <v>39554</v>
          </cell>
          <cell r="D702">
            <v>0</v>
          </cell>
        </row>
        <row r="703">
          <cell r="B703">
            <v>39562</v>
          </cell>
          <cell r="C703">
            <v>1870000</v>
          </cell>
          <cell r="D703">
            <v>1866070.5156210784</v>
          </cell>
        </row>
        <row r="704">
          <cell r="B704">
            <v>39646</v>
          </cell>
          <cell r="C704">
            <v>2200000</v>
          </cell>
          <cell r="D704">
            <v>2105511.5632702289</v>
          </cell>
        </row>
        <row r="705">
          <cell r="B705">
            <v>39556</v>
          </cell>
          <cell r="D705">
            <v>0</v>
          </cell>
        </row>
        <row r="708">
          <cell r="B708">
            <v>39559</v>
          </cell>
          <cell r="D708">
            <v>0</v>
          </cell>
        </row>
        <row r="709">
          <cell r="B709">
            <v>39567</v>
          </cell>
          <cell r="C709">
            <v>20000000</v>
          </cell>
          <cell r="D709">
            <v>19960188.992912766</v>
          </cell>
        </row>
        <row r="710">
          <cell r="B710">
            <v>39561</v>
          </cell>
          <cell r="D710">
            <v>0</v>
          </cell>
        </row>
        <row r="711">
          <cell r="B711">
            <v>39569</v>
          </cell>
          <cell r="C711">
            <v>17300000</v>
          </cell>
          <cell r="D711">
            <v>17261896.137758378</v>
          </cell>
        </row>
        <row r="712">
          <cell r="B712">
            <v>39653</v>
          </cell>
          <cell r="C712">
            <v>16601000</v>
          </cell>
          <cell r="D712">
            <v>15887998.846295033</v>
          </cell>
        </row>
        <row r="713">
          <cell r="B713">
            <v>39563</v>
          </cell>
          <cell r="D713">
            <v>0</v>
          </cell>
        </row>
        <row r="716">
          <cell r="B716">
            <v>39566</v>
          </cell>
          <cell r="D716">
            <v>0</v>
          </cell>
        </row>
        <row r="717">
          <cell r="B717">
            <v>39574</v>
          </cell>
          <cell r="C717">
            <v>20200000</v>
          </cell>
          <cell r="D717">
            <v>20154891.695818316</v>
          </cell>
        </row>
        <row r="718">
          <cell r="B718">
            <v>39575</v>
          </cell>
          <cell r="D718">
            <v>0</v>
          </cell>
        </row>
        <row r="719">
          <cell r="B719">
            <v>39576</v>
          </cell>
          <cell r="C719">
            <v>7900000</v>
          </cell>
          <cell r="D719">
            <v>7882147.4758403366</v>
          </cell>
        </row>
        <row r="720">
          <cell r="B720">
            <v>39660</v>
          </cell>
          <cell r="C720">
            <v>300000</v>
          </cell>
          <cell r="D720">
            <v>287115.21317321307</v>
          </cell>
        </row>
        <row r="721">
          <cell r="B721">
            <v>39570</v>
          </cell>
          <cell r="D721">
            <v>0</v>
          </cell>
        </row>
        <row r="724">
          <cell r="B724">
            <v>39573</v>
          </cell>
          <cell r="D724">
            <v>0</v>
          </cell>
        </row>
        <row r="725">
          <cell r="B725">
            <v>39581</v>
          </cell>
          <cell r="C725">
            <v>10000000</v>
          </cell>
          <cell r="D725">
            <v>9977611.8790986817</v>
          </cell>
        </row>
        <row r="726">
          <cell r="B726">
            <v>39575</v>
          </cell>
          <cell r="D726">
            <v>0</v>
          </cell>
        </row>
        <row r="727">
          <cell r="B727">
            <v>39583</v>
          </cell>
          <cell r="C727">
            <v>5950000</v>
          </cell>
          <cell r="D727">
            <v>5936485.9556696825</v>
          </cell>
        </row>
        <row r="728">
          <cell r="B728">
            <v>39667</v>
          </cell>
          <cell r="C728">
            <v>400000</v>
          </cell>
          <cell r="D728">
            <v>382829.41881512199</v>
          </cell>
        </row>
        <row r="729">
          <cell r="B729">
            <v>39577</v>
          </cell>
          <cell r="D729">
            <v>0</v>
          </cell>
        </row>
        <row r="732">
          <cell r="B732">
            <v>39580</v>
          </cell>
          <cell r="D732">
            <v>0</v>
          </cell>
        </row>
        <row r="733">
          <cell r="B733">
            <v>39588</v>
          </cell>
          <cell r="C733">
            <v>5000000</v>
          </cell>
          <cell r="D733">
            <v>4989035.0577443223</v>
          </cell>
        </row>
        <row r="734">
          <cell r="B734">
            <v>39582</v>
          </cell>
          <cell r="D734">
            <v>0</v>
          </cell>
        </row>
        <row r="735">
          <cell r="B735">
            <v>39590</v>
          </cell>
          <cell r="C735">
            <v>10000000</v>
          </cell>
          <cell r="D735">
            <v>9977898.2719100285</v>
          </cell>
        </row>
        <row r="736">
          <cell r="B736">
            <v>39674</v>
          </cell>
          <cell r="C736">
            <v>7400000</v>
          </cell>
          <cell r="D736">
            <v>7082175.2582725883</v>
          </cell>
        </row>
        <row r="737">
          <cell r="B737">
            <v>39584</v>
          </cell>
          <cell r="D737">
            <v>0</v>
          </cell>
        </row>
        <row r="738">
          <cell r="B738">
            <v>39585</v>
          </cell>
        </row>
        <row r="739">
          <cell r="B739">
            <v>39586</v>
          </cell>
        </row>
        <row r="740">
          <cell r="B740">
            <v>39587</v>
          </cell>
          <cell r="D740">
            <v>0</v>
          </cell>
        </row>
        <row r="741">
          <cell r="B741">
            <v>39595</v>
          </cell>
          <cell r="C741">
            <v>4210000</v>
          </cell>
          <cell r="D741">
            <v>4200614.7907893462</v>
          </cell>
        </row>
        <row r="742">
          <cell r="B742">
            <v>39589</v>
          </cell>
          <cell r="D742">
            <v>0</v>
          </cell>
        </row>
        <row r="743">
          <cell r="B743">
            <v>39597</v>
          </cell>
          <cell r="C743">
            <v>10000000</v>
          </cell>
          <cell r="D743">
            <v>9978031.9275152013</v>
          </cell>
        </row>
        <row r="744">
          <cell r="B744">
            <v>39681</v>
          </cell>
          <cell r="C744">
            <v>400000</v>
          </cell>
          <cell r="D744">
            <v>382829.41881512199</v>
          </cell>
        </row>
        <row r="745">
          <cell r="B745">
            <v>39591</v>
          </cell>
          <cell r="D745">
            <v>0</v>
          </cell>
        </row>
        <row r="746">
          <cell r="B746">
            <v>39592</v>
          </cell>
        </row>
        <row r="747">
          <cell r="B747">
            <v>39593</v>
          </cell>
        </row>
        <row r="748">
          <cell r="B748">
            <v>39594</v>
          </cell>
          <cell r="D748">
            <v>0</v>
          </cell>
        </row>
        <row r="749">
          <cell r="B749">
            <v>39602</v>
          </cell>
          <cell r="C749">
            <v>0</v>
          </cell>
          <cell r="D749">
            <v>0</v>
          </cell>
        </row>
        <row r="750">
          <cell r="B750">
            <v>39596</v>
          </cell>
          <cell r="D750">
            <v>0</v>
          </cell>
        </row>
        <row r="751">
          <cell r="B751">
            <v>39604</v>
          </cell>
          <cell r="C751">
            <v>18470000</v>
          </cell>
          <cell r="D751">
            <v>18428966.517564863</v>
          </cell>
        </row>
        <row r="752">
          <cell r="B752">
            <v>39689</v>
          </cell>
          <cell r="C752">
            <v>4900000</v>
          </cell>
          <cell r="D752">
            <v>4687336.1987629728</v>
          </cell>
        </row>
        <row r="753">
          <cell r="B753">
            <v>39598</v>
          </cell>
          <cell r="D753">
            <v>0</v>
          </cell>
        </row>
        <row r="754">
          <cell r="B754">
            <v>39599</v>
          </cell>
        </row>
        <row r="755">
          <cell r="B755">
            <v>39600</v>
          </cell>
        </row>
        <row r="756">
          <cell r="B756">
            <v>39601</v>
          </cell>
          <cell r="D756">
            <v>0</v>
          </cell>
        </row>
        <row r="757">
          <cell r="B757">
            <v>39609</v>
          </cell>
          <cell r="C757">
            <v>5000000</v>
          </cell>
          <cell r="D757">
            <v>4988538.6615846436</v>
          </cell>
        </row>
        <row r="758">
          <cell r="B758">
            <v>39603</v>
          </cell>
          <cell r="D758">
            <v>0</v>
          </cell>
        </row>
        <row r="759">
          <cell r="B759">
            <v>39611</v>
          </cell>
          <cell r="C759">
            <v>12410000</v>
          </cell>
          <cell r="D759">
            <v>12381908.333449507</v>
          </cell>
        </row>
        <row r="760">
          <cell r="B760">
            <v>39695</v>
          </cell>
          <cell r="C760">
            <v>650000</v>
          </cell>
          <cell r="D760">
            <v>622097.80557457323</v>
          </cell>
        </row>
        <row r="761">
          <cell r="B761">
            <v>39605</v>
          </cell>
          <cell r="D761">
            <v>0</v>
          </cell>
        </row>
        <row r="762">
          <cell r="B762">
            <v>39606</v>
          </cell>
        </row>
        <row r="763">
          <cell r="B763">
            <v>39607</v>
          </cell>
        </row>
        <row r="764">
          <cell r="B764">
            <v>39608</v>
          </cell>
          <cell r="D764">
            <v>0</v>
          </cell>
        </row>
        <row r="765">
          <cell r="B765">
            <v>39616</v>
          </cell>
          <cell r="C765">
            <v>0</v>
          </cell>
          <cell r="D765">
            <v>0</v>
          </cell>
        </row>
        <row r="766">
          <cell r="B766">
            <v>39610</v>
          </cell>
          <cell r="D766">
            <v>0</v>
          </cell>
        </row>
        <row r="767">
          <cell r="B767">
            <v>39618</v>
          </cell>
          <cell r="C767">
            <v>12600000</v>
          </cell>
          <cell r="D767">
            <v>12571309.859963425</v>
          </cell>
        </row>
        <row r="768">
          <cell r="B768">
            <v>39702</v>
          </cell>
          <cell r="C768">
            <v>70000000</v>
          </cell>
          <cell r="D768">
            <v>66993549.740416378</v>
          </cell>
        </row>
        <row r="769">
          <cell r="B769">
            <v>39612</v>
          </cell>
          <cell r="D769">
            <v>0</v>
          </cell>
        </row>
        <row r="770">
          <cell r="B770">
            <v>39613</v>
          </cell>
        </row>
        <row r="771">
          <cell r="B771">
            <v>39614</v>
          </cell>
        </row>
        <row r="772">
          <cell r="B772">
            <v>39615</v>
          </cell>
          <cell r="D772">
            <v>0</v>
          </cell>
        </row>
        <row r="773">
          <cell r="B773">
            <v>39623</v>
          </cell>
          <cell r="C773">
            <v>15000000</v>
          </cell>
          <cell r="D773">
            <v>14965701.891418707</v>
          </cell>
        </row>
        <row r="774">
          <cell r="B774">
            <v>39617</v>
          </cell>
          <cell r="D774">
            <v>0</v>
          </cell>
        </row>
        <row r="775">
          <cell r="B775">
            <v>39625</v>
          </cell>
          <cell r="C775">
            <v>11260000</v>
          </cell>
          <cell r="D775">
            <v>11234511.509640729</v>
          </cell>
        </row>
        <row r="776">
          <cell r="B776">
            <v>39709</v>
          </cell>
          <cell r="C776">
            <v>25000000</v>
          </cell>
          <cell r="D776">
            <v>23926267.76443442</v>
          </cell>
        </row>
        <row r="777">
          <cell r="B777">
            <v>39619</v>
          </cell>
          <cell r="D777">
            <v>0</v>
          </cell>
        </row>
        <row r="778">
          <cell r="B778">
            <v>39620</v>
          </cell>
        </row>
        <row r="779">
          <cell r="B779">
            <v>39621</v>
          </cell>
        </row>
        <row r="780">
          <cell r="B780">
            <v>39622</v>
          </cell>
          <cell r="D780">
            <v>0</v>
          </cell>
        </row>
        <row r="781">
          <cell r="B781">
            <v>39630</v>
          </cell>
          <cell r="C781">
            <v>5000000</v>
          </cell>
          <cell r="D781">
            <v>4988519.5713973325</v>
          </cell>
        </row>
        <row r="782">
          <cell r="B782">
            <v>39624</v>
          </cell>
          <cell r="D782">
            <v>0</v>
          </cell>
        </row>
        <row r="783">
          <cell r="B783">
            <v>39632</v>
          </cell>
          <cell r="C783">
            <v>15000000</v>
          </cell>
          <cell r="D783">
            <v>14965673.255754199</v>
          </cell>
        </row>
        <row r="784">
          <cell r="B784">
            <v>39716</v>
          </cell>
          <cell r="C784">
            <v>1000000</v>
          </cell>
          <cell r="D784">
            <v>954772.55486672418</v>
          </cell>
        </row>
        <row r="785">
          <cell r="B785">
            <v>39626</v>
          </cell>
          <cell r="D785">
            <v>0</v>
          </cell>
        </row>
        <row r="786">
          <cell r="B786">
            <v>39627</v>
          </cell>
        </row>
        <row r="787">
          <cell r="B787">
            <v>39628</v>
          </cell>
        </row>
        <row r="788">
          <cell r="B788">
            <v>39629</v>
          </cell>
          <cell r="D788">
            <v>0</v>
          </cell>
        </row>
        <row r="789">
          <cell r="B789">
            <v>39637</v>
          </cell>
          <cell r="C789">
            <v>15000000</v>
          </cell>
          <cell r="D789">
            <v>14965730.527192799</v>
          </cell>
        </row>
        <row r="790">
          <cell r="B790">
            <v>39631</v>
          </cell>
          <cell r="D790">
            <v>0</v>
          </cell>
        </row>
        <row r="791">
          <cell r="B791">
            <v>39639</v>
          </cell>
          <cell r="C791">
            <v>17000000</v>
          </cell>
          <cell r="D791">
            <v>16961096.356521428</v>
          </cell>
        </row>
        <row r="792">
          <cell r="B792">
            <v>39723</v>
          </cell>
          <cell r="C792">
            <v>2500000</v>
          </cell>
          <cell r="D792">
            <v>2386931.3871668102</v>
          </cell>
        </row>
        <row r="793">
          <cell r="B793">
            <v>39633</v>
          </cell>
          <cell r="D793">
            <v>0</v>
          </cell>
        </row>
        <row r="794">
          <cell r="B794">
            <v>39634</v>
          </cell>
        </row>
        <row r="795">
          <cell r="B795">
            <v>39635</v>
          </cell>
        </row>
        <row r="796">
          <cell r="B796">
            <v>39636</v>
          </cell>
          <cell r="D796">
            <v>0</v>
          </cell>
        </row>
        <row r="797">
          <cell r="B797">
            <v>39644</v>
          </cell>
          <cell r="C797">
            <v>9450000</v>
          </cell>
          <cell r="D797">
            <v>9428644.7654039469</v>
          </cell>
        </row>
        <row r="798">
          <cell r="B798">
            <v>39638</v>
          </cell>
          <cell r="D798">
            <v>0</v>
          </cell>
        </row>
        <row r="799">
          <cell r="B799">
            <v>39646</v>
          </cell>
          <cell r="C799">
            <v>11400000</v>
          </cell>
          <cell r="D799">
            <v>11373868.148412988</v>
          </cell>
        </row>
        <row r="800">
          <cell r="B800">
            <v>39730</v>
          </cell>
          <cell r="C800">
            <v>7100000</v>
          </cell>
          <cell r="D800">
            <v>6778885.1395537416</v>
          </cell>
        </row>
        <row r="801">
          <cell r="B801">
            <v>39640</v>
          </cell>
          <cell r="D801">
            <v>0</v>
          </cell>
        </row>
        <row r="802">
          <cell r="B802">
            <v>39641</v>
          </cell>
        </row>
        <row r="803">
          <cell r="B803">
            <v>39642</v>
          </cell>
        </row>
        <row r="804">
          <cell r="B804">
            <v>39643</v>
          </cell>
          <cell r="D804">
            <v>0</v>
          </cell>
        </row>
        <row r="805">
          <cell r="B805">
            <v>39651</v>
          </cell>
          <cell r="C805">
            <v>25000000</v>
          </cell>
          <cell r="D805">
            <v>24942979.665116239</v>
          </cell>
        </row>
        <row r="806">
          <cell r="B806">
            <v>39645</v>
          </cell>
          <cell r="D806">
            <v>0</v>
          </cell>
        </row>
        <row r="807">
          <cell r="B807">
            <v>39653</v>
          </cell>
          <cell r="C807">
            <v>20000000</v>
          </cell>
          <cell r="D807">
            <v>19954460.095180038</v>
          </cell>
        </row>
        <row r="808">
          <cell r="B808">
            <v>39737</v>
          </cell>
          <cell r="C808">
            <v>19700000</v>
          </cell>
          <cell r="D808">
            <v>18809019.330874465</v>
          </cell>
        </row>
        <row r="809">
          <cell r="B809">
            <v>39647</v>
          </cell>
          <cell r="D809">
            <v>0</v>
          </cell>
        </row>
        <row r="810">
          <cell r="B810">
            <v>39648</v>
          </cell>
        </row>
        <row r="811">
          <cell r="B811">
            <v>39649</v>
          </cell>
        </row>
        <row r="812">
          <cell r="B812">
            <v>39650</v>
          </cell>
          <cell r="D812">
            <v>0</v>
          </cell>
        </row>
        <row r="813">
          <cell r="B813">
            <v>39658</v>
          </cell>
          <cell r="C813">
            <v>30000000</v>
          </cell>
          <cell r="D813">
            <v>29932033.781922035</v>
          </cell>
        </row>
        <row r="814">
          <cell r="B814">
            <v>39652</v>
          </cell>
          <cell r="D814">
            <v>0</v>
          </cell>
        </row>
        <row r="815">
          <cell r="B815">
            <v>39660</v>
          </cell>
          <cell r="C815">
            <v>35000000</v>
          </cell>
          <cell r="D815">
            <v>34922242.994844086</v>
          </cell>
        </row>
        <row r="816">
          <cell r="B816">
            <v>39744</v>
          </cell>
          <cell r="C816">
            <v>11350000</v>
          </cell>
          <cell r="D816">
            <v>10836668.497737318</v>
          </cell>
        </row>
        <row r="817">
          <cell r="B817">
            <v>39654</v>
          </cell>
          <cell r="D817">
            <v>0</v>
          </cell>
        </row>
        <row r="818">
          <cell r="B818">
            <v>39655</v>
          </cell>
        </row>
        <row r="819">
          <cell r="B819">
            <v>39656</v>
          </cell>
        </row>
        <row r="820">
          <cell r="B820">
            <v>39657</v>
          </cell>
          <cell r="D820">
            <v>0</v>
          </cell>
        </row>
        <row r="821">
          <cell r="B821">
            <v>39665</v>
          </cell>
          <cell r="C821">
            <v>44470000</v>
          </cell>
          <cell r="D821">
            <v>44370779.642891705</v>
          </cell>
        </row>
        <row r="822">
          <cell r="B822">
            <v>39659</v>
          </cell>
          <cell r="D822">
            <v>0</v>
          </cell>
        </row>
        <row r="823">
          <cell r="B823">
            <v>39667</v>
          </cell>
          <cell r="C823">
            <v>10450000</v>
          </cell>
          <cell r="D823">
            <v>10426684.220108351</v>
          </cell>
        </row>
        <row r="824">
          <cell r="B824">
            <v>39751</v>
          </cell>
          <cell r="C824">
            <v>10962000</v>
          </cell>
          <cell r="D824">
            <v>10466216.746449029</v>
          </cell>
        </row>
        <row r="825">
          <cell r="B825">
            <v>39661</v>
          </cell>
          <cell r="D825">
            <v>0</v>
          </cell>
        </row>
        <row r="826">
          <cell r="B826">
            <v>39662</v>
          </cell>
        </row>
        <row r="827">
          <cell r="B827">
            <v>39663</v>
          </cell>
        </row>
        <row r="828">
          <cell r="B828">
            <v>39664</v>
          </cell>
          <cell r="D828">
            <v>0</v>
          </cell>
        </row>
        <row r="829">
          <cell r="B829">
            <v>39672</v>
          </cell>
          <cell r="C829">
            <v>40000000</v>
          </cell>
          <cell r="D829">
            <v>39912051.334552385</v>
          </cell>
        </row>
        <row r="830">
          <cell r="B830">
            <v>39666</v>
          </cell>
          <cell r="D830">
            <v>0</v>
          </cell>
        </row>
        <row r="831">
          <cell r="B831">
            <v>39674</v>
          </cell>
          <cell r="C831">
            <v>26900000</v>
          </cell>
          <cell r="D831">
            <v>26841881.810425263</v>
          </cell>
        </row>
        <row r="832">
          <cell r="B832">
            <v>39758</v>
          </cell>
          <cell r="C832">
            <v>10400000</v>
          </cell>
          <cell r="D832">
            <v>9929634.5706139319</v>
          </cell>
        </row>
        <row r="833">
          <cell r="B833">
            <v>39668</v>
          </cell>
          <cell r="D833">
            <v>0</v>
          </cell>
        </row>
        <row r="834">
          <cell r="B834">
            <v>39669</v>
          </cell>
        </row>
        <row r="835">
          <cell r="B835">
            <v>39670</v>
          </cell>
        </row>
        <row r="836">
          <cell r="B836">
            <v>39671</v>
          </cell>
          <cell r="D836">
            <v>0</v>
          </cell>
        </row>
        <row r="837">
          <cell r="B837">
            <v>39679</v>
          </cell>
          <cell r="C837">
            <v>0</v>
          </cell>
          <cell r="D837">
            <v>0</v>
          </cell>
        </row>
        <row r="838">
          <cell r="B838">
            <v>39673</v>
          </cell>
          <cell r="D838">
            <v>0</v>
          </cell>
        </row>
        <row r="839">
          <cell r="B839">
            <v>39681</v>
          </cell>
          <cell r="C839">
            <v>0</v>
          </cell>
          <cell r="D839">
            <v>0</v>
          </cell>
        </row>
        <row r="840">
          <cell r="B840">
            <v>39765</v>
          </cell>
          <cell r="C840">
            <v>7000000</v>
          </cell>
          <cell r="D840">
            <v>6683407.8840670688</v>
          </cell>
        </row>
        <row r="841">
          <cell r="B841">
            <v>39675</v>
          </cell>
          <cell r="D841">
            <v>0</v>
          </cell>
        </row>
        <row r="842">
          <cell r="B842">
            <v>39676</v>
          </cell>
        </row>
        <row r="843">
          <cell r="B843">
            <v>39677</v>
          </cell>
        </row>
        <row r="844">
          <cell r="B844">
            <v>39678</v>
          </cell>
          <cell r="D844">
            <v>0</v>
          </cell>
        </row>
        <row r="845">
          <cell r="B845">
            <v>39686</v>
          </cell>
          <cell r="C845">
            <v>0</v>
          </cell>
          <cell r="D845">
            <v>0</v>
          </cell>
        </row>
        <row r="846">
          <cell r="B846">
            <v>39680</v>
          </cell>
          <cell r="D846">
            <v>0</v>
          </cell>
        </row>
        <row r="847">
          <cell r="B847">
            <v>39688</v>
          </cell>
          <cell r="D847">
            <v>0</v>
          </cell>
        </row>
        <row r="848">
          <cell r="B848">
            <v>39772</v>
          </cell>
          <cell r="C848">
            <v>400000</v>
          </cell>
          <cell r="D848">
            <v>381918.11309432413</v>
          </cell>
        </row>
        <row r="849">
          <cell r="B849">
            <v>39682</v>
          </cell>
          <cell r="D849">
            <v>0</v>
          </cell>
        </row>
        <row r="850">
          <cell r="B850">
            <v>39683</v>
          </cell>
        </row>
        <row r="851">
          <cell r="B851">
            <v>39684</v>
          </cell>
        </row>
        <row r="852">
          <cell r="B852">
            <v>39685</v>
          </cell>
          <cell r="D852">
            <v>0</v>
          </cell>
        </row>
        <row r="853">
          <cell r="B853">
            <v>39693</v>
          </cell>
          <cell r="C853">
            <v>3800000</v>
          </cell>
          <cell r="D853">
            <v>3792486.720144284</v>
          </cell>
        </row>
        <row r="854">
          <cell r="B854">
            <v>39687</v>
          </cell>
          <cell r="D854">
            <v>0</v>
          </cell>
        </row>
        <row r="855">
          <cell r="B855">
            <v>39695</v>
          </cell>
          <cell r="D855">
            <v>0</v>
          </cell>
        </row>
        <row r="856">
          <cell r="B856">
            <v>39779</v>
          </cell>
          <cell r="D856">
            <v>0</v>
          </cell>
        </row>
        <row r="857">
          <cell r="B857">
            <v>39689</v>
          </cell>
          <cell r="D857">
            <v>0</v>
          </cell>
        </row>
        <row r="858">
          <cell r="B858">
            <v>39690</v>
          </cell>
        </row>
        <row r="859">
          <cell r="B859">
            <v>39691</v>
          </cell>
        </row>
        <row r="860">
          <cell r="B860">
            <v>39692</v>
          </cell>
          <cell r="D860">
            <v>0</v>
          </cell>
        </row>
        <row r="861">
          <cell r="B861">
            <v>39700</v>
          </cell>
          <cell r="D861">
            <v>0</v>
          </cell>
        </row>
        <row r="862">
          <cell r="B862">
            <v>39694</v>
          </cell>
          <cell r="D862">
            <v>0</v>
          </cell>
        </row>
        <row r="863">
          <cell r="B863">
            <v>39702</v>
          </cell>
          <cell r="D863">
            <v>0</v>
          </cell>
        </row>
        <row r="864">
          <cell r="B864">
            <v>39786</v>
          </cell>
          <cell r="C864">
            <v>11500000</v>
          </cell>
          <cell r="D864">
            <v>11059918.276491897</v>
          </cell>
        </row>
        <row r="865">
          <cell r="B865">
            <v>39696</v>
          </cell>
          <cell r="D865">
            <v>0</v>
          </cell>
        </row>
        <row r="866">
          <cell r="B866">
            <v>39697</v>
          </cell>
        </row>
        <row r="867">
          <cell r="B867">
            <v>39698</v>
          </cell>
        </row>
        <row r="868">
          <cell r="B868">
            <v>39699</v>
          </cell>
          <cell r="D868">
            <v>0</v>
          </cell>
        </row>
        <row r="869">
          <cell r="B869">
            <v>39707</v>
          </cell>
          <cell r="D869">
            <v>0</v>
          </cell>
        </row>
        <row r="870">
          <cell r="B870">
            <v>39701</v>
          </cell>
          <cell r="D870">
            <v>0</v>
          </cell>
        </row>
        <row r="871">
          <cell r="B871">
            <v>39709</v>
          </cell>
          <cell r="D871">
            <v>0</v>
          </cell>
        </row>
        <row r="872">
          <cell r="B872">
            <v>39793</v>
          </cell>
          <cell r="C872">
            <v>15000000</v>
          </cell>
          <cell r="D872">
            <v>14462738.965392448</v>
          </cell>
        </row>
        <row r="873">
          <cell r="B873">
            <v>39703</v>
          </cell>
          <cell r="D873">
            <v>0</v>
          </cell>
        </row>
        <row r="874">
          <cell r="B874">
            <v>39704</v>
          </cell>
        </row>
        <row r="875">
          <cell r="B875">
            <v>39705</v>
          </cell>
        </row>
        <row r="876">
          <cell r="B876">
            <v>39706</v>
          </cell>
          <cell r="D876">
            <v>0</v>
          </cell>
        </row>
        <row r="877">
          <cell r="B877">
            <v>39714</v>
          </cell>
          <cell r="D877">
            <v>0</v>
          </cell>
        </row>
        <row r="878">
          <cell r="B878">
            <v>39708</v>
          </cell>
          <cell r="D878">
            <v>0</v>
          </cell>
        </row>
        <row r="879">
          <cell r="B879">
            <v>39716</v>
          </cell>
          <cell r="D879">
            <v>0</v>
          </cell>
        </row>
        <row r="880">
          <cell r="B880">
            <v>39800</v>
          </cell>
          <cell r="C880">
            <v>25000000</v>
          </cell>
          <cell r="D880">
            <v>24236819.088148449</v>
          </cell>
        </row>
        <row r="881">
          <cell r="B881">
            <v>39710</v>
          </cell>
          <cell r="D881">
            <v>0</v>
          </cell>
        </row>
        <row r="882">
          <cell r="B882">
            <v>39711</v>
          </cell>
        </row>
        <row r="883">
          <cell r="B883">
            <v>39712</v>
          </cell>
        </row>
        <row r="884">
          <cell r="B884">
            <v>39713</v>
          </cell>
          <cell r="D884">
            <v>0</v>
          </cell>
        </row>
        <row r="885">
          <cell r="B885">
            <v>39721</v>
          </cell>
          <cell r="D885">
            <v>0</v>
          </cell>
        </row>
        <row r="886">
          <cell r="B886">
            <v>39715</v>
          </cell>
          <cell r="D886">
            <v>0</v>
          </cell>
        </row>
        <row r="887">
          <cell r="B887">
            <v>39723</v>
          </cell>
          <cell r="D887">
            <v>0</v>
          </cell>
        </row>
        <row r="888">
          <cell r="B888">
            <v>39807</v>
          </cell>
          <cell r="C888">
            <v>25000000</v>
          </cell>
          <cell r="D888">
            <v>24244437.06409831</v>
          </cell>
        </row>
        <row r="889">
          <cell r="B889">
            <v>39717</v>
          </cell>
          <cell r="D889">
            <v>0</v>
          </cell>
        </row>
        <row r="890">
          <cell r="B890">
            <v>39718</v>
          </cell>
        </row>
        <row r="891">
          <cell r="B891">
            <v>39719</v>
          </cell>
        </row>
        <row r="892">
          <cell r="B892">
            <v>39720</v>
          </cell>
          <cell r="D892">
            <v>0</v>
          </cell>
        </row>
        <row r="893">
          <cell r="B893">
            <v>39728</v>
          </cell>
          <cell r="D893">
            <v>0</v>
          </cell>
        </row>
        <row r="894">
          <cell r="B894">
            <v>39722</v>
          </cell>
          <cell r="D894">
            <v>0</v>
          </cell>
        </row>
        <row r="895">
          <cell r="B895">
            <v>39730</v>
          </cell>
          <cell r="D895">
            <v>0</v>
          </cell>
        </row>
        <row r="896">
          <cell r="B896">
            <v>39813</v>
          </cell>
          <cell r="C896">
            <v>15000000</v>
          </cell>
          <cell r="D896">
            <v>14557414.709503135</v>
          </cell>
        </row>
        <row r="897">
          <cell r="B897">
            <v>39724</v>
          </cell>
          <cell r="D897">
            <v>0</v>
          </cell>
        </row>
        <row r="898">
          <cell r="B898">
            <v>39725</v>
          </cell>
        </row>
        <row r="899">
          <cell r="B899">
            <v>39726</v>
          </cell>
        </row>
        <row r="900">
          <cell r="B900">
            <v>39727</v>
          </cell>
          <cell r="D900">
            <v>0</v>
          </cell>
        </row>
        <row r="901">
          <cell r="B901">
            <v>39735</v>
          </cell>
          <cell r="D901">
            <v>0</v>
          </cell>
        </row>
        <row r="902">
          <cell r="B902">
            <v>39729</v>
          </cell>
          <cell r="D902">
            <v>0</v>
          </cell>
        </row>
        <row r="903">
          <cell r="B903">
            <v>39737</v>
          </cell>
          <cell r="D903">
            <v>0</v>
          </cell>
        </row>
        <row r="904">
          <cell r="B904">
            <v>39821</v>
          </cell>
          <cell r="C904">
            <v>15000000</v>
          </cell>
          <cell r="D904">
            <v>14558982.493322147</v>
          </cell>
        </row>
        <row r="905">
          <cell r="B905">
            <v>39731</v>
          </cell>
          <cell r="D905">
            <v>0</v>
          </cell>
        </row>
        <row r="906">
          <cell r="B906">
            <v>39732</v>
          </cell>
        </row>
        <row r="907">
          <cell r="B907">
            <v>39733</v>
          </cell>
        </row>
        <row r="908">
          <cell r="B908">
            <v>39734</v>
          </cell>
          <cell r="D908">
            <v>0</v>
          </cell>
        </row>
        <row r="909">
          <cell r="B909">
            <v>39742</v>
          </cell>
          <cell r="D909">
            <v>0</v>
          </cell>
        </row>
        <row r="910">
          <cell r="B910">
            <v>39736</v>
          </cell>
          <cell r="D910">
            <v>0</v>
          </cell>
        </row>
        <row r="911">
          <cell r="B911">
            <v>39744</v>
          </cell>
          <cell r="D911">
            <v>0</v>
          </cell>
        </row>
        <row r="912">
          <cell r="B912">
            <v>39828</v>
          </cell>
          <cell r="C912">
            <v>15000000</v>
          </cell>
          <cell r="D912">
            <v>14529098.001751455</v>
          </cell>
        </row>
        <row r="913">
          <cell r="B913">
            <v>39738</v>
          </cell>
          <cell r="D913">
            <v>0</v>
          </cell>
        </row>
        <row r="914">
          <cell r="B914">
            <v>39739</v>
          </cell>
        </row>
        <row r="915">
          <cell r="B915">
            <v>39740</v>
          </cell>
        </row>
        <row r="916">
          <cell r="B916">
            <v>39741</v>
          </cell>
          <cell r="D916">
            <v>0</v>
          </cell>
        </row>
        <row r="917">
          <cell r="B917">
            <v>39749</v>
          </cell>
          <cell r="D917">
            <v>0</v>
          </cell>
        </row>
        <row r="918">
          <cell r="B918">
            <v>39743</v>
          </cell>
          <cell r="D918">
            <v>0</v>
          </cell>
        </row>
        <row r="919">
          <cell r="B919">
            <v>39751</v>
          </cell>
          <cell r="D919">
            <v>0</v>
          </cell>
        </row>
        <row r="920">
          <cell r="B920">
            <v>39835</v>
          </cell>
          <cell r="C920">
            <v>15000000</v>
          </cell>
          <cell r="D920">
            <v>14529098.001751455</v>
          </cell>
        </row>
        <row r="921">
          <cell r="B921">
            <v>39745</v>
          </cell>
          <cell r="D921">
            <v>0</v>
          </cell>
        </row>
        <row r="922">
          <cell r="B922">
            <v>39746</v>
          </cell>
        </row>
        <row r="923">
          <cell r="B923">
            <v>39747</v>
          </cell>
        </row>
        <row r="924">
          <cell r="B924">
            <v>39748</v>
          </cell>
          <cell r="D924">
            <v>0</v>
          </cell>
        </row>
        <row r="925">
          <cell r="B925">
            <v>39756</v>
          </cell>
          <cell r="D925">
            <v>0</v>
          </cell>
        </row>
        <row r="926">
          <cell r="B926">
            <v>39750</v>
          </cell>
          <cell r="D926">
            <v>0</v>
          </cell>
        </row>
        <row r="927">
          <cell r="B927">
            <v>39758</v>
          </cell>
          <cell r="D927">
            <v>0</v>
          </cell>
        </row>
        <row r="928">
          <cell r="B928">
            <v>39842</v>
          </cell>
          <cell r="C928">
            <v>15000000</v>
          </cell>
          <cell r="D928">
            <v>14529098.001751455</v>
          </cell>
        </row>
        <row r="929">
          <cell r="B929">
            <v>39752</v>
          </cell>
          <cell r="D929">
            <v>0</v>
          </cell>
        </row>
        <row r="930">
          <cell r="B930">
            <v>39753</v>
          </cell>
        </row>
        <row r="931">
          <cell r="B931">
            <v>39754</v>
          </cell>
        </row>
        <row r="932">
          <cell r="B932">
            <v>39755</v>
          </cell>
          <cell r="D932">
            <v>0</v>
          </cell>
        </row>
        <row r="933">
          <cell r="B933">
            <v>39763</v>
          </cell>
          <cell r="D933">
            <v>0</v>
          </cell>
        </row>
        <row r="934">
          <cell r="B934">
            <v>39757</v>
          </cell>
          <cell r="D934">
            <v>0</v>
          </cell>
        </row>
        <row r="935">
          <cell r="B935">
            <v>39765</v>
          </cell>
          <cell r="D935">
            <v>0</v>
          </cell>
        </row>
        <row r="936">
          <cell r="B936">
            <v>39849</v>
          </cell>
          <cell r="C936">
            <v>3000000</v>
          </cell>
          <cell r="D936">
            <v>2905819.600350291</v>
          </cell>
        </row>
        <row r="937">
          <cell r="B937">
            <v>39759</v>
          </cell>
          <cell r="D937">
            <v>0</v>
          </cell>
        </row>
        <row r="938">
          <cell r="B938">
            <v>39760</v>
          </cell>
        </row>
        <row r="939">
          <cell r="B939">
            <v>39761</v>
          </cell>
        </row>
        <row r="940">
          <cell r="B940">
            <v>39762</v>
          </cell>
          <cell r="D940">
            <v>0</v>
          </cell>
        </row>
        <row r="941">
          <cell r="B941">
            <v>39770</v>
          </cell>
          <cell r="D941">
            <v>0</v>
          </cell>
        </row>
        <row r="942">
          <cell r="B942">
            <v>39764</v>
          </cell>
          <cell r="D942">
            <v>0</v>
          </cell>
        </row>
        <row r="943">
          <cell r="B943">
            <v>39772</v>
          </cell>
          <cell r="D943">
            <v>0</v>
          </cell>
        </row>
        <row r="944">
          <cell r="B944">
            <v>39856</v>
          </cell>
          <cell r="D944">
            <v>0</v>
          </cell>
        </row>
        <row r="945">
          <cell r="B945">
            <v>39766</v>
          </cell>
          <cell r="D945">
            <v>0</v>
          </cell>
        </row>
        <row r="946">
          <cell r="B946">
            <v>39767</v>
          </cell>
        </row>
        <row r="947">
          <cell r="B947">
            <v>39768</v>
          </cell>
        </row>
        <row r="948">
          <cell r="B948">
            <v>39769</v>
          </cell>
          <cell r="D948">
            <v>0</v>
          </cell>
        </row>
        <row r="949">
          <cell r="B949">
            <v>39777</v>
          </cell>
          <cell r="D949">
            <v>0</v>
          </cell>
        </row>
        <row r="950">
          <cell r="B950">
            <v>39771</v>
          </cell>
          <cell r="D950">
            <v>0</v>
          </cell>
        </row>
        <row r="951">
          <cell r="B951">
            <v>39779</v>
          </cell>
          <cell r="D951">
            <v>0</v>
          </cell>
        </row>
        <row r="952">
          <cell r="B952">
            <v>39863</v>
          </cell>
          <cell r="C952">
            <v>0</v>
          </cell>
          <cell r="D952">
            <v>0</v>
          </cell>
        </row>
        <row r="953">
          <cell r="B953">
            <v>39773</v>
          </cell>
          <cell r="D953">
            <v>0</v>
          </cell>
        </row>
        <row r="954">
          <cell r="B954">
            <v>39774</v>
          </cell>
        </row>
        <row r="955">
          <cell r="B955">
            <v>39775</v>
          </cell>
        </row>
        <row r="956">
          <cell r="B956">
            <v>39776</v>
          </cell>
          <cell r="D956">
            <v>0</v>
          </cell>
        </row>
        <row r="957">
          <cell r="B957">
            <v>39784</v>
          </cell>
          <cell r="D957">
            <v>0</v>
          </cell>
        </row>
        <row r="958">
          <cell r="B958">
            <v>39778</v>
          </cell>
          <cell r="D958">
            <v>0</v>
          </cell>
        </row>
        <row r="959">
          <cell r="B959">
            <v>39786</v>
          </cell>
          <cell r="D959">
            <v>0</v>
          </cell>
        </row>
        <row r="960">
          <cell r="B960">
            <v>39870</v>
          </cell>
          <cell r="C960">
            <v>5450000</v>
          </cell>
          <cell r="D960">
            <v>5278905.607303028</v>
          </cell>
        </row>
        <row r="961">
          <cell r="B961">
            <v>39780</v>
          </cell>
          <cell r="D961">
            <v>0</v>
          </cell>
        </row>
        <row r="962">
          <cell r="B962">
            <v>39781</v>
          </cell>
        </row>
        <row r="963">
          <cell r="B963">
            <v>39782</v>
          </cell>
        </row>
        <row r="964">
          <cell r="B964">
            <v>39783</v>
          </cell>
          <cell r="D964">
            <v>0</v>
          </cell>
        </row>
        <row r="965">
          <cell r="B965">
            <v>39791</v>
          </cell>
          <cell r="D965">
            <v>0</v>
          </cell>
        </row>
        <row r="966">
          <cell r="B966">
            <v>39785</v>
          </cell>
          <cell r="D966">
            <v>0</v>
          </cell>
        </row>
        <row r="967">
          <cell r="B967">
            <v>39793</v>
          </cell>
          <cell r="D967">
            <v>0</v>
          </cell>
        </row>
        <row r="968">
          <cell r="B968">
            <v>39877</v>
          </cell>
          <cell r="C968">
            <v>4600000</v>
          </cell>
          <cell r="D968">
            <v>4455590.053870446</v>
          </cell>
        </row>
        <row r="969">
          <cell r="B969">
            <v>39787</v>
          </cell>
          <cell r="D969">
            <v>0</v>
          </cell>
        </row>
        <row r="970">
          <cell r="B970">
            <v>39788</v>
          </cell>
        </row>
        <row r="971">
          <cell r="B971">
            <v>39789</v>
          </cell>
        </row>
        <row r="972">
          <cell r="B972">
            <v>39790</v>
          </cell>
          <cell r="D972">
            <v>0</v>
          </cell>
        </row>
        <row r="973">
          <cell r="B973">
            <v>39798</v>
          </cell>
          <cell r="D973">
            <v>0</v>
          </cell>
        </row>
        <row r="974">
          <cell r="B974">
            <v>39792</v>
          </cell>
          <cell r="D974">
            <v>0</v>
          </cell>
        </row>
        <row r="975">
          <cell r="B975">
            <v>39800</v>
          </cell>
          <cell r="D975">
            <v>0</v>
          </cell>
        </row>
        <row r="976">
          <cell r="B976">
            <v>39884</v>
          </cell>
          <cell r="C976">
            <v>0</v>
          </cell>
          <cell r="D976">
            <v>0</v>
          </cell>
        </row>
        <row r="977">
          <cell r="B977">
            <v>39794</v>
          </cell>
          <cell r="D977">
            <v>0</v>
          </cell>
        </row>
        <row r="978">
          <cell r="B978">
            <v>39795</v>
          </cell>
        </row>
        <row r="979">
          <cell r="B979">
            <v>39796</v>
          </cell>
        </row>
        <row r="980">
          <cell r="B980">
            <v>39797</v>
          </cell>
          <cell r="D980">
            <v>0</v>
          </cell>
        </row>
        <row r="981">
          <cell r="B981">
            <v>39805</v>
          </cell>
          <cell r="D981">
            <v>0</v>
          </cell>
        </row>
        <row r="982">
          <cell r="B982">
            <v>39799</v>
          </cell>
          <cell r="D982">
            <v>0</v>
          </cell>
        </row>
        <row r="983">
          <cell r="B983">
            <v>39807</v>
          </cell>
          <cell r="D983">
            <v>0</v>
          </cell>
        </row>
        <row r="984">
          <cell r="B984">
            <v>39891</v>
          </cell>
          <cell r="C984">
            <v>2500000</v>
          </cell>
          <cell r="D984">
            <v>2421516.3336252426</v>
          </cell>
        </row>
        <row r="985">
          <cell r="B985">
            <v>39801</v>
          </cell>
          <cell r="D985">
            <v>0</v>
          </cell>
        </row>
        <row r="986">
          <cell r="B986">
            <v>39802</v>
          </cell>
        </row>
        <row r="987">
          <cell r="B987">
            <v>39803</v>
          </cell>
        </row>
        <row r="988">
          <cell r="B988">
            <v>39804</v>
          </cell>
          <cell r="D988">
            <v>0</v>
          </cell>
        </row>
        <row r="989">
          <cell r="B989">
            <v>39812</v>
          </cell>
          <cell r="D989">
            <v>0</v>
          </cell>
        </row>
        <row r="990">
          <cell r="B990">
            <v>39806</v>
          </cell>
          <cell r="D990">
            <v>0</v>
          </cell>
        </row>
        <row r="991">
          <cell r="B991">
            <v>39814</v>
          </cell>
          <cell r="D991">
            <v>0</v>
          </cell>
        </row>
        <row r="992">
          <cell r="B992">
            <v>39898</v>
          </cell>
          <cell r="C992">
            <v>2500000</v>
          </cell>
          <cell r="D992">
            <v>2421516.3336252426</v>
          </cell>
        </row>
        <row r="993">
          <cell r="B993">
            <v>39808</v>
          </cell>
          <cell r="D993">
            <v>0</v>
          </cell>
        </row>
        <row r="994">
          <cell r="B994">
            <v>39809</v>
          </cell>
        </row>
        <row r="995">
          <cell r="B995">
            <v>39810</v>
          </cell>
        </row>
        <row r="996">
          <cell r="B996">
            <v>39811</v>
          </cell>
          <cell r="D996">
            <v>0</v>
          </cell>
        </row>
        <row r="997">
          <cell r="B997">
            <v>39819</v>
          </cell>
          <cell r="D997">
            <v>0</v>
          </cell>
        </row>
        <row r="998">
          <cell r="B998">
            <v>39813</v>
          </cell>
          <cell r="D998">
            <v>0</v>
          </cell>
        </row>
        <row r="999">
          <cell r="B999">
            <v>39821</v>
          </cell>
          <cell r="D999">
            <v>0</v>
          </cell>
        </row>
        <row r="1000">
          <cell r="B1000">
            <v>39905</v>
          </cell>
          <cell r="D1000">
            <v>0</v>
          </cell>
        </row>
        <row r="1001">
          <cell r="B1001">
            <v>39815</v>
          </cell>
          <cell r="D1001">
            <v>0</v>
          </cell>
        </row>
        <row r="1002">
          <cell r="B1002">
            <v>39816</v>
          </cell>
        </row>
        <row r="1003">
          <cell r="B1003">
            <v>39817</v>
          </cell>
        </row>
        <row r="1004">
          <cell r="B1004">
            <v>39818</v>
          </cell>
          <cell r="D1004">
            <v>0</v>
          </cell>
        </row>
        <row r="1005">
          <cell r="B1005">
            <v>39819</v>
          </cell>
          <cell r="D1005">
            <v>0</v>
          </cell>
        </row>
        <row r="1006">
          <cell r="B1006">
            <v>39820</v>
          </cell>
          <cell r="D1006">
            <v>0</v>
          </cell>
        </row>
        <row r="1007">
          <cell r="B1007">
            <v>39911</v>
          </cell>
          <cell r="C1007">
            <v>6000000</v>
          </cell>
          <cell r="D1007">
            <v>5813644.8101937873</v>
          </cell>
        </row>
        <row r="1008">
          <cell r="B1008">
            <v>39822</v>
          </cell>
          <cell r="D1008">
            <v>0</v>
          </cell>
        </row>
        <row r="1009">
          <cell r="B1009">
            <v>39823</v>
          </cell>
          <cell r="D1009">
            <v>0</v>
          </cell>
        </row>
        <row r="1010">
          <cell r="B1010">
            <v>39824</v>
          </cell>
          <cell r="D1010">
            <v>0</v>
          </cell>
        </row>
        <row r="1011">
          <cell r="B1011">
            <v>39825</v>
          </cell>
          <cell r="D1011">
            <v>0</v>
          </cell>
        </row>
        <row r="1012">
          <cell r="B1012">
            <v>39826</v>
          </cell>
          <cell r="D1012">
            <v>0</v>
          </cell>
        </row>
        <row r="1013">
          <cell r="B1013">
            <v>39827</v>
          </cell>
          <cell r="D1013">
            <v>0</v>
          </cell>
        </row>
        <row r="1014">
          <cell r="B1014">
            <v>39919</v>
          </cell>
          <cell r="C1014">
            <v>12400000</v>
          </cell>
          <cell r="D1014">
            <v>12010721.014781201</v>
          </cell>
        </row>
        <row r="1015">
          <cell r="B1015">
            <v>39829</v>
          </cell>
          <cell r="D1015">
            <v>0</v>
          </cell>
        </row>
        <row r="1016">
          <cell r="B1016">
            <v>39830</v>
          </cell>
        </row>
        <row r="1017">
          <cell r="B1017">
            <v>39831</v>
          </cell>
        </row>
        <row r="1018">
          <cell r="B1018">
            <v>39832</v>
          </cell>
          <cell r="D1018">
            <v>0</v>
          </cell>
        </row>
        <row r="1019">
          <cell r="B1019">
            <v>39833</v>
          </cell>
          <cell r="D1019">
            <v>0</v>
          </cell>
        </row>
        <row r="1020">
          <cell r="B1020">
            <v>39834</v>
          </cell>
          <cell r="D1020">
            <v>0</v>
          </cell>
        </row>
        <row r="1021">
          <cell r="B1021">
            <v>39926</v>
          </cell>
          <cell r="C1021">
            <v>2200000</v>
          </cell>
          <cell r="D1021">
            <v>2130934.3735902132</v>
          </cell>
        </row>
        <row r="1022">
          <cell r="B1022">
            <v>39836</v>
          </cell>
          <cell r="D1022">
            <v>0</v>
          </cell>
        </row>
        <row r="1023">
          <cell r="B1023">
            <v>39837</v>
          </cell>
          <cell r="D1023">
            <v>0</v>
          </cell>
        </row>
        <row r="1024">
          <cell r="B1024">
            <v>39838</v>
          </cell>
          <cell r="C1024" t="str">
            <v>0</v>
          </cell>
          <cell r="D1024">
            <v>0</v>
          </cell>
        </row>
        <row r="1025">
          <cell r="B1025">
            <v>39839</v>
          </cell>
          <cell r="C1025" t="str">
            <v>0</v>
          </cell>
          <cell r="D1025">
            <v>0</v>
          </cell>
        </row>
        <row r="1026">
          <cell r="B1026">
            <v>39840</v>
          </cell>
          <cell r="C1026" t="str">
            <v>0</v>
          </cell>
          <cell r="D1026">
            <v>0</v>
          </cell>
        </row>
        <row r="1027">
          <cell r="B1027">
            <v>39841</v>
          </cell>
          <cell r="C1027" t="str">
            <v>0</v>
          </cell>
          <cell r="D1027">
            <v>0</v>
          </cell>
        </row>
        <row r="1028">
          <cell r="B1028">
            <v>39933</v>
          </cell>
          <cell r="C1028">
            <v>25000000</v>
          </cell>
          <cell r="D1028">
            <v>24215163.336252425</v>
          </cell>
        </row>
        <row r="1029">
          <cell r="B1029">
            <v>39843</v>
          </cell>
          <cell r="C1029" t="str">
            <v>0</v>
          </cell>
          <cell r="D1029">
            <v>0</v>
          </cell>
        </row>
        <row r="1030">
          <cell r="B1030">
            <v>39844</v>
          </cell>
          <cell r="C1030" t="str">
            <v>0</v>
          </cell>
          <cell r="D1030">
            <v>0</v>
          </cell>
        </row>
        <row r="1031">
          <cell r="B1031">
            <v>39845</v>
          </cell>
          <cell r="C1031" t="str">
            <v>0</v>
          </cell>
          <cell r="D1031">
            <v>0</v>
          </cell>
        </row>
        <row r="1032">
          <cell r="B1032">
            <v>39846</v>
          </cell>
          <cell r="C1032" t="str">
            <v>0</v>
          </cell>
          <cell r="D1032">
            <v>0</v>
          </cell>
        </row>
        <row r="1033">
          <cell r="B1033">
            <v>39847</v>
          </cell>
          <cell r="C1033" t="str">
            <v>0</v>
          </cell>
          <cell r="D1033">
            <v>0</v>
          </cell>
        </row>
        <row r="1034">
          <cell r="B1034">
            <v>39848</v>
          </cell>
          <cell r="C1034" t="str">
            <v>0</v>
          </cell>
          <cell r="D1034">
            <v>0</v>
          </cell>
        </row>
        <row r="1035">
          <cell r="B1035">
            <v>39940</v>
          </cell>
          <cell r="C1035">
            <v>13000000</v>
          </cell>
          <cell r="D1035">
            <v>12591884.934851261</v>
          </cell>
        </row>
        <row r="1036">
          <cell r="B1036">
            <v>39850</v>
          </cell>
          <cell r="C1036" t="str">
            <v>0</v>
          </cell>
          <cell r="D1036">
            <v>0</v>
          </cell>
        </row>
        <row r="1037">
          <cell r="B1037">
            <v>39851</v>
          </cell>
          <cell r="C1037" t="str">
            <v>0</v>
          </cell>
          <cell r="D1037">
            <v>0</v>
          </cell>
        </row>
        <row r="1038">
          <cell r="B1038">
            <v>39852</v>
          </cell>
          <cell r="C1038" t="str">
            <v>0</v>
          </cell>
          <cell r="D1038">
            <v>0</v>
          </cell>
        </row>
        <row r="1039">
          <cell r="B1039">
            <v>39853</v>
          </cell>
          <cell r="C1039" t="str">
            <v>0</v>
          </cell>
          <cell r="D1039">
            <v>0</v>
          </cell>
        </row>
        <row r="1040">
          <cell r="B1040">
            <v>39854</v>
          </cell>
          <cell r="C1040" t="str">
            <v>0</v>
          </cell>
          <cell r="D1040">
            <v>0</v>
          </cell>
        </row>
        <row r="1041">
          <cell r="B1041">
            <v>39855</v>
          </cell>
          <cell r="C1041" t="str">
            <v>0</v>
          </cell>
          <cell r="D1041">
            <v>0</v>
          </cell>
        </row>
        <row r="1042">
          <cell r="B1042">
            <v>39947</v>
          </cell>
          <cell r="C1042">
            <v>3300000</v>
          </cell>
          <cell r="D1042">
            <v>3196401.5603853199</v>
          </cell>
        </row>
        <row r="1043">
          <cell r="B1043">
            <v>39857</v>
          </cell>
          <cell r="C1043" t="str">
            <v>0</v>
          </cell>
          <cell r="D1043">
            <v>0</v>
          </cell>
        </row>
        <row r="1044">
          <cell r="B1044">
            <v>39858</v>
          </cell>
          <cell r="C1044" t="str">
            <v>0</v>
          </cell>
          <cell r="D1044">
            <v>0</v>
          </cell>
        </row>
        <row r="1045">
          <cell r="B1045">
            <v>39859</v>
          </cell>
          <cell r="C1045" t="str">
            <v>0</v>
          </cell>
          <cell r="D1045">
            <v>0</v>
          </cell>
        </row>
        <row r="1046">
          <cell r="B1046">
            <v>39860</v>
          </cell>
          <cell r="C1046" t="str">
            <v>0</v>
          </cell>
          <cell r="D1046">
            <v>0</v>
          </cell>
        </row>
        <row r="1047">
          <cell r="B1047">
            <v>39861</v>
          </cell>
          <cell r="C1047" t="str">
            <v>0</v>
          </cell>
          <cell r="D1047">
            <v>0</v>
          </cell>
        </row>
        <row r="1048">
          <cell r="B1048">
            <v>39862</v>
          </cell>
          <cell r="C1048" t="str">
            <v>0</v>
          </cell>
          <cell r="D1048">
            <v>0</v>
          </cell>
        </row>
        <row r="1049">
          <cell r="B1049">
            <v>39954</v>
          </cell>
          <cell r="C1049">
            <v>3500000</v>
          </cell>
          <cell r="D1049">
            <v>3390122.8670753394</v>
          </cell>
        </row>
        <row r="1050">
          <cell r="B1050">
            <v>39864</v>
          </cell>
          <cell r="C1050" t="str">
            <v>0</v>
          </cell>
          <cell r="D1050">
            <v>0</v>
          </cell>
        </row>
        <row r="1051">
          <cell r="B1051">
            <v>39865</v>
          </cell>
          <cell r="C1051" t="str">
            <v>0</v>
          </cell>
          <cell r="D1051">
            <v>0</v>
          </cell>
        </row>
        <row r="1052">
          <cell r="B1052">
            <v>39866</v>
          </cell>
          <cell r="C1052" t="str">
            <v>0</v>
          </cell>
          <cell r="D1052">
            <v>0</v>
          </cell>
        </row>
        <row r="1053">
          <cell r="B1053">
            <v>39867</v>
          </cell>
          <cell r="C1053" t="str">
            <v>0</v>
          </cell>
          <cell r="D1053">
            <v>0</v>
          </cell>
        </row>
        <row r="1054">
          <cell r="B1054">
            <v>39868</v>
          </cell>
          <cell r="C1054" t="str">
            <v>0</v>
          </cell>
          <cell r="D1054">
            <v>0</v>
          </cell>
        </row>
        <row r="1055">
          <cell r="B1055">
            <v>39869</v>
          </cell>
          <cell r="C1055" t="str">
            <v>0</v>
          </cell>
          <cell r="D1055">
            <v>0</v>
          </cell>
        </row>
        <row r="1056">
          <cell r="B1056">
            <v>39961</v>
          </cell>
          <cell r="C1056">
            <v>11000000</v>
          </cell>
          <cell r="D1056">
            <v>10654671.867951067</v>
          </cell>
        </row>
        <row r="1057">
          <cell r="B1057">
            <v>39871</v>
          </cell>
          <cell r="C1057" t="str">
            <v>0</v>
          </cell>
          <cell r="D1057">
            <v>0</v>
          </cell>
        </row>
        <row r="1058">
          <cell r="B1058">
            <v>39872</v>
          </cell>
          <cell r="C1058" t="str">
            <v>0</v>
          </cell>
          <cell r="D1058">
            <v>0</v>
          </cell>
        </row>
        <row r="1059">
          <cell r="B1059">
            <v>39873</v>
          </cell>
          <cell r="C1059" t="str">
            <v>0</v>
          </cell>
          <cell r="D1059">
            <v>0</v>
          </cell>
        </row>
        <row r="1060">
          <cell r="B1060">
            <v>39874</v>
          </cell>
          <cell r="C1060" t="str">
            <v>0</v>
          </cell>
          <cell r="D1060">
            <v>0</v>
          </cell>
        </row>
        <row r="1061">
          <cell r="B1061">
            <v>39875</v>
          </cell>
          <cell r="C1061" t="str">
            <v>0</v>
          </cell>
          <cell r="D1061">
            <v>0</v>
          </cell>
        </row>
        <row r="1062">
          <cell r="B1062">
            <v>39876</v>
          </cell>
          <cell r="C1062" t="str">
            <v>0</v>
          </cell>
          <cell r="D1062">
            <v>0</v>
          </cell>
        </row>
        <row r="1063">
          <cell r="B1063">
            <v>39968</v>
          </cell>
          <cell r="C1063">
            <v>7900000</v>
          </cell>
          <cell r="D1063">
            <v>7651991.6142557655</v>
          </cell>
        </row>
        <row r="1064">
          <cell r="B1064">
            <v>39878</v>
          </cell>
          <cell r="C1064" t="str">
            <v>0</v>
          </cell>
          <cell r="D1064">
            <v>0</v>
          </cell>
        </row>
        <row r="1065">
          <cell r="B1065">
            <v>39879</v>
          </cell>
          <cell r="C1065" t="str">
            <v>0</v>
          </cell>
          <cell r="D1065">
            <v>0</v>
          </cell>
        </row>
        <row r="1066">
          <cell r="B1066">
            <v>39880</v>
          </cell>
          <cell r="C1066" t="str">
            <v>0</v>
          </cell>
          <cell r="D1066">
            <v>0</v>
          </cell>
        </row>
        <row r="1067">
          <cell r="B1067">
            <v>39881</v>
          </cell>
          <cell r="C1067" t="str">
            <v>0</v>
          </cell>
          <cell r="D1067">
            <v>0</v>
          </cell>
        </row>
        <row r="1068">
          <cell r="B1068">
            <v>39882</v>
          </cell>
          <cell r="C1068" t="str">
            <v>0</v>
          </cell>
          <cell r="D1068">
            <v>0</v>
          </cell>
        </row>
        <row r="1069">
          <cell r="B1069">
            <v>39883</v>
          </cell>
          <cell r="C1069" t="str">
            <v>0</v>
          </cell>
          <cell r="D1069">
            <v>0</v>
          </cell>
        </row>
        <row r="1070">
          <cell r="B1070">
            <v>39975</v>
          </cell>
          <cell r="C1070">
            <v>10700000</v>
          </cell>
          <cell r="D1070">
            <v>10364089.907916037</v>
          </cell>
        </row>
        <row r="1071">
          <cell r="B1071">
            <v>39885</v>
          </cell>
          <cell r="C1071" t="str">
            <v>0</v>
          </cell>
          <cell r="D1071">
            <v>0</v>
          </cell>
        </row>
        <row r="1072">
          <cell r="B1072">
            <v>39886</v>
          </cell>
          <cell r="C1072" t="str">
            <v>0</v>
          </cell>
          <cell r="D1072">
            <v>0</v>
          </cell>
        </row>
        <row r="1073">
          <cell r="B1073">
            <v>39887</v>
          </cell>
          <cell r="C1073" t="str">
            <v>0</v>
          </cell>
          <cell r="D1073">
            <v>0</v>
          </cell>
        </row>
        <row r="1074">
          <cell r="B1074">
            <v>39888</v>
          </cell>
          <cell r="C1074" t="str">
            <v>0</v>
          </cell>
          <cell r="D1074">
            <v>0</v>
          </cell>
        </row>
        <row r="1075">
          <cell r="B1075">
            <v>39889</v>
          </cell>
          <cell r="C1075" t="str">
            <v>0</v>
          </cell>
          <cell r="D1075">
            <v>0</v>
          </cell>
        </row>
        <row r="1076">
          <cell r="B1076">
            <v>39890</v>
          </cell>
          <cell r="C1076" t="str">
            <v>0</v>
          </cell>
          <cell r="D1076">
            <v>0</v>
          </cell>
        </row>
        <row r="1077">
          <cell r="B1077">
            <v>39982</v>
          </cell>
          <cell r="C1077">
            <v>15500000</v>
          </cell>
          <cell r="D1077">
            <v>15013401.268476503</v>
          </cell>
        </row>
        <row r="1078">
          <cell r="B1078">
            <v>39892</v>
          </cell>
          <cell r="C1078" t="str">
            <v>0</v>
          </cell>
          <cell r="D1078">
            <v>0</v>
          </cell>
        </row>
        <row r="1079">
          <cell r="B1079">
            <v>39893</v>
          </cell>
          <cell r="C1079" t="str">
            <v>0</v>
          </cell>
          <cell r="D1079">
            <v>0</v>
          </cell>
        </row>
        <row r="1080">
          <cell r="B1080">
            <v>39894</v>
          </cell>
          <cell r="C1080" t="str">
            <v>0</v>
          </cell>
          <cell r="D1080">
            <v>0</v>
          </cell>
        </row>
        <row r="1081">
          <cell r="B1081">
            <v>39895</v>
          </cell>
          <cell r="C1081" t="str">
            <v>0</v>
          </cell>
          <cell r="D1081">
            <v>0</v>
          </cell>
        </row>
        <row r="1082">
          <cell r="B1082">
            <v>39896</v>
          </cell>
          <cell r="C1082" t="str">
            <v>0</v>
          </cell>
          <cell r="D1082">
            <v>0</v>
          </cell>
        </row>
        <row r="1083">
          <cell r="B1083">
            <v>39897</v>
          </cell>
          <cell r="C1083" t="str">
            <v>0</v>
          </cell>
          <cell r="D1083">
            <v>0</v>
          </cell>
        </row>
        <row r="1084">
          <cell r="B1084">
            <v>39989</v>
          </cell>
          <cell r="C1084">
            <v>5000000</v>
          </cell>
          <cell r="D1084">
            <v>4843032.6672504852</v>
          </cell>
        </row>
        <row r="1085">
          <cell r="B1085">
            <v>39899</v>
          </cell>
          <cell r="C1085" t="str">
            <v>0</v>
          </cell>
          <cell r="D1085">
            <v>0</v>
          </cell>
        </row>
        <row r="1086">
          <cell r="B1086">
            <v>39900</v>
          </cell>
          <cell r="C1086" t="str">
            <v>0</v>
          </cell>
          <cell r="D1086">
            <v>0</v>
          </cell>
        </row>
        <row r="1087">
          <cell r="B1087">
            <v>39901</v>
          </cell>
          <cell r="C1087" t="str">
            <v>0</v>
          </cell>
          <cell r="D1087">
            <v>0</v>
          </cell>
        </row>
        <row r="1088">
          <cell r="B1088">
            <v>39902</v>
          </cell>
          <cell r="C1088" t="str">
            <v>0</v>
          </cell>
          <cell r="D1088">
            <v>0</v>
          </cell>
        </row>
        <row r="1089">
          <cell r="B1089">
            <v>39903</v>
          </cell>
          <cell r="C1089" t="str">
            <v>0</v>
          </cell>
          <cell r="D1089">
            <v>0</v>
          </cell>
        </row>
        <row r="1090">
          <cell r="B1090">
            <v>39904</v>
          </cell>
          <cell r="C1090" t="str">
            <v>0</v>
          </cell>
          <cell r="D1090">
            <v>0</v>
          </cell>
        </row>
        <row r="1091">
          <cell r="B1091">
            <v>39996</v>
          </cell>
          <cell r="C1091">
            <v>5000000</v>
          </cell>
          <cell r="D1091">
            <v>4843032.6672504852</v>
          </cell>
        </row>
        <row r="1092">
          <cell r="B1092">
            <v>39906</v>
          </cell>
          <cell r="C1092" t="str">
            <v>0</v>
          </cell>
          <cell r="D1092">
            <v>0</v>
          </cell>
        </row>
        <row r="1093">
          <cell r="B1093">
            <v>39907</v>
          </cell>
          <cell r="C1093" t="str">
            <v>0</v>
          </cell>
          <cell r="D1093">
            <v>0</v>
          </cell>
        </row>
        <row r="1094">
          <cell r="B1094">
            <v>39908</v>
          </cell>
          <cell r="C1094" t="str">
            <v>0</v>
          </cell>
          <cell r="D1094">
            <v>0</v>
          </cell>
        </row>
        <row r="1095">
          <cell r="B1095">
            <v>39909</v>
          </cell>
          <cell r="C1095" t="str">
            <v>0</v>
          </cell>
          <cell r="D1095">
            <v>0</v>
          </cell>
        </row>
        <row r="1096">
          <cell r="B1096">
            <v>39910</v>
          </cell>
          <cell r="C1096" t="str">
            <v>0</v>
          </cell>
          <cell r="D1096">
            <v>0</v>
          </cell>
        </row>
        <row r="1097">
          <cell r="B1097">
            <v>40003</v>
          </cell>
          <cell r="C1097">
            <v>16000000</v>
          </cell>
          <cell r="D1097">
            <v>15492359.932088286</v>
          </cell>
        </row>
        <row r="1098">
          <cell r="B1098">
            <v>40004</v>
          </cell>
          <cell r="C1098">
            <v>0</v>
          </cell>
          <cell r="D1098">
            <v>0</v>
          </cell>
        </row>
        <row r="1099">
          <cell r="B1099">
            <v>39913</v>
          </cell>
          <cell r="C1099" t="str">
            <v>0</v>
          </cell>
          <cell r="D1099">
            <v>0</v>
          </cell>
        </row>
        <row r="1100">
          <cell r="B1100">
            <v>39914</v>
          </cell>
          <cell r="C1100" t="str">
            <v>0</v>
          </cell>
          <cell r="D1100">
            <v>0</v>
          </cell>
        </row>
        <row r="1101">
          <cell r="B1101">
            <v>39915</v>
          </cell>
          <cell r="C1101" t="str">
            <v>0</v>
          </cell>
          <cell r="D1101">
            <v>0</v>
          </cell>
        </row>
        <row r="1102">
          <cell r="B1102">
            <v>39916</v>
          </cell>
          <cell r="C1102" t="str">
            <v>0</v>
          </cell>
          <cell r="D1102">
            <v>0</v>
          </cell>
        </row>
        <row r="1103">
          <cell r="B1103">
            <v>39917</v>
          </cell>
          <cell r="C1103" t="str">
            <v>0</v>
          </cell>
          <cell r="D1103">
            <v>0</v>
          </cell>
        </row>
        <row r="1104">
          <cell r="B1104">
            <v>39918</v>
          </cell>
          <cell r="C1104" t="str">
            <v>0</v>
          </cell>
          <cell r="D1104">
            <v>0</v>
          </cell>
        </row>
        <row r="1105">
          <cell r="B1105">
            <v>40010</v>
          </cell>
          <cell r="C1105">
            <v>25000000</v>
          </cell>
          <cell r="D1105">
            <v>24215163.336252425</v>
          </cell>
        </row>
        <row r="1106">
          <cell r="B1106">
            <v>39920</v>
          </cell>
          <cell r="C1106" t="str">
            <v>0</v>
          </cell>
          <cell r="D1106">
            <v>0</v>
          </cell>
        </row>
        <row r="1107">
          <cell r="B1107">
            <v>39921</v>
          </cell>
          <cell r="C1107" t="str">
            <v>0</v>
          </cell>
          <cell r="D1107">
            <v>0</v>
          </cell>
        </row>
        <row r="1108">
          <cell r="B1108">
            <v>39922</v>
          </cell>
          <cell r="C1108" t="str">
            <v>0</v>
          </cell>
          <cell r="D1108">
            <v>0</v>
          </cell>
        </row>
        <row r="1109">
          <cell r="B1109">
            <v>39923</v>
          </cell>
          <cell r="C1109" t="str">
            <v>0</v>
          </cell>
          <cell r="D1109">
            <v>0</v>
          </cell>
        </row>
        <row r="1110">
          <cell r="B1110">
            <v>39924</v>
          </cell>
          <cell r="C1110" t="str">
            <v>0</v>
          </cell>
          <cell r="D1110">
            <v>0</v>
          </cell>
        </row>
        <row r="1111">
          <cell r="B1111">
            <v>39925</v>
          </cell>
          <cell r="C1111" t="str">
            <v>0</v>
          </cell>
          <cell r="D1111">
            <v>0</v>
          </cell>
        </row>
        <row r="1112">
          <cell r="B1112">
            <v>40017</v>
          </cell>
          <cell r="C1112">
            <v>21500000</v>
          </cell>
          <cell r="D1112">
            <v>20825040.469177086</v>
          </cell>
        </row>
        <row r="1113">
          <cell r="B1113">
            <v>39927</v>
          </cell>
          <cell r="C1113" t="str">
            <v>0</v>
          </cell>
          <cell r="D1113">
            <v>0</v>
          </cell>
        </row>
        <row r="1114">
          <cell r="B1114">
            <v>39928</v>
          </cell>
          <cell r="C1114" t="str">
            <v>0</v>
          </cell>
          <cell r="D1114">
            <v>0</v>
          </cell>
        </row>
        <row r="1115">
          <cell r="B1115">
            <v>39929</v>
          </cell>
          <cell r="C1115" t="str">
            <v>0</v>
          </cell>
          <cell r="D1115">
            <v>0</v>
          </cell>
        </row>
        <row r="1116">
          <cell r="B1116">
            <v>39930</v>
          </cell>
          <cell r="C1116" t="str">
            <v>0</v>
          </cell>
          <cell r="D1116">
            <v>0</v>
          </cell>
        </row>
        <row r="1117">
          <cell r="B1117">
            <v>39931</v>
          </cell>
          <cell r="C1117" t="str">
            <v>0</v>
          </cell>
          <cell r="D1117">
            <v>0</v>
          </cell>
        </row>
        <row r="1118">
          <cell r="B1118">
            <v>39932</v>
          </cell>
          <cell r="C1118" t="str">
            <v>0</v>
          </cell>
          <cell r="D1118">
            <v>0</v>
          </cell>
        </row>
        <row r="1119">
          <cell r="B1119">
            <v>40024</v>
          </cell>
          <cell r="C1119">
            <v>25000000</v>
          </cell>
          <cell r="D1119">
            <v>24215163.336252425</v>
          </cell>
        </row>
        <row r="1120">
          <cell r="B1120">
            <v>39934</v>
          </cell>
          <cell r="C1120" t="str">
            <v>0</v>
          </cell>
          <cell r="D1120">
            <v>0</v>
          </cell>
        </row>
        <row r="1121">
          <cell r="B1121">
            <v>39935</v>
          </cell>
          <cell r="C1121" t="str">
            <v>0</v>
          </cell>
          <cell r="D1121">
            <v>0</v>
          </cell>
        </row>
        <row r="1122">
          <cell r="B1122">
            <v>39936</v>
          </cell>
          <cell r="C1122" t="str">
            <v>0</v>
          </cell>
          <cell r="D1122">
            <v>0</v>
          </cell>
        </row>
        <row r="1123">
          <cell r="B1123">
            <v>39937</v>
          </cell>
          <cell r="C1123" t="str">
            <v>0</v>
          </cell>
          <cell r="D1123">
            <v>0</v>
          </cell>
        </row>
        <row r="1124">
          <cell r="B1124">
            <v>39938</v>
          </cell>
          <cell r="C1124" t="str">
            <v>0</v>
          </cell>
          <cell r="D1124">
            <v>0</v>
          </cell>
        </row>
        <row r="1125">
          <cell r="B1125">
            <v>39939</v>
          </cell>
          <cell r="C1125" t="str">
            <v>0</v>
          </cell>
          <cell r="D1125">
            <v>0</v>
          </cell>
        </row>
        <row r="1126">
          <cell r="B1126">
            <v>40031</v>
          </cell>
          <cell r="C1126">
            <v>25000000</v>
          </cell>
          <cell r="D1126">
            <v>24215163.336252425</v>
          </cell>
        </row>
        <row r="1127">
          <cell r="B1127">
            <v>39941</v>
          </cell>
          <cell r="C1127" t="str">
            <v>0</v>
          </cell>
          <cell r="D1127">
            <v>0</v>
          </cell>
        </row>
        <row r="1128">
          <cell r="B1128">
            <v>39942</v>
          </cell>
          <cell r="C1128" t="str">
            <v>0</v>
          </cell>
          <cell r="D1128">
            <v>0</v>
          </cell>
        </row>
        <row r="1129">
          <cell r="B1129">
            <v>39943</v>
          </cell>
          <cell r="C1129" t="str">
            <v>0</v>
          </cell>
          <cell r="D1129">
            <v>0</v>
          </cell>
        </row>
        <row r="1130">
          <cell r="B1130">
            <v>39944</v>
          </cell>
          <cell r="C1130" t="str">
            <v>0</v>
          </cell>
          <cell r="D1130">
            <v>0</v>
          </cell>
        </row>
        <row r="1131">
          <cell r="B1131">
            <v>39945</v>
          </cell>
          <cell r="C1131" t="str">
            <v>0</v>
          </cell>
          <cell r="D1131">
            <v>0</v>
          </cell>
        </row>
        <row r="1132">
          <cell r="B1132">
            <v>39946</v>
          </cell>
          <cell r="C1132" t="str">
            <v>0</v>
          </cell>
          <cell r="D1132">
            <v>0</v>
          </cell>
        </row>
        <row r="1133">
          <cell r="B1133">
            <v>40038</v>
          </cell>
          <cell r="C1133">
            <v>8000000</v>
          </cell>
          <cell r="D1133">
            <v>7862778.3612031136</v>
          </cell>
        </row>
        <row r="1134">
          <cell r="B1134">
            <v>39948</v>
          </cell>
          <cell r="C1134" t="str">
            <v>0</v>
          </cell>
          <cell r="D1134">
            <v>0</v>
          </cell>
        </row>
        <row r="1135">
          <cell r="B1135">
            <v>39949</v>
          </cell>
          <cell r="C1135" t="str">
            <v>0</v>
          </cell>
          <cell r="D1135">
            <v>0</v>
          </cell>
        </row>
        <row r="1136">
          <cell r="B1136">
            <v>39950</v>
          </cell>
          <cell r="C1136" t="str">
            <v>0</v>
          </cell>
          <cell r="D1136">
            <v>0</v>
          </cell>
        </row>
        <row r="1137">
          <cell r="B1137">
            <v>39951</v>
          </cell>
          <cell r="C1137" t="str">
            <v>0</v>
          </cell>
          <cell r="D1137">
            <v>0</v>
          </cell>
        </row>
        <row r="1138">
          <cell r="B1138">
            <v>39952</v>
          </cell>
          <cell r="C1138" t="str">
            <v>0</v>
          </cell>
          <cell r="D1138">
            <v>0</v>
          </cell>
        </row>
        <row r="1139">
          <cell r="B1139">
            <v>39953</v>
          </cell>
          <cell r="C1139" t="str">
            <v>0</v>
          </cell>
          <cell r="D1139">
            <v>0</v>
          </cell>
        </row>
        <row r="1140">
          <cell r="B1140">
            <v>40045</v>
          </cell>
          <cell r="C1140">
            <v>8500000</v>
          </cell>
          <cell r="D1140">
            <v>8354202.0087783076</v>
          </cell>
        </row>
        <row r="1141">
          <cell r="B1141">
            <v>39955</v>
          </cell>
          <cell r="C1141" t="str">
            <v>0</v>
          </cell>
          <cell r="D1141">
            <v>0</v>
          </cell>
        </row>
        <row r="1142">
          <cell r="B1142">
            <v>39956</v>
          </cell>
          <cell r="C1142" t="str">
            <v>0</v>
          </cell>
          <cell r="D1142">
            <v>0</v>
          </cell>
        </row>
        <row r="1143">
          <cell r="B1143">
            <v>39957</v>
          </cell>
          <cell r="C1143" t="str">
            <v>0</v>
          </cell>
          <cell r="D1143">
            <v>0</v>
          </cell>
        </row>
        <row r="1144">
          <cell r="B1144">
            <v>39958</v>
          </cell>
          <cell r="C1144" t="str">
            <v>0</v>
          </cell>
          <cell r="D1144">
            <v>0</v>
          </cell>
        </row>
        <row r="1145">
          <cell r="B1145">
            <v>39959</v>
          </cell>
          <cell r="C1145" t="str">
            <v>0</v>
          </cell>
          <cell r="D1145">
            <v>0</v>
          </cell>
        </row>
        <row r="1146">
          <cell r="B1146">
            <v>39960</v>
          </cell>
          <cell r="C1146" t="str">
            <v>0</v>
          </cell>
          <cell r="D1146">
            <v>0</v>
          </cell>
        </row>
        <row r="1147">
          <cell r="B1147">
            <v>40052</v>
          </cell>
          <cell r="C1147">
            <v>3000000</v>
          </cell>
          <cell r="D1147">
            <v>2948541.8854511674</v>
          </cell>
        </row>
        <row r="1148">
          <cell r="B1148">
            <v>39962</v>
          </cell>
          <cell r="C1148" t="str">
            <v>0</v>
          </cell>
          <cell r="D1148">
            <v>0</v>
          </cell>
        </row>
        <row r="1149">
          <cell r="B1149">
            <v>39963</v>
          </cell>
          <cell r="C1149" t="str">
            <v>0</v>
          </cell>
          <cell r="D1149">
            <v>0</v>
          </cell>
        </row>
        <row r="1150">
          <cell r="B1150">
            <v>39964</v>
          </cell>
          <cell r="C1150" t="str">
            <v>0</v>
          </cell>
          <cell r="D1150">
            <v>0</v>
          </cell>
        </row>
        <row r="1151">
          <cell r="B1151">
            <v>39965</v>
          </cell>
          <cell r="C1151" t="str">
            <v>0</v>
          </cell>
          <cell r="D1151">
            <v>0</v>
          </cell>
        </row>
        <row r="1152">
          <cell r="B1152">
            <v>39966</v>
          </cell>
          <cell r="C1152" t="str">
            <v>0</v>
          </cell>
          <cell r="D1152">
            <v>0</v>
          </cell>
        </row>
        <row r="1153">
          <cell r="B1153">
            <v>39967</v>
          </cell>
          <cell r="C1153" t="str">
            <v>0</v>
          </cell>
          <cell r="D1153">
            <v>0</v>
          </cell>
        </row>
        <row r="1154">
          <cell r="B1154">
            <v>40059</v>
          </cell>
          <cell r="C1154">
            <v>3000000</v>
          </cell>
          <cell r="D1154">
            <v>2963939.0126916138</v>
          </cell>
        </row>
        <row r="1155">
          <cell r="B1155">
            <v>39969</v>
          </cell>
          <cell r="C1155" t="str">
            <v>0</v>
          </cell>
          <cell r="D1155">
            <v>0</v>
          </cell>
        </row>
        <row r="1156">
          <cell r="B1156">
            <v>39970</v>
          </cell>
          <cell r="C1156" t="str">
            <v>0</v>
          </cell>
          <cell r="D1156">
            <v>0</v>
          </cell>
        </row>
        <row r="1157">
          <cell r="B1157">
            <v>39971</v>
          </cell>
          <cell r="C1157" t="str">
            <v>0</v>
          </cell>
          <cell r="D1157">
            <v>0</v>
          </cell>
        </row>
        <row r="1158">
          <cell r="B1158">
            <v>39972</v>
          </cell>
          <cell r="C1158" t="str">
            <v>0</v>
          </cell>
          <cell r="D1158">
            <v>0</v>
          </cell>
        </row>
        <row r="1159">
          <cell r="B1159">
            <v>39973</v>
          </cell>
          <cell r="C1159" t="str">
            <v>0</v>
          </cell>
          <cell r="D1159">
            <v>0</v>
          </cell>
        </row>
        <row r="1160">
          <cell r="B1160">
            <v>39974</v>
          </cell>
          <cell r="C1160" t="str">
            <v>0</v>
          </cell>
          <cell r="D1160">
            <v>0</v>
          </cell>
        </row>
        <row r="1161">
          <cell r="B1161">
            <v>40066</v>
          </cell>
          <cell r="C1161">
            <v>3000000</v>
          </cell>
          <cell r="D1161">
            <v>2966130.8488985226</v>
          </cell>
        </row>
        <row r="1162">
          <cell r="B1162">
            <v>39976</v>
          </cell>
          <cell r="C1162" t="str">
            <v>0</v>
          </cell>
          <cell r="D1162">
            <v>0</v>
          </cell>
        </row>
        <row r="1163">
          <cell r="B1163">
            <v>39977</v>
          </cell>
          <cell r="C1163" t="str">
            <v>0</v>
          </cell>
          <cell r="D1163">
            <v>0</v>
          </cell>
        </row>
        <row r="1164">
          <cell r="B1164">
            <v>39978</v>
          </cell>
          <cell r="C1164" t="str">
            <v>0</v>
          </cell>
          <cell r="D1164">
            <v>0</v>
          </cell>
        </row>
        <row r="1165">
          <cell r="B1165">
            <v>39979</v>
          </cell>
          <cell r="C1165" t="str">
            <v>0</v>
          </cell>
          <cell r="D1165">
            <v>0</v>
          </cell>
        </row>
        <row r="1166">
          <cell r="B1166">
            <v>39980</v>
          </cell>
          <cell r="C1166" t="str">
            <v>0</v>
          </cell>
          <cell r="D1166">
            <v>0</v>
          </cell>
        </row>
        <row r="1167">
          <cell r="B1167">
            <v>39981</v>
          </cell>
          <cell r="C1167" t="str">
            <v>0</v>
          </cell>
          <cell r="D1167">
            <v>0</v>
          </cell>
        </row>
        <row r="1168">
          <cell r="B1168">
            <v>40073</v>
          </cell>
          <cell r="C1168">
            <v>3000000</v>
          </cell>
          <cell r="D1168">
            <v>2976844.2297612657</v>
          </cell>
        </row>
        <row r="1169">
          <cell r="B1169">
            <v>39983</v>
          </cell>
          <cell r="C1169" t="str">
            <v>0</v>
          </cell>
          <cell r="D1169">
            <v>0</v>
          </cell>
        </row>
        <row r="1170">
          <cell r="B1170">
            <v>39984</v>
          </cell>
          <cell r="C1170" t="str">
            <v>0</v>
          </cell>
          <cell r="D1170">
            <v>0</v>
          </cell>
        </row>
        <row r="1171">
          <cell r="B1171">
            <v>39985</v>
          </cell>
          <cell r="C1171" t="str">
            <v>0</v>
          </cell>
          <cell r="D1171">
            <v>0</v>
          </cell>
        </row>
        <row r="1172">
          <cell r="B1172">
            <v>39986</v>
          </cell>
          <cell r="C1172" t="str">
            <v>0</v>
          </cell>
          <cell r="D1172">
            <v>0</v>
          </cell>
        </row>
        <row r="1173">
          <cell r="B1173">
            <v>39987</v>
          </cell>
          <cell r="C1173" t="str">
            <v>0</v>
          </cell>
          <cell r="D1173">
            <v>0</v>
          </cell>
        </row>
        <row r="1174">
          <cell r="B1174">
            <v>39988</v>
          </cell>
          <cell r="C1174" t="str">
            <v>0</v>
          </cell>
          <cell r="D1174">
            <v>0</v>
          </cell>
        </row>
        <row r="1175">
          <cell r="B1175">
            <v>40080</v>
          </cell>
          <cell r="C1175">
            <v>3000000</v>
          </cell>
          <cell r="D1175">
            <v>2982747.4618044882</v>
          </cell>
        </row>
        <row r="1176">
          <cell r="B1176">
            <v>39990</v>
          </cell>
          <cell r="C1176" t="str">
            <v>0</v>
          </cell>
          <cell r="D1176">
            <v>0</v>
          </cell>
        </row>
        <row r="1177">
          <cell r="B1177">
            <v>39991</v>
          </cell>
          <cell r="C1177" t="str">
            <v>0</v>
          </cell>
          <cell r="D1177">
            <v>0</v>
          </cell>
        </row>
        <row r="1178">
          <cell r="B1178">
            <v>39992</v>
          </cell>
          <cell r="C1178" t="str">
            <v>0</v>
          </cell>
          <cell r="D1178">
            <v>0</v>
          </cell>
        </row>
        <row r="1179">
          <cell r="B1179">
            <v>39993</v>
          </cell>
          <cell r="C1179" t="str">
            <v>0</v>
          </cell>
          <cell r="D1179">
            <v>0</v>
          </cell>
        </row>
        <row r="1180">
          <cell r="B1180">
            <v>39994</v>
          </cell>
          <cell r="C1180" t="str">
            <v>0</v>
          </cell>
          <cell r="D1180">
            <v>0</v>
          </cell>
        </row>
        <row r="1181">
          <cell r="B1181">
            <v>39995</v>
          </cell>
          <cell r="C1181" t="str">
            <v>0</v>
          </cell>
          <cell r="D1181">
            <v>0</v>
          </cell>
        </row>
        <row r="1182">
          <cell r="B1182">
            <v>40087</v>
          </cell>
          <cell r="C1182">
            <v>3000000</v>
          </cell>
          <cell r="D1182">
            <v>2982747.4618044882</v>
          </cell>
        </row>
        <row r="1183">
          <cell r="B1183">
            <v>39997</v>
          </cell>
          <cell r="C1183" t="str">
            <v>0</v>
          </cell>
          <cell r="D1183">
            <v>0</v>
          </cell>
        </row>
        <row r="1184">
          <cell r="B1184">
            <v>39998</v>
          </cell>
          <cell r="C1184" t="str">
            <v>0</v>
          </cell>
          <cell r="D1184">
            <v>0</v>
          </cell>
        </row>
        <row r="1185">
          <cell r="B1185">
            <v>39999</v>
          </cell>
          <cell r="C1185" t="str">
            <v>0</v>
          </cell>
          <cell r="D1185">
            <v>0</v>
          </cell>
        </row>
        <row r="1186">
          <cell r="B1186">
            <v>40000</v>
          </cell>
          <cell r="C1186" t="str">
            <v>0</v>
          </cell>
          <cell r="D1186">
            <v>0</v>
          </cell>
        </row>
        <row r="1187">
          <cell r="B1187">
            <v>40001</v>
          </cell>
          <cell r="C1187" t="str">
            <v>0</v>
          </cell>
          <cell r="D1187">
            <v>0</v>
          </cell>
        </row>
        <row r="1188">
          <cell r="B1188">
            <v>40002</v>
          </cell>
          <cell r="C1188" t="str">
            <v>0</v>
          </cell>
          <cell r="D1188">
            <v>0</v>
          </cell>
        </row>
        <row r="1189">
          <cell r="B1189">
            <v>40094</v>
          </cell>
          <cell r="C1189">
            <v>3000000</v>
          </cell>
          <cell r="D1189">
            <v>2982747.4618044882</v>
          </cell>
        </row>
        <row r="1190">
          <cell r="B1190">
            <v>40004</v>
          </cell>
          <cell r="C1190" t="str">
            <v>0</v>
          </cell>
          <cell r="D1190">
            <v>0</v>
          </cell>
        </row>
        <row r="1191">
          <cell r="B1191">
            <v>40005</v>
          </cell>
          <cell r="C1191" t="str">
            <v>0</v>
          </cell>
          <cell r="D1191">
            <v>0</v>
          </cell>
        </row>
        <row r="1192">
          <cell r="B1192">
            <v>40006</v>
          </cell>
          <cell r="C1192" t="str">
            <v>0</v>
          </cell>
          <cell r="D1192">
            <v>0</v>
          </cell>
        </row>
        <row r="1193">
          <cell r="B1193">
            <v>40007</v>
          </cell>
          <cell r="C1193" t="str">
            <v>0</v>
          </cell>
          <cell r="D1193">
            <v>0</v>
          </cell>
        </row>
        <row r="1194">
          <cell r="B1194">
            <v>40008</v>
          </cell>
          <cell r="C1194" t="str">
            <v>0</v>
          </cell>
          <cell r="D1194">
            <v>0</v>
          </cell>
        </row>
        <row r="1195">
          <cell r="B1195">
            <v>40009</v>
          </cell>
          <cell r="C1195" t="str">
            <v>0</v>
          </cell>
          <cell r="D1195">
            <v>0</v>
          </cell>
        </row>
        <row r="1196">
          <cell r="B1196">
            <v>40101</v>
          </cell>
          <cell r="C1196">
            <v>3000000</v>
          </cell>
          <cell r="D1196">
            <v>2981343.3252351522</v>
          </cell>
        </row>
        <row r="1197">
          <cell r="B1197">
            <v>40011</v>
          </cell>
          <cell r="C1197" t="str">
            <v>0</v>
          </cell>
          <cell r="D1197">
            <v>0</v>
          </cell>
        </row>
        <row r="1198">
          <cell r="B1198">
            <v>40012</v>
          </cell>
          <cell r="C1198" t="str">
            <v>0</v>
          </cell>
          <cell r="D1198">
            <v>0</v>
          </cell>
        </row>
        <row r="1199">
          <cell r="B1199">
            <v>40013</v>
          </cell>
          <cell r="C1199" t="str">
            <v>0</v>
          </cell>
          <cell r="D1199">
            <v>0</v>
          </cell>
        </row>
        <row r="1200">
          <cell r="B1200">
            <v>40014</v>
          </cell>
          <cell r="C1200" t="str">
            <v>0</v>
          </cell>
          <cell r="D1200">
            <v>0</v>
          </cell>
        </row>
        <row r="1201">
          <cell r="B1201">
            <v>40015</v>
          </cell>
          <cell r="C1201" t="str">
            <v>0</v>
          </cell>
          <cell r="D1201">
            <v>0</v>
          </cell>
        </row>
        <row r="1202">
          <cell r="B1202">
            <v>40016</v>
          </cell>
          <cell r="C1202" t="str">
            <v>0</v>
          </cell>
          <cell r="D1202">
            <v>0</v>
          </cell>
        </row>
        <row r="1203">
          <cell r="B1203">
            <v>40108</v>
          </cell>
          <cell r="C1203">
            <v>3000000</v>
          </cell>
          <cell r="D1203">
            <v>2981343.3252351522</v>
          </cell>
        </row>
        <row r="1204">
          <cell r="B1204">
            <v>40018</v>
          </cell>
          <cell r="C1204" t="str">
            <v>0</v>
          </cell>
          <cell r="D1204">
            <v>0</v>
          </cell>
        </row>
        <row r="1205">
          <cell r="B1205">
            <v>40019</v>
          </cell>
          <cell r="C1205" t="str">
            <v>0</v>
          </cell>
          <cell r="D1205">
            <v>0</v>
          </cell>
        </row>
        <row r="1206">
          <cell r="B1206">
            <v>40020</v>
          </cell>
          <cell r="C1206" t="str">
            <v>0</v>
          </cell>
          <cell r="D1206">
            <v>0</v>
          </cell>
        </row>
        <row r="1207">
          <cell r="B1207">
            <v>40021</v>
          </cell>
          <cell r="C1207" t="str">
            <v>0</v>
          </cell>
          <cell r="D1207">
            <v>0</v>
          </cell>
        </row>
        <row r="1208">
          <cell r="B1208">
            <v>40022</v>
          </cell>
          <cell r="C1208" t="str">
            <v>0</v>
          </cell>
          <cell r="D1208">
            <v>0</v>
          </cell>
        </row>
        <row r="1209">
          <cell r="B1209">
            <v>40023</v>
          </cell>
          <cell r="C1209" t="str">
            <v>0</v>
          </cell>
          <cell r="D1209">
            <v>0</v>
          </cell>
        </row>
        <row r="1210">
          <cell r="B1210">
            <v>40115</v>
          </cell>
          <cell r="C1210">
            <v>15000000</v>
          </cell>
          <cell r="D1210">
            <v>14822981.116740383</v>
          </cell>
        </row>
        <row r="1211">
          <cell r="B1211">
            <v>40025</v>
          </cell>
          <cell r="C1211" t="str">
            <v>0</v>
          </cell>
          <cell r="D1211">
            <v>0</v>
          </cell>
        </row>
        <row r="1212">
          <cell r="B1212">
            <v>40026</v>
          </cell>
          <cell r="C1212" t="str">
            <v>0</v>
          </cell>
          <cell r="D1212">
            <v>0</v>
          </cell>
        </row>
        <row r="1213">
          <cell r="B1213">
            <v>40027</v>
          </cell>
          <cell r="C1213" t="str">
            <v>0</v>
          </cell>
          <cell r="D1213">
            <v>0</v>
          </cell>
        </row>
        <row r="1214">
          <cell r="B1214">
            <v>40028</v>
          </cell>
          <cell r="C1214" t="str">
            <v>0</v>
          </cell>
          <cell r="D1214">
            <v>0</v>
          </cell>
        </row>
        <row r="1215">
          <cell r="B1215">
            <v>40029</v>
          </cell>
          <cell r="C1215" t="str">
            <v>0</v>
          </cell>
          <cell r="D1215">
            <v>0</v>
          </cell>
        </row>
        <row r="1216">
          <cell r="B1216">
            <v>40030</v>
          </cell>
          <cell r="C1216" t="str">
            <v>0</v>
          </cell>
          <cell r="D1216">
            <v>0</v>
          </cell>
        </row>
        <row r="1217">
          <cell r="B1217">
            <v>40122</v>
          </cell>
          <cell r="C1217">
            <v>15000000</v>
          </cell>
          <cell r="D1217">
            <v>14822981.116740383</v>
          </cell>
        </row>
        <row r="1218">
          <cell r="B1218">
            <v>40032</v>
          </cell>
          <cell r="C1218" t="str">
            <v>0</v>
          </cell>
          <cell r="D1218">
            <v>0</v>
          </cell>
        </row>
        <row r="1219">
          <cell r="B1219">
            <v>40033</v>
          </cell>
          <cell r="C1219" t="str">
            <v>0</v>
          </cell>
          <cell r="D1219">
            <v>0</v>
          </cell>
        </row>
        <row r="1220">
          <cell r="B1220">
            <v>40034</v>
          </cell>
          <cell r="C1220" t="str">
            <v>0</v>
          </cell>
          <cell r="D1220">
            <v>0</v>
          </cell>
        </row>
        <row r="1221">
          <cell r="B1221">
            <v>40035</v>
          </cell>
          <cell r="C1221" t="str">
            <v>0</v>
          </cell>
          <cell r="D1221">
            <v>0</v>
          </cell>
        </row>
        <row r="1222">
          <cell r="B1222">
            <v>40036</v>
          </cell>
          <cell r="C1222" t="str">
            <v>0</v>
          </cell>
          <cell r="D1222">
            <v>0</v>
          </cell>
        </row>
        <row r="1223">
          <cell r="B1223">
            <v>40037</v>
          </cell>
          <cell r="C1223" t="str">
            <v>0</v>
          </cell>
          <cell r="D1223">
            <v>0</v>
          </cell>
        </row>
        <row r="1224">
          <cell r="B1224">
            <v>40129</v>
          </cell>
          <cell r="C1224">
            <v>15000000</v>
          </cell>
          <cell r="D1224">
            <v>14845658.03141965</v>
          </cell>
        </row>
        <row r="1225">
          <cell r="B1225">
            <v>40039</v>
          </cell>
          <cell r="C1225" t="str">
            <v>0</v>
          </cell>
          <cell r="D1225">
            <v>0</v>
          </cell>
        </row>
        <row r="1226">
          <cell r="B1226">
            <v>40040</v>
          </cell>
          <cell r="C1226" t="str">
            <v>0</v>
          </cell>
          <cell r="D1226">
            <v>0</v>
          </cell>
        </row>
        <row r="1227">
          <cell r="B1227">
            <v>40041</v>
          </cell>
          <cell r="C1227" t="str">
            <v>0</v>
          </cell>
          <cell r="D1227">
            <v>0</v>
          </cell>
        </row>
        <row r="1228">
          <cell r="B1228">
            <v>40042</v>
          </cell>
          <cell r="C1228" t="str">
            <v>0</v>
          </cell>
          <cell r="D1228">
            <v>0</v>
          </cell>
        </row>
        <row r="1229">
          <cell r="B1229">
            <v>40043</v>
          </cell>
          <cell r="C1229" t="str">
            <v>0</v>
          </cell>
          <cell r="D1229">
            <v>0</v>
          </cell>
        </row>
        <row r="1230">
          <cell r="B1230">
            <v>40044</v>
          </cell>
          <cell r="C1230" t="str">
            <v>0</v>
          </cell>
          <cell r="D1230">
            <v>0</v>
          </cell>
        </row>
        <row r="1231">
          <cell r="B1231">
            <v>40136</v>
          </cell>
          <cell r="C1231">
            <v>15000000</v>
          </cell>
          <cell r="D1231">
            <v>14822615.927746855</v>
          </cell>
        </row>
        <row r="1232">
          <cell r="B1232">
            <v>40046</v>
          </cell>
          <cell r="C1232" t="str">
            <v>0</v>
          </cell>
          <cell r="D1232">
            <v>0</v>
          </cell>
        </row>
        <row r="1233">
          <cell r="B1233">
            <v>40047</v>
          </cell>
          <cell r="C1233" t="str">
            <v>0</v>
          </cell>
          <cell r="D1233">
            <v>0</v>
          </cell>
        </row>
        <row r="1234">
          <cell r="B1234">
            <v>40048</v>
          </cell>
          <cell r="C1234" t="str">
            <v>0</v>
          </cell>
          <cell r="D1234">
            <v>0</v>
          </cell>
        </row>
        <row r="1235">
          <cell r="B1235">
            <v>40049</v>
          </cell>
          <cell r="C1235" t="str">
            <v>0</v>
          </cell>
          <cell r="D1235">
            <v>0</v>
          </cell>
        </row>
        <row r="1236">
          <cell r="B1236">
            <v>40050</v>
          </cell>
          <cell r="C1236" t="str">
            <v>0</v>
          </cell>
          <cell r="D1236">
            <v>0</v>
          </cell>
        </row>
        <row r="1237">
          <cell r="B1237">
            <v>40051</v>
          </cell>
          <cell r="C1237" t="str">
            <v>0</v>
          </cell>
          <cell r="D1237">
            <v>0</v>
          </cell>
        </row>
        <row r="1238">
          <cell r="B1238">
            <v>40143</v>
          </cell>
          <cell r="C1238">
            <v>15000000</v>
          </cell>
          <cell r="D1238">
            <v>14815315.924773373</v>
          </cell>
        </row>
        <row r="1239">
          <cell r="B1239">
            <v>40053</v>
          </cell>
          <cell r="C1239" t="str">
            <v>0</v>
          </cell>
          <cell r="D1239">
            <v>0</v>
          </cell>
        </row>
        <row r="1240">
          <cell r="B1240">
            <v>40054</v>
          </cell>
          <cell r="C1240" t="str">
            <v>0</v>
          </cell>
          <cell r="D1240">
            <v>0</v>
          </cell>
        </row>
        <row r="1241">
          <cell r="B1241">
            <v>40055</v>
          </cell>
          <cell r="C1241" t="str">
            <v>0</v>
          </cell>
          <cell r="D1241">
            <v>0</v>
          </cell>
        </row>
        <row r="1242">
          <cell r="B1242">
            <v>40056</v>
          </cell>
          <cell r="C1242" t="str">
            <v>0</v>
          </cell>
          <cell r="D1242">
            <v>0</v>
          </cell>
        </row>
        <row r="1243">
          <cell r="B1243">
            <v>40057</v>
          </cell>
          <cell r="C1243" t="str">
            <v>0</v>
          </cell>
          <cell r="D1243">
            <v>0</v>
          </cell>
        </row>
        <row r="1244">
          <cell r="B1244">
            <v>40058</v>
          </cell>
          <cell r="C1244" t="str">
            <v>0</v>
          </cell>
          <cell r="D1244">
            <v>0</v>
          </cell>
        </row>
        <row r="1245">
          <cell r="B1245">
            <v>40150</v>
          </cell>
          <cell r="C1245">
            <v>15000000</v>
          </cell>
          <cell r="D1245">
            <v>14822981.116740383</v>
          </cell>
        </row>
        <row r="1246">
          <cell r="B1246">
            <v>40060</v>
          </cell>
          <cell r="C1246" t="str">
            <v>0</v>
          </cell>
          <cell r="D1246">
            <v>0</v>
          </cell>
        </row>
        <row r="1247">
          <cell r="B1247">
            <v>40061</v>
          </cell>
          <cell r="C1247" t="str">
            <v>0</v>
          </cell>
          <cell r="D1247">
            <v>0</v>
          </cell>
        </row>
        <row r="1248">
          <cell r="B1248">
            <v>40062</v>
          </cell>
          <cell r="C1248" t="str">
            <v>0</v>
          </cell>
          <cell r="D1248">
            <v>0</v>
          </cell>
        </row>
        <row r="1249">
          <cell r="B1249">
            <v>40063</v>
          </cell>
          <cell r="C1249" t="str">
            <v>0</v>
          </cell>
          <cell r="D1249">
            <v>0</v>
          </cell>
        </row>
        <row r="1250">
          <cell r="B1250">
            <v>40064</v>
          </cell>
          <cell r="C1250" t="str">
            <v>0</v>
          </cell>
          <cell r="D1250">
            <v>0</v>
          </cell>
        </row>
        <row r="1251">
          <cell r="B1251">
            <v>40065</v>
          </cell>
          <cell r="C1251" t="str">
            <v>0</v>
          </cell>
          <cell r="D1251">
            <v>0</v>
          </cell>
        </row>
        <row r="1252">
          <cell r="B1252">
            <v>40157</v>
          </cell>
          <cell r="C1252">
            <v>15000000</v>
          </cell>
          <cell r="D1252">
            <v>14815315.924773373</v>
          </cell>
        </row>
        <row r="1253">
          <cell r="B1253">
            <v>40067</v>
          </cell>
          <cell r="C1253" t="str">
            <v>0</v>
          </cell>
          <cell r="D1253">
            <v>0</v>
          </cell>
        </row>
        <row r="1254">
          <cell r="B1254">
            <v>40068</v>
          </cell>
          <cell r="C1254" t="str">
            <v>0</v>
          </cell>
          <cell r="D1254">
            <v>0</v>
          </cell>
        </row>
        <row r="1255">
          <cell r="B1255">
            <v>40069</v>
          </cell>
          <cell r="C1255" t="str">
            <v>0</v>
          </cell>
          <cell r="D1255">
            <v>0</v>
          </cell>
        </row>
        <row r="1256">
          <cell r="B1256">
            <v>40070</v>
          </cell>
          <cell r="C1256" t="str">
            <v>0</v>
          </cell>
          <cell r="D1256">
            <v>0</v>
          </cell>
        </row>
        <row r="1257">
          <cell r="B1257">
            <v>40071</v>
          </cell>
          <cell r="C1257" t="str">
            <v>0</v>
          </cell>
          <cell r="D1257">
            <v>0</v>
          </cell>
        </row>
        <row r="1258">
          <cell r="B1258">
            <v>40072</v>
          </cell>
          <cell r="C1258" t="str">
            <v>0</v>
          </cell>
          <cell r="D1258">
            <v>0</v>
          </cell>
        </row>
        <row r="1259">
          <cell r="B1259">
            <v>40164</v>
          </cell>
          <cell r="C1259">
            <v>15000000</v>
          </cell>
          <cell r="D1259">
            <v>14852254.653638639</v>
          </cell>
        </row>
        <row r="1260">
          <cell r="B1260">
            <v>40074</v>
          </cell>
          <cell r="C1260" t="str">
            <v>0</v>
          </cell>
          <cell r="D1260">
            <v>0</v>
          </cell>
        </row>
        <row r="1261">
          <cell r="B1261">
            <v>40075</v>
          </cell>
          <cell r="C1261" t="str">
            <v>0</v>
          </cell>
          <cell r="D1261">
            <v>0</v>
          </cell>
        </row>
        <row r="1262">
          <cell r="B1262">
            <v>40076</v>
          </cell>
          <cell r="C1262" t="str">
            <v>0</v>
          </cell>
          <cell r="D1262">
            <v>0</v>
          </cell>
        </row>
        <row r="1263">
          <cell r="B1263">
            <v>40077</v>
          </cell>
          <cell r="C1263" t="str">
            <v>0</v>
          </cell>
          <cell r="D1263">
            <v>0</v>
          </cell>
        </row>
        <row r="1264">
          <cell r="B1264">
            <v>40078</v>
          </cell>
          <cell r="C1264" t="str">
            <v>0</v>
          </cell>
          <cell r="D1264">
            <v>0</v>
          </cell>
        </row>
        <row r="1265">
          <cell r="B1265">
            <v>40079</v>
          </cell>
          <cell r="C1265" t="str">
            <v>0</v>
          </cell>
          <cell r="D1265">
            <v>0</v>
          </cell>
        </row>
        <row r="1266">
          <cell r="B1266">
            <v>40171</v>
          </cell>
          <cell r="C1266">
            <v>15000000</v>
          </cell>
          <cell r="D1266">
            <v>14852254.653638639</v>
          </cell>
        </row>
        <row r="1267">
          <cell r="B1267">
            <v>40081</v>
          </cell>
          <cell r="C1267" t="str">
            <v>0</v>
          </cell>
          <cell r="D1267">
            <v>0</v>
          </cell>
        </row>
        <row r="1268">
          <cell r="B1268">
            <v>40082</v>
          </cell>
          <cell r="C1268" t="str">
            <v>0</v>
          </cell>
          <cell r="D1268">
            <v>0</v>
          </cell>
        </row>
        <row r="1269">
          <cell r="B1269">
            <v>40083</v>
          </cell>
          <cell r="C1269" t="str">
            <v>0</v>
          </cell>
          <cell r="D1269">
            <v>0</v>
          </cell>
        </row>
        <row r="1270">
          <cell r="B1270">
            <v>40084</v>
          </cell>
          <cell r="C1270" t="str">
            <v>0</v>
          </cell>
          <cell r="D1270">
            <v>0</v>
          </cell>
        </row>
        <row r="1271">
          <cell r="B1271">
            <v>40085</v>
          </cell>
          <cell r="C1271" t="str">
            <v>0</v>
          </cell>
          <cell r="D1271">
            <v>0</v>
          </cell>
        </row>
        <row r="1272">
          <cell r="B1272">
            <v>40086</v>
          </cell>
          <cell r="C1272" t="str">
            <v>0</v>
          </cell>
          <cell r="D1272">
            <v>0</v>
          </cell>
        </row>
        <row r="1273">
          <cell r="B1273">
            <v>40178</v>
          </cell>
          <cell r="C1273">
            <v>5000000</v>
          </cell>
          <cell r="D1273">
            <v>4950751.5512128798</v>
          </cell>
        </row>
        <row r="1274">
          <cell r="B1274">
            <v>40088</v>
          </cell>
          <cell r="C1274" t="str">
            <v>0</v>
          </cell>
          <cell r="D1274">
            <v>0</v>
          </cell>
        </row>
        <row r="1275">
          <cell r="B1275">
            <v>40089</v>
          </cell>
          <cell r="C1275" t="str">
            <v>0</v>
          </cell>
          <cell r="D1275">
            <v>0</v>
          </cell>
        </row>
        <row r="1276">
          <cell r="B1276">
            <v>40090</v>
          </cell>
          <cell r="C1276" t="str">
            <v>0</v>
          </cell>
          <cell r="D1276">
            <v>0</v>
          </cell>
        </row>
        <row r="1277">
          <cell r="B1277">
            <v>40091</v>
          </cell>
          <cell r="C1277" t="str">
            <v>0</v>
          </cell>
          <cell r="D1277">
            <v>0</v>
          </cell>
        </row>
        <row r="1278">
          <cell r="B1278">
            <v>40092</v>
          </cell>
          <cell r="C1278" t="str">
            <v>0</v>
          </cell>
          <cell r="D1278">
            <v>0</v>
          </cell>
        </row>
        <row r="1279">
          <cell r="B1279">
            <v>40093</v>
          </cell>
          <cell r="C1279" t="str">
            <v>0</v>
          </cell>
          <cell r="D1279">
            <v>0</v>
          </cell>
        </row>
        <row r="1280">
          <cell r="B1280">
            <v>40185</v>
          </cell>
          <cell r="C1280">
            <v>5000000</v>
          </cell>
          <cell r="D1280">
            <v>4950751.5512128798</v>
          </cell>
        </row>
        <row r="1281">
          <cell r="B1281">
            <v>40095</v>
          </cell>
          <cell r="C1281" t="str">
            <v>0</v>
          </cell>
          <cell r="D1281">
            <v>0</v>
          </cell>
        </row>
        <row r="1282">
          <cell r="B1282">
            <v>40096</v>
          </cell>
          <cell r="C1282" t="str">
            <v>0</v>
          </cell>
          <cell r="D1282">
            <v>0</v>
          </cell>
        </row>
        <row r="1283">
          <cell r="B1283">
            <v>40097</v>
          </cell>
          <cell r="C1283" t="str">
            <v>0</v>
          </cell>
          <cell r="D1283">
            <v>0</v>
          </cell>
        </row>
        <row r="1284">
          <cell r="B1284">
            <v>40098</v>
          </cell>
          <cell r="C1284" t="str">
            <v>0</v>
          </cell>
          <cell r="D1284">
            <v>0</v>
          </cell>
        </row>
        <row r="1285">
          <cell r="B1285">
            <v>40099</v>
          </cell>
          <cell r="C1285" t="str">
            <v>0</v>
          </cell>
          <cell r="D1285">
            <v>0</v>
          </cell>
        </row>
        <row r="1286">
          <cell r="B1286">
            <v>40100</v>
          </cell>
          <cell r="C1286" t="str">
            <v>0</v>
          </cell>
          <cell r="D1286">
            <v>0</v>
          </cell>
        </row>
        <row r="1287">
          <cell r="B1287">
            <v>40192</v>
          </cell>
          <cell r="C1287">
            <v>5000000</v>
          </cell>
          <cell r="D1287">
            <v>4950751.5512128798</v>
          </cell>
        </row>
        <row r="1288">
          <cell r="B1288">
            <v>40102</v>
          </cell>
          <cell r="C1288" t="str">
            <v>0</v>
          </cell>
          <cell r="D1288">
            <v>0</v>
          </cell>
        </row>
        <row r="1289">
          <cell r="B1289">
            <v>40103</v>
          </cell>
          <cell r="C1289" t="str">
            <v>0</v>
          </cell>
          <cell r="D1289">
            <v>0</v>
          </cell>
        </row>
        <row r="1290">
          <cell r="B1290">
            <v>40104</v>
          </cell>
          <cell r="C1290" t="str">
            <v>0</v>
          </cell>
          <cell r="D1290">
            <v>0</v>
          </cell>
        </row>
        <row r="1291">
          <cell r="B1291">
            <v>40105</v>
          </cell>
          <cell r="C1291" t="str">
            <v>0</v>
          </cell>
          <cell r="D1291">
            <v>0</v>
          </cell>
        </row>
        <row r="1292">
          <cell r="B1292">
            <v>40106</v>
          </cell>
          <cell r="C1292" t="str">
            <v>0</v>
          </cell>
          <cell r="D1292">
            <v>0</v>
          </cell>
        </row>
        <row r="1293">
          <cell r="B1293">
            <v>40107</v>
          </cell>
          <cell r="C1293" t="str">
            <v>0</v>
          </cell>
          <cell r="D1293">
            <v>0</v>
          </cell>
        </row>
        <row r="1294">
          <cell r="B1294">
            <v>40199</v>
          </cell>
          <cell r="C1294">
            <v>5000000</v>
          </cell>
          <cell r="D1294">
            <v>4950751.5512128798</v>
          </cell>
        </row>
        <row r="1295">
          <cell r="B1295">
            <v>40109</v>
          </cell>
          <cell r="C1295" t="str">
            <v>0</v>
          </cell>
          <cell r="D1295">
            <v>0</v>
          </cell>
        </row>
        <row r="1296">
          <cell r="B1296">
            <v>40110</v>
          </cell>
          <cell r="C1296" t="str">
            <v>0</v>
          </cell>
          <cell r="D1296">
            <v>0</v>
          </cell>
        </row>
        <row r="1297">
          <cell r="B1297">
            <v>40111</v>
          </cell>
          <cell r="C1297" t="str">
            <v>0</v>
          </cell>
          <cell r="D1297">
            <v>0</v>
          </cell>
        </row>
        <row r="1298">
          <cell r="B1298">
            <v>40112</v>
          </cell>
          <cell r="C1298" t="str">
            <v>0</v>
          </cell>
          <cell r="D1298">
            <v>0</v>
          </cell>
        </row>
        <row r="1299">
          <cell r="B1299">
            <v>40113</v>
          </cell>
          <cell r="C1299" t="str">
            <v>0</v>
          </cell>
          <cell r="D1299">
            <v>0</v>
          </cell>
        </row>
        <row r="1300">
          <cell r="B1300">
            <v>40114</v>
          </cell>
          <cell r="C1300" t="str">
            <v>0</v>
          </cell>
          <cell r="D1300">
            <v>0</v>
          </cell>
        </row>
        <row r="1301">
          <cell r="B1301">
            <v>40206</v>
          </cell>
          <cell r="C1301">
            <v>5000000</v>
          </cell>
          <cell r="D1301">
            <v>4950629.340277778</v>
          </cell>
        </row>
        <row r="1302">
          <cell r="B1302">
            <v>40116</v>
          </cell>
          <cell r="C1302" t="str">
            <v>0</v>
          </cell>
          <cell r="D1302">
            <v>0</v>
          </cell>
        </row>
        <row r="1303">
          <cell r="B1303">
            <v>40117</v>
          </cell>
          <cell r="C1303" t="str">
            <v>0</v>
          </cell>
          <cell r="D1303">
            <v>0</v>
          </cell>
        </row>
        <row r="1304">
          <cell r="B1304">
            <v>40118</v>
          </cell>
          <cell r="C1304" t="str">
            <v>0</v>
          </cell>
          <cell r="D1304">
            <v>0</v>
          </cell>
        </row>
        <row r="1305">
          <cell r="B1305">
            <v>40119</v>
          </cell>
          <cell r="C1305" t="str">
            <v>0</v>
          </cell>
          <cell r="D1305">
            <v>0</v>
          </cell>
        </row>
        <row r="1306">
          <cell r="B1306">
            <v>40120</v>
          </cell>
          <cell r="C1306" t="str">
            <v>0</v>
          </cell>
          <cell r="D1306">
            <v>0</v>
          </cell>
        </row>
        <row r="1307">
          <cell r="B1307">
            <v>40121</v>
          </cell>
          <cell r="C1307" t="str">
            <v>0</v>
          </cell>
          <cell r="D1307">
            <v>0</v>
          </cell>
        </row>
        <row r="1308">
          <cell r="B1308">
            <v>40213</v>
          </cell>
          <cell r="C1308">
            <v>10000000</v>
          </cell>
          <cell r="D1308">
            <v>9901258.680555556</v>
          </cell>
        </row>
        <row r="1309">
          <cell r="B1309">
            <v>40123</v>
          </cell>
          <cell r="C1309" t="str">
            <v>0</v>
          </cell>
          <cell r="D1309">
            <v>0</v>
          </cell>
        </row>
        <row r="1310">
          <cell r="B1310">
            <v>40124</v>
          </cell>
          <cell r="C1310" t="str">
            <v>0</v>
          </cell>
          <cell r="D1310">
            <v>0</v>
          </cell>
        </row>
        <row r="1311">
          <cell r="B1311">
            <v>40125</v>
          </cell>
          <cell r="C1311" t="str">
            <v>0</v>
          </cell>
          <cell r="D1311">
            <v>0</v>
          </cell>
        </row>
        <row r="1312">
          <cell r="B1312">
            <v>40126</v>
          </cell>
          <cell r="C1312" t="str">
            <v>0</v>
          </cell>
          <cell r="D1312">
            <v>0</v>
          </cell>
        </row>
        <row r="1313">
          <cell r="B1313">
            <v>40127</v>
          </cell>
          <cell r="C1313" t="str">
            <v>0</v>
          </cell>
          <cell r="D1313">
            <v>0</v>
          </cell>
        </row>
        <row r="1314">
          <cell r="B1314">
            <v>40128</v>
          </cell>
          <cell r="C1314" t="str">
            <v>0</v>
          </cell>
          <cell r="D1314">
            <v>0</v>
          </cell>
        </row>
        <row r="1315">
          <cell r="B1315">
            <v>40220</v>
          </cell>
          <cell r="C1315">
            <v>10000000</v>
          </cell>
          <cell r="D1315">
            <v>9901258.680555556</v>
          </cell>
        </row>
        <row r="1316">
          <cell r="B1316">
            <v>40220</v>
          </cell>
          <cell r="C1316">
            <v>85000000</v>
          </cell>
          <cell r="D1316">
            <v>84160698.784722224</v>
          </cell>
        </row>
        <row r="1317">
          <cell r="B1317">
            <v>40130</v>
          </cell>
          <cell r="C1317" t="str">
            <v>0</v>
          </cell>
          <cell r="D1317">
            <v>0</v>
          </cell>
        </row>
        <row r="1318">
          <cell r="B1318">
            <v>40131</v>
          </cell>
          <cell r="C1318" t="str">
            <v>0</v>
          </cell>
          <cell r="D1318">
            <v>0</v>
          </cell>
        </row>
        <row r="1319">
          <cell r="B1319">
            <v>40132</v>
          </cell>
          <cell r="C1319" t="str">
            <v>0</v>
          </cell>
          <cell r="D1319">
            <v>0</v>
          </cell>
        </row>
        <row r="1320">
          <cell r="B1320">
            <v>40133</v>
          </cell>
          <cell r="C1320" t="str">
            <v>0</v>
          </cell>
          <cell r="D1320">
            <v>0</v>
          </cell>
        </row>
        <row r="1321">
          <cell r="B1321">
            <v>40134</v>
          </cell>
          <cell r="C1321" t="str">
            <v>0</v>
          </cell>
          <cell r="D1321">
            <v>0</v>
          </cell>
        </row>
        <row r="1322">
          <cell r="B1322">
            <v>40135</v>
          </cell>
          <cell r="C1322" t="str">
            <v>0</v>
          </cell>
          <cell r="D1322">
            <v>0</v>
          </cell>
        </row>
        <row r="1323">
          <cell r="B1323">
            <v>40227</v>
          </cell>
          <cell r="C1323">
            <v>10000000</v>
          </cell>
          <cell r="D1323">
            <v>9901258.680555556</v>
          </cell>
        </row>
        <row r="1324">
          <cell r="B1324">
            <v>40137</v>
          </cell>
          <cell r="C1324" t="str">
            <v>0</v>
          </cell>
          <cell r="D1324">
            <v>0</v>
          </cell>
        </row>
        <row r="1325">
          <cell r="B1325">
            <v>40138</v>
          </cell>
          <cell r="C1325" t="str">
            <v>0</v>
          </cell>
          <cell r="D1325">
            <v>0</v>
          </cell>
        </row>
        <row r="1326">
          <cell r="B1326">
            <v>40139</v>
          </cell>
          <cell r="C1326" t="str">
            <v>0</v>
          </cell>
          <cell r="D1326">
            <v>0</v>
          </cell>
        </row>
        <row r="1327">
          <cell r="B1327">
            <v>40140</v>
          </cell>
          <cell r="C1327" t="str">
            <v>0</v>
          </cell>
          <cell r="D1327">
            <v>0</v>
          </cell>
        </row>
        <row r="1328">
          <cell r="B1328">
            <v>40141</v>
          </cell>
          <cell r="C1328" t="str">
            <v>0</v>
          </cell>
          <cell r="D1328">
            <v>0</v>
          </cell>
        </row>
        <row r="1329">
          <cell r="B1329">
            <v>40142</v>
          </cell>
          <cell r="C1329" t="str">
            <v>0</v>
          </cell>
          <cell r="D1329">
            <v>0</v>
          </cell>
        </row>
        <row r="1330">
          <cell r="B1330">
            <v>40234</v>
          </cell>
          <cell r="C1330">
            <v>10000000</v>
          </cell>
          <cell r="D1330">
            <v>9901258.680555556</v>
          </cell>
        </row>
        <row r="1331">
          <cell r="B1331">
            <v>40144</v>
          </cell>
          <cell r="C1331" t="str">
            <v>0</v>
          </cell>
          <cell r="D1331">
            <v>0</v>
          </cell>
        </row>
        <row r="1332">
          <cell r="B1332">
            <v>40145</v>
          </cell>
          <cell r="C1332" t="str">
            <v>0</v>
          </cell>
          <cell r="D1332">
            <v>0</v>
          </cell>
        </row>
        <row r="1333">
          <cell r="B1333">
            <v>40146</v>
          </cell>
          <cell r="C1333" t="str">
            <v>0</v>
          </cell>
          <cell r="D1333">
            <v>0</v>
          </cell>
        </row>
        <row r="1334">
          <cell r="B1334">
            <v>40147</v>
          </cell>
          <cell r="C1334" t="str">
            <v>0</v>
          </cell>
          <cell r="D1334">
            <v>0</v>
          </cell>
        </row>
        <row r="1335">
          <cell r="B1335">
            <v>40148</v>
          </cell>
          <cell r="C1335" t="str">
            <v>0</v>
          </cell>
          <cell r="D1335">
            <v>0</v>
          </cell>
        </row>
        <row r="1336">
          <cell r="B1336">
            <v>40149</v>
          </cell>
          <cell r="C1336" t="str">
            <v>0</v>
          </cell>
          <cell r="D1336">
            <v>0</v>
          </cell>
        </row>
        <row r="1337">
          <cell r="B1337">
            <v>40241</v>
          </cell>
          <cell r="C1337">
            <v>15000000</v>
          </cell>
          <cell r="D1337">
            <v>14851888.020833334</v>
          </cell>
        </row>
        <row r="1338">
          <cell r="B1338">
            <v>40151</v>
          </cell>
          <cell r="C1338" t="str">
            <v>0</v>
          </cell>
          <cell r="D1338">
            <v>0</v>
          </cell>
        </row>
        <row r="1339">
          <cell r="B1339">
            <v>40152</v>
          </cell>
          <cell r="C1339" t="str">
            <v>0</v>
          </cell>
          <cell r="D1339">
            <v>0</v>
          </cell>
        </row>
        <row r="1340">
          <cell r="B1340">
            <v>40153</v>
          </cell>
          <cell r="C1340" t="str">
            <v>0</v>
          </cell>
          <cell r="D1340">
            <v>0</v>
          </cell>
        </row>
        <row r="1341">
          <cell r="B1341">
            <v>40154</v>
          </cell>
          <cell r="C1341" t="str">
            <v>0</v>
          </cell>
          <cell r="D1341">
            <v>0</v>
          </cell>
        </row>
        <row r="1342">
          <cell r="B1342">
            <v>40155</v>
          </cell>
          <cell r="C1342" t="str">
            <v>0</v>
          </cell>
          <cell r="D1342">
            <v>0</v>
          </cell>
        </row>
        <row r="1343">
          <cell r="B1343">
            <v>40156</v>
          </cell>
          <cell r="C1343" t="str">
            <v>0</v>
          </cell>
          <cell r="D1343">
            <v>0</v>
          </cell>
        </row>
        <row r="1344">
          <cell r="B1344">
            <v>40248</v>
          </cell>
          <cell r="C1344">
            <v>15000000</v>
          </cell>
          <cell r="D1344">
            <v>14851888.020833334</v>
          </cell>
        </row>
        <row r="1345">
          <cell r="B1345">
            <v>40158</v>
          </cell>
          <cell r="C1345" t="str">
            <v>0</v>
          </cell>
          <cell r="D1345">
            <v>0</v>
          </cell>
        </row>
        <row r="1346">
          <cell r="B1346">
            <v>40159</v>
          </cell>
          <cell r="C1346" t="str">
            <v>0</v>
          </cell>
          <cell r="D1346">
            <v>0</v>
          </cell>
        </row>
        <row r="1347">
          <cell r="B1347">
            <v>40160</v>
          </cell>
          <cell r="C1347" t="str">
            <v>0</v>
          </cell>
          <cell r="D1347">
            <v>0</v>
          </cell>
        </row>
        <row r="1348">
          <cell r="B1348">
            <v>40161</v>
          </cell>
          <cell r="C1348" t="str">
            <v>0</v>
          </cell>
          <cell r="D1348">
            <v>0</v>
          </cell>
        </row>
        <row r="1349">
          <cell r="B1349">
            <v>40162</v>
          </cell>
          <cell r="C1349" t="str">
            <v>0</v>
          </cell>
          <cell r="D1349">
            <v>0</v>
          </cell>
        </row>
        <row r="1350">
          <cell r="B1350">
            <v>40163</v>
          </cell>
          <cell r="C1350" t="str">
            <v>0</v>
          </cell>
          <cell r="D1350">
            <v>0</v>
          </cell>
        </row>
        <row r="1351">
          <cell r="B1351">
            <v>40255</v>
          </cell>
          <cell r="C1351">
            <v>15000000</v>
          </cell>
          <cell r="D1351">
            <v>14851888.020833334</v>
          </cell>
        </row>
        <row r="1352">
          <cell r="B1352">
            <v>40165</v>
          </cell>
          <cell r="C1352" t="str">
            <v>0</v>
          </cell>
          <cell r="D1352">
            <v>0</v>
          </cell>
        </row>
        <row r="1353">
          <cell r="B1353">
            <v>40166</v>
          </cell>
          <cell r="C1353" t="str">
            <v>0</v>
          </cell>
          <cell r="D1353">
            <v>0</v>
          </cell>
        </row>
        <row r="1354">
          <cell r="B1354">
            <v>40167</v>
          </cell>
          <cell r="C1354" t="str">
            <v>0</v>
          </cell>
          <cell r="D1354">
            <v>0</v>
          </cell>
        </row>
        <row r="1355">
          <cell r="B1355">
            <v>40168</v>
          </cell>
          <cell r="C1355" t="str">
            <v>0</v>
          </cell>
          <cell r="D1355">
            <v>0</v>
          </cell>
        </row>
        <row r="1356">
          <cell r="B1356">
            <v>40169</v>
          </cell>
          <cell r="C1356" t="str">
            <v>0</v>
          </cell>
          <cell r="D1356">
            <v>0</v>
          </cell>
        </row>
        <row r="1357">
          <cell r="B1357">
            <v>40170</v>
          </cell>
          <cell r="C1357" t="str">
            <v>0</v>
          </cell>
          <cell r="D1357">
            <v>0</v>
          </cell>
        </row>
        <row r="1358">
          <cell r="B1358">
            <v>40262</v>
          </cell>
          <cell r="C1358">
            <v>15000000</v>
          </cell>
          <cell r="D1358">
            <v>14851888.020833334</v>
          </cell>
        </row>
        <row r="1359">
          <cell r="B1359">
            <v>40172</v>
          </cell>
          <cell r="C1359" t="str">
            <v>0</v>
          </cell>
          <cell r="D1359">
            <v>0</v>
          </cell>
        </row>
        <row r="1360">
          <cell r="B1360">
            <v>40173</v>
          </cell>
          <cell r="C1360" t="str">
            <v>0</v>
          </cell>
          <cell r="D1360">
            <v>0</v>
          </cell>
        </row>
        <row r="1361">
          <cell r="B1361">
            <v>40174</v>
          </cell>
          <cell r="C1361" t="str">
            <v>0</v>
          </cell>
          <cell r="D1361">
            <v>0</v>
          </cell>
        </row>
        <row r="1362">
          <cell r="B1362">
            <v>40175</v>
          </cell>
          <cell r="C1362" t="str">
            <v>0</v>
          </cell>
          <cell r="D1362">
            <v>0</v>
          </cell>
        </row>
        <row r="1363">
          <cell r="B1363">
            <v>40176</v>
          </cell>
          <cell r="C1363" t="str">
            <v>0</v>
          </cell>
          <cell r="D1363">
            <v>0</v>
          </cell>
        </row>
        <row r="1364">
          <cell r="B1364">
            <v>40177</v>
          </cell>
          <cell r="C1364" t="str">
            <v>0</v>
          </cell>
          <cell r="D1364">
            <v>0</v>
          </cell>
        </row>
        <row r="1365">
          <cell r="B1365">
            <v>40269</v>
          </cell>
          <cell r="C1365">
            <v>15000000</v>
          </cell>
          <cell r="D1365">
            <v>14851888.020833334</v>
          </cell>
        </row>
        <row r="1366">
          <cell r="B1366">
            <v>40179</v>
          </cell>
          <cell r="C1366" t="str">
            <v>0</v>
          </cell>
          <cell r="D1366">
            <v>0</v>
          </cell>
        </row>
        <row r="1367">
          <cell r="B1367">
            <v>40180</v>
          </cell>
          <cell r="C1367" t="str">
            <v>0</v>
          </cell>
          <cell r="D1367">
            <v>0</v>
          </cell>
        </row>
        <row r="1368">
          <cell r="B1368">
            <v>40181</v>
          </cell>
          <cell r="C1368" t="str">
            <v>0</v>
          </cell>
          <cell r="D1368">
            <v>0</v>
          </cell>
        </row>
        <row r="1369">
          <cell r="B1369">
            <v>40182</v>
          </cell>
          <cell r="C1369" t="str">
            <v>0</v>
          </cell>
          <cell r="D1369">
            <v>0</v>
          </cell>
        </row>
        <row r="1370">
          <cell r="B1370">
            <v>40183</v>
          </cell>
          <cell r="C1370" t="str">
            <v>0</v>
          </cell>
          <cell r="D1370">
            <v>0</v>
          </cell>
        </row>
        <row r="1371">
          <cell r="B1371">
            <v>40184</v>
          </cell>
          <cell r="C1371" t="str">
            <v>0</v>
          </cell>
          <cell r="D1371">
            <v>0</v>
          </cell>
        </row>
        <row r="1372">
          <cell r="B1372">
            <v>40276</v>
          </cell>
          <cell r="C1372">
            <v>15000000</v>
          </cell>
          <cell r="D1372">
            <v>14851888.020833334</v>
          </cell>
        </row>
        <row r="1373">
          <cell r="B1373">
            <v>40186</v>
          </cell>
          <cell r="C1373" t="str">
            <v>0</v>
          </cell>
          <cell r="D1373">
            <v>0</v>
          </cell>
        </row>
        <row r="1374">
          <cell r="B1374">
            <v>40187</v>
          </cell>
          <cell r="C1374" t="str">
            <v>0</v>
          </cell>
          <cell r="D1374">
            <v>0</v>
          </cell>
        </row>
        <row r="1375">
          <cell r="B1375">
            <v>40188</v>
          </cell>
          <cell r="C1375" t="str">
            <v>0</v>
          </cell>
          <cell r="D1375">
            <v>0</v>
          </cell>
        </row>
        <row r="1376">
          <cell r="B1376">
            <v>40189</v>
          </cell>
          <cell r="C1376" t="str">
            <v>0</v>
          </cell>
          <cell r="D1376">
            <v>0</v>
          </cell>
        </row>
        <row r="1377">
          <cell r="B1377">
            <v>40190</v>
          </cell>
          <cell r="C1377" t="str">
            <v>0</v>
          </cell>
          <cell r="D1377">
            <v>0</v>
          </cell>
        </row>
        <row r="1378">
          <cell r="B1378">
            <v>40191</v>
          </cell>
          <cell r="C1378" t="str">
            <v>0</v>
          </cell>
          <cell r="D1378">
            <v>0</v>
          </cell>
        </row>
        <row r="1379">
          <cell r="B1379">
            <v>40283</v>
          </cell>
          <cell r="C1379">
            <v>15000000</v>
          </cell>
          <cell r="D1379">
            <v>14851888.020833334</v>
          </cell>
        </row>
        <row r="1380">
          <cell r="B1380">
            <v>40193</v>
          </cell>
          <cell r="C1380" t="str">
            <v>0</v>
          </cell>
          <cell r="D1380">
            <v>0</v>
          </cell>
        </row>
        <row r="1381">
          <cell r="B1381">
            <v>40194</v>
          </cell>
          <cell r="C1381" t="str">
            <v>0</v>
          </cell>
          <cell r="D1381">
            <v>0</v>
          </cell>
        </row>
        <row r="1382">
          <cell r="B1382">
            <v>40195</v>
          </cell>
          <cell r="C1382" t="str">
            <v>0</v>
          </cell>
          <cell r="D1382">
            <v>0</v>
          </cell>
        </row>
        <row r="1383">
          <cell r="B1383">
            <v>40196</v>
          </cell>
          <cell r="C1383" t="str">
            <v>0</v>
          </cell>
          <cell r="D1383">
            <v>0</v>
          </cell>
        </row>
        <row r="1384">
          <cell r="B1384">
            <v>40197</v>
          </cell>
          <cell r="C1384" t="str">
            <v>0</v>
          </cell>
          <cell r="D1384">
            <v>0</v>
          </cell>
        </row>
        <row r="1385">
          <cell r="B1385">
            <v>40198</v>
          </cell>
          <cell r="C1385" t="str">
            <v>0</v>
          </cell>
          <cell r="D1385">
            <v>0</v>
          </cell>
        </row>
        <row r="1386">
          <cell r="B1386">
            <v>40290</v>
          </cell>
          <cell r="C1386">
            <v>15000000</v>
          </cell>
          <cell r="D1386">
            <v>14851888.020833334</v>
          </cell>
        </row>
        <row r="1387">
          <cell r="B1387">
            <v>40200</v>
          </cell>
          <cell r="C1387" t="str">
            <v>0</v>
          </cell>
          <cell r="D1387">
            <v>0</v>
          </cell>
        </row>
        <row r="1388">
          <cell r="B1388">
            <v>40201</v>
          </cell>
          <cell r="C1388" t="str">
            <v>0</v>
          </cell>
          <cell r="D1388">
            <v>0</v>
          </cell>
        </row>
        <row r="1389">
          <cell r="B1389">
            <v>40202</v>
          </cell>
          <cell r="C1389" t="str">
            <v>0</v>
          </cell>
          <cell r="D1389">
            <v>0</v>
          </cell>
        </row>
        <row r="1390">
          <cell r="B1390">
            <v>40203</v>
          </cell>
          <cell r="C1390" t="str">
            <v>0</v>
          </cell>
          <cell r="D1390">
            <v>0</v>
          </cell>
        </row>
        <row r="1391">
          <cell r="B1391">
            <v>40204</v>
          </cell>
          <cell r="C1391" t="str">
            <v>0</v>
          </cell>
          <cell r="D1391">
            <v>0</v>
          </cell>
        </row>
        <row r="1392">
          <cell r="B1392">
            <v>40205</v>
          </cell>
          <cell r="C1392" t="str">
            <v>0</v>
          </cell>
          <cell r="D1392">
            <v>0</v>
          </cell>
        </row>
        <row r="1393">
          <cell r="B1393">
            <v>40297</v>
          </cell>
          <cell r="C1393">
            <v>15000000</v>
          </cell>
          <cell r="D1393">
            <v>14851888.020833334</v>
          </cell>
        </row>
        <row r="1394">
          <cell r="B1394">
            <v>40207</v>
          </cell>
          <cell r="C1394" t="str">
            <v>0</v>
          </cell>
          <cell r="D1394">
            <v>0</v>
          </cell>
        </row>
        <row r="1395">
          <cell r="B1395">
            <v>40208</v>
          </cell>
          <cell r="C1395" t="str">
            <v>0</v>
          </cell>
          <cell r="D1395">
            <v>0</v>
          </cell>
        </row>
        <row r="1396">
          <cell r="B1396">
            <v>40209</v>
          </cell>
          <cell r="C1396" t="str">
            <v>0</v>
          </cell>
          <cell r="D1396">
            <v>0</v>
          </cell>
        </row>
        <row r="1397">
          <cell r="B1397">
            <v>40210</v>
          </cell>
          <cell r="C1397" t="str">
            <v>0</v>
          </cell>
          <cell r="D1397">
            <v>0</v>
          </cell>
        </row>
        <row r="1398">
          <cell r="B1398">
            <v>40211</v>
          </cell>
          <cell r="C1398" t="str">
            <v>0</v>
          </cell>
          <cell r="D1398">
            <v>0</v>
          </cell>
        </row>
        <row r="1399">
          <cell r="B1399">
            <v>40212</v>
          </cell>
          <cell r="C1399" t="str">
            <v>0</v>
          </cell>
          <cell r="D1399">
            <v>0</v>
          </cell>
        </row>
        <row r="1400">
          <cell r="B1400">
            <v>40304</v>
          </cell>
          <cell r="C1400">
            <v>15000000</v>
          </cell>
          <cell r="D1400">
            <v>14851888.020833334</v>
          </cell>
        </row>
        <row r="1401">
          <cell r="B1401">
            <v>40214</v>
          </cell>
          <cell r="C1401" t="str">
            <v>0</v>
          </cell>
          <cell r="D1401">
            <v>0</v>
          </cell>
        </row>
        <row r="1402">
          <cell r="B1402">
            <v>40215</v>
          </cell>
          <cell r="C1402" t="str">
            <v>0</v>
          </cell>
          <cell r="D1402">
            <v>0</v>
          </cell>
        </row>
        <row r="1403">
          <cell r="B1403">
            <v>40216</v>
          </cell>
          <cell r="C1403" t="str">
            <v>0</v>
          </cell>
          <cell r="D1403">
            <v>0</v>
          </cell>
        </row>
        <row r="1404">
          <cell r="B1404">
            <v>40217</v>
          </cell>
          <cell r="C1404" t="str">
            <v>0</v>
          </cell>
          <cell r="D1404">
            <v>0</v>
          </cell>
        </row>
        <row r="1405">
          <cell r="B1405">
            <v>40218</v>
          </cell>
          <cell r="C1405" t="str">
            <v>0</v>
          </cell>
          <cell r="D1405">
            <v>0</v>
          </cell>
        </row>
        <row r="1406">
          <cell r="B1406">
            <v>40219</v>
          </cell>
          <cell r="C1406" t="str">
            <v>0</v>
          </cell>
          <cell r="D1406">
            <v>0</v>
          </cell>
        </row>
        <row r="1407">
          <cell r="B1407">
            <v>40311</v>
          </cell>
          <cell r="C1407">
            <v>15000000</v>
          </cell>
          <cell r="D1407">
            <v>14851888.020833334</v>
          </cell>
        </row>
        <row r="1408">
          <cell r="B1408">
            <v>40221</v>
          </cell>
          <cell r="C1408" t="str">
            <v>0</v>
          </cell>
          <cell r="D1408">
            <v>0</v>
          </cell>
        </row>
        <row r="1409">
          <cell r="B1409">
            <v>40222</v>
          </cell>
          <cell r="C1409" t="str">
            <v>0</v>
          </cell>
          <cell r="D1409">
            <v>0</v>
          </cell>
        </row>
        <row r="1410">
          <cell r="B1410">
            <v>40223</v>
          </cell>
          <cell r="C1410" t="str">
            <v>0</v>
          </cell>
          <cell r="D1410">
            <v>0</v>
          </cell>
        </row>
        <row r="1411">
          <cell r="B1411">
            <v>40224</v>
          </cell>
          <cell r="C1411" t="str">
            <v>0</v>
          </cell>
          <cell r="D1411">
            <v>0</v>
          </cell>
        </row>
        <row r="1412">
          <cell r="B1412">
            <v>40225</v>
          </cell>
          <cell r="C1412" t="str">
            <v>0</v>
          </cell>
          <cell r="D1412">
            <v>0</v>
          </cell>
        </row>
        <row r="1413">
          <cell r="B1413">
            <v>40226</v>
          </cell>
          <cell r="C1413" t="str">
            <v>0</v>
          </cell>
          <cell r="D1413">
            <v>0</v>
          </cell>
        </row>
        <row r="1414">
          <cell r="B1414">
            <v>40318</v>
          </cell>
          <cell r="C1414">
            <v>15000000</v>
          </cell>
          <cell r="D1414">
            <v>14851888.020833334</v>
          </cell>
        </row>
        <row r="1415">
          <cell r="B1415">
            <v>40228</v>
          </cell>
          <cell r="C1415" t="str">
            <v>0</v>
          </cell>
          <cell r="D1415">
            <v>0</v>
          </cell>
        </row>
        <row r="1416">
          <cell r="B1416">
            <v>40229</v>
          </cell>
          <cell r="C1416" t="str">
            <v>0</v>
          </cell>
          <cell r="D1416">
            <v>0</v>
          </cell>
        </row>
        <row r="1417">
          <cell r="B1417">
            <v>40230</v>
          </cell>
          <cell r="C1417" t="str">
            <v>0</v>
          </cell>
          <cell r="D1417">
            <v>0</v>
          </cell>
        </row>
        <row r="1418">
          <cell r="B1418">
            <v>40231</v>
          </cell>
          <cell r="C1418" t="str">
            <v>0</v>
          </cell>
          <cell r="D1418">
            <v>0</v>
          </cell>
        </row>
        <row r="1419">
          <cell r="B1419">
            <v>40232</v>
          </cell>
          <cell r="C1419" t="str">
            <v>0</v>
          </cell>
          <cell r="D1419">
            <v>0</v>
          </cell>
        </row>
        <row r="1420">
          <cell r="B1420">
            <v>40233</v>
          </cell>
          <cell r="C1420" t="str">
            <v>0</v>
          </cell>
          <cell r="D1420">
            <v>0</v>
          </cell>
        </row>
        <row r="1421">
          <cell r="B1421">
            <v>40325</v>
          </cell>
          <cell r="C1421">
            <v>15000000</v>
          </cell>
          <cell r="D1421">
            <v>14851888.020833334</v>
          </cell>
        </row>
        <row r="1422">
          <cell r="B1422">
            <v>40235</v>
          </cell>
          <cell r="C1422" t="str">
            <v>0</v>
          </cell>
          <cell r="D1422">
            <v>0</v>
          </cell>
        </row>
        <row r="1423">
          <cell r="B1423">
            <v>40236</v>
          </cell>
          <cell r="C1423" t="str">
            <v>0</v>
          </cell>
          <cell r="D1423">
            <v>0</v>
          </cell>
        </row>
        <row r="1424">
          <cell r="B1424">
            <v>40237</v>
          </cell>
          <cell r="C1424" t="str">
            <v>0</v>
          </cell>
          <cell r="D1424">
            <v>0</v>
          </cell>
        </row>
        <row r="1425">
          <cell r="B1425">
            <v>40238</v>
          </cell>
          <cell r="C1425" t="str">
            <v>0</v>
          </cell>
          <cell r="D1425">
            <v>0</v>
          </cell>
        </row>
        <row r="1426">
          <cell r="B1426">
            <v>40239</v>
          </cell>
          <cell r="C1426" t="str">
            <v>0</v>
          </cell>
          <cell r="D1426">
            <v>0</v>
          </cell>
        </row>
        <row r="1427">
          <cell r="B1427">
            <v>40240</v>
          </cell>
          <cell r="C1427" t="str">
            <v>0</v>
          </cell>
          <cell r="D1427">
            <v>0</v>
          </cell>
        </row>
        <row r="1428">
          <cell r="B1428">
            <v>40332</v>
          </cell>
          <cell r="C1428">
            <v>15000000</v>
          </cell>
          <cell r="D1428">
            <v>14851888.020833334</v>
          </cell>
        </row>
        <row r="1429">
          <cell r="B1429">
            <v>40242</v>
          </cell>
          <cell r="C1429" t="str">
            <v>0</v>
          </cell>
          <cell r="D1429">
            <v>0</v>
          </cell>
        </row>
        <row r="1430">
          <cell r="B1430">
            <v>40243</v>
          </cell>
          <cell r="C1430" t="str">
            <v>0</v>
          </cell>
          <cell r="D1430">
            <v>0</v>
          </cell>
        </row>
        <row r="1431">
          <cell r="B1431">
            <v>40244</v>
          </cell>
          <cell r="C1431" t="str">
            <v>0</v>
          </cell>
          <cell r="D1431">
            <v>0</v>
          </cell>
        </row>
        <row r="1432">
          <cell r="B1432">
            <v>40245</v>
          </cell>
          <cell r="C1432" t="str">
            <v>0</v>
          </cell>
          <cell r="D1432">
            <v>0</v>
          </cell>
        </row>
        <row r="1433">
          <cell r="B1433">
            <v>40246</v>
          </cell>
          <cell r="C1433" t="str">
            <v>0</v>
          </cell>
          <cell r="D1433">
            <v>0</v>
          </cell>
        </row>
        <row r="1434">
          <cell r="B1434">
            <v>40247</v>
          </cell>
          <cell r="C1434" t="str">
            <v>0</v>
          </cell>
          <cell r="D1434">
            <v>0</v>
          </cell>
        </row>
        <row r="1435">
          <cell r="B1435">
            <v>40339</v>
          </cell>
          <cell r="C1435">
            <v>15000000</v>
          </cell>
          <cell r="D1435">
            <v>14851888.020833334</v>
          </cell>
        </row>
        <row r="1436">
          <cell r="B1436">
            <v>40249</v>
          </cell>
          <cell r="C1436" t="str">
            <v>0</v>
          </cell>
          <cell r="D1436">
            <v>0</v>
          </cell>
        </row>
        <row r="1437">
          <cell r="B1437">
            <v>40250</v>
          </cell>
          <cell r="C1437" t="str">
            <v>0</v>
          </cell>
          <cell r="D1437">
            <v>0</v>
          </cell>
        </row>
        <row r="1438">
          <cell r="B1438">
            <v>40251</v>
          </cell>
          <cell r="C1438" t="str">
            <v>0</v>
          </cell>
          <cell r="D1438">
            <v>0</v>
          </cell>
        </row>
        <row r="1439">
          <cell r="B1439">
            <v>40252</v>
          </cell>
          <cell r="C1439" t="str">
            <v>0</v>
          </cell>
          <cell r="D1439">
            <v>0</v>
          </cell>
        </row>
        <row r="1440">
          <cell r="B1440">
            <v>40253</v>
          </cell>
          <cell r="C1440" t="str">
            <v>0</v>
          </cell>
          <cell r="D1440">
            <v>0</v>
          </cell>
        </row>
        <row r="1441">
          <cell r="B1441">
            <v>40254</v>
          </cell>
          <cell r="C1441" t="str">
            <v>0</v>
          </cell>
          <cell r="D1441">
            <v>0</v>
          </cell>
        </row>
        <row r="1442">
          <cell r="B1442">
            <v>40346</v>
          </cell>
          <cell r="C1442">
            <v>15000000</v>
          </cell>
          <cell r="D1442">
            <v>14851888.020833334</v>
          </cell>
        </row>
        <row r="1443">
          <cell r="B1443">
            <v>40256</v>
          </cell>
          <cell r="C1443" t="str">
            <v>0</v>
          </cell>
          <cell r="D1443">
            <v>0</v>
          </cell>
        </row>
        <row r="1444">
          <cell r="B1444">
            <v>40257</v>
          </cell>
          <cell r="C1444" t="str">
            <v>0</v>
          </cell>
          <cell r="D1444">
            <v>0</v>
          </cell>
        </row>
        <row r="1445">
          <cell r="B1445">
            <v>40258</v>
          </cell>
          <cell r="C1445" t="str">
            <v>0</v>
          </cell>
          <cell r="D1445">
            <v>0</v>
          </cell>
        </row>
        <row r="1446">
          <cell r="B1446">
            <v>40259</v>
          </cell>
          <cell r="C1446" t="str">
            <v>0</v>
          </cell>
          <cell r="D1446">
            <v>0</v>
          </cell>
        </row>
        <row r="1447">
          <cell r="B1447">
            <v>40260</v>
          </cell>
          <cell r="C1447" t="str">
            <v>0</v>
          </cell>
          <cell r="D1447">
            <v>0</v>
          </cell>
        </row>
        <row r="1448">
          <cell r="B1448">
            <v>40261</v>
          </cell>
          <cell r="C1448" t="str">
            <v>0</v>
          </cell>
          <cell r="D1448">
            <v>0</v>
          </cell>
        </row>
        <row r="1449">
          <cell r="B1449">
            <v>40353</v>
          </cell>
          <cell r="C1449">
            <v>15000000</v>
          </cell>
          <cell r="D1449">
            <v>14851888.020833334</v>
          </cell>
        </row>
        <row r="1450">
          <cell r="B1450">
            <v>40263</v>
          </cell>
          <cell r="C1450" t="str">
            <v>0</v>
          </cell>
          <cell r="D1450">
            <v>0</v>
          </cell>
        </row>
        <row r="1451">
          <cell r="B1451">
            <v>40264</v>
          </cell>
          <cell r="C1451" t="str">
            <v>0</v>
          </cell>
          <cell r="D1451">
            <v>0</v>
          </cell>
        </row>
        <row r="1452">
          <cell r="B1452">
            <v>40265</v>
          </cell>
          <cell r="C1452" t="str">
            <v>0</v>
          </cell>
          <cell r="D1452">
            <v>0</v>
          </cell>
        </row>
        <row r="1453">
          <cell r="B1453">
            <v>40266</v>
          </cell>
          <cell r="C1453" t="str">
            <v>0</v>
          </cell>
          <cell r="D1453">
            <v>0</v>
          </cell>
        </row>
        <row r="1454">
          <cell r="B1454">
            <v>40267</v>
          </cell>
          <cell r="C1454" t="str">
            <v>0</v>
          </cell>
          <cell r="D1454">
            <v>0</v>
          </cell>
        </row>
        <row r="1455">
          <cell r="B1455">
            <v>40268</v>
          </cell>
          <cell r="C1455" t="str">
            <v>0</v>
          </cell>
          <cell r="D1455">
            <v>0</v>
          </cell>
        </row>
        <row r="1456">
          <cell r="B1456">
            <v>40360</v>
          </cell>
          <cell r="C1456">
            <v>20000000</v>
          </cell>
          <cell r="D1456">
            <v>19802517.361111112</v>
          </cell>
        </row>
        <row r="1457">
          <cell r="B1457">
            <v>40270</v>
          </cell>
          <cell r="C1457" t="str">
            <v>0</v>
          </cell>
          <cell r="D1457">
            <v>0</v>
          </cell>
        </row>
        <row r="1458">
          <cell r="B1458">
            <v>40271</v>
          </cell>
          <cell r="C1458" t="str">
            <v>0</v>
          </cell>
          <cell r="D1458">
            <v>0</v>
          </cell>
        </row>
        <row r="1459">
          <cell r="B1459">
            <v>40272</v>
          </cell>
          <cell r="C1459" t="str">
            <v>0</v>
          </cell>
          <cell r="D1459">
            <v>0</v>
          </cell>
        </row>
        <row r="1460">
          <cell r="B1460">
            <v>40273</v>
          </cell>
          <cell r="C1460" t="str">
            <v>0</v>
          </cell>
          <cell r="D1460">
            <v>0</v>
          </cell>
        </row>
        <row r="1461">
          <cell r="B1461">
            <v>40274</v>
          </cell>
          <cell r="C1461" t="str">
            <v>0</v>
          </cell>
          <cell r="D1461">
            <v>0</v>
          </cell>
        </row>
        <row r="1462">
          <cell r="B1462">
            <v>40275</v>
          </cell>
          <cell r="C1462" t="str">
            <v>0</v>
          </cell>
          <cell r="D1462">
            <v>0</v>
          </cell>
        </row>
        <row r="1463">
          <cell r="B1463">
            <v>40367</v>
          </cell>
          <cell r="C1463">
            <v>20000000</v>
          </cell>
          <cell r="D1463">
            <v>19802517.361111112</v>
          </cell>
        </row>
        <row r="1464">
          <cell r="B1464">
            <v>40277</v>
          </cell>
          <cell r="C1464" t="str">
            <v>0</v>
          </cell>
          <cell r="D1464">
            <v>0</v>
          </cell>
        </row>
        <row r="1465">
          <cell r="B1465">
            <v>40278</v>
          </cell>
          <cell r="C1465" t="str">
            <v>0</v>
          </cell>
          <cell r="D1465">
            <v>0</v>
          </cell>
        </row>
        <row r="1466">
          <cell r="B1466">
            <v>40279</v>
          </cell>
          <cell r="C1466" t="str">
            <v>0</v>
          </cell>
          <cell r="D1466">
            <v>0</v>
          </cell>
        </row>
        <row r="1467">
          <cell r="B1467">
            <v>40280</v>
          </cell>
          <cell r="C1467" t="str">
            <v>0</v>
          </cell>
          <cell r="D1467">
            <v>0</v>
          </cell>
        </row>
        <row r="1468">
          <cell r="B1468">
            <v>40281</v>
          </cell>
          <cell r="C1468" t="str">
            <v>0</v>
          </cell>
          <cell r="D1468">
            <v>0</v>
          </cell>
        </row>
        <row r="1469">
          <cell r="B1469">
            <v>40282</v>
          </cell>
          <cell r="C1469" t="str">
            <v>0</v>
          </cell>
          <cell r="D1469">
            <v>0</v>
          </cell>
        </row>
        <row r="1470">
          <cell r="B1470">
            <v>40374</v>
          </cell>
          <cell r="C1470">
            <v>20000000</v>
          </cell>
          <cell r="D1470">
            <v>19802517.361111112</v>
          </cell>
        </row>
        <row r="1471">
          <cell r="B1471">
            <v>40284</v>
          </cell>
          <cell r="C1471" t="str">
            <v>0</v>
          </cell>
          <cell r="D1471">
            <v>0</v>
          </cell>
        </row>
        <row r="1472">
          <cell r="B1472">
            <v>40285</v>
          </cell>
          <cell r="C1472" t="str">
            <v>0</v>
          </cell>
          <cell r="D1472">
            <v>0</v>
          </cell>
        </row>
        <row r="1473">
          <cell r="B1473">
            <v>40286</v>
          </cell>
          <cell r="C1473" t="str">
            <v>0</v>
          </cell>
          <cell r="D1473">
            <v>0</v>
          </cell>
        </row>
        <row r="1474">
          <cell r="B1474">
            <v>40287</v>
          </cell>
          <cell r="C1474" t="str">
            <v>0</v>
          </cell>
          <cell r="D1474">
            <v>0</v>
          </cell>
        </row>
        <row r="1475">
          <cell r="B1475">
            <v>40288</v>
          </cell>
          <cell r="C1475" t="str">
            <v>0</v>
          </cell>
          <cell r="D1475">
            <v>0</v>
          </cell>
        </row>
        <row r="1476">
          <cell r="B1476">
            <v>40289</v>
          </cell>
          <cell r="C1476" t="str">
            <v>0</v>
          </cell>
          <cell r="D1476">
            <v>0</v>
          </cell>
        </row>
        <row r="1477">
          <cell r="B1477">
            <v>40381</v>
          </cell>
          <cell r="C1477">
            <v>20000000</v>
          </cell>
          <cell r="D1477">
            <v>19802517.361111112</v>
          </cell>
        </row>
        <row r="1478">
          <cell r="B1478">
            <v>40291</v>
          </cell>
          <cell r="C1478" t="str">
            <v>0</v>
          </cell>
          <cell r="D1478">
            <v>0</v>
          </cell>
        </row>
        <row r="1479">
          <cell r="B1479">
            <v>40292</v>
          </cell>
          <cell r="C1479" t="str">
            <v>0</v>
          </cell>
          <cell r="D1479">
            <v>0</v>
          </cell>
        </row>
        <row r="1480">
          <cell r="B1480">
            <v>40293</v>
          </cell>
          <cell r="C1480" t="str">
            <v>0</v>
          </cell>
          <cell r="D1480">
            <v>0</v>
          </cell>
        </row>
        <row r="1481">
          <cell r="B1481">
            <v>40294</v>
          </cell>
          <cell r="C1481" t="str">
            <v>0</v>
          </cell>
          <cell r="D1481">
            <v>0</v>
          </cell>
        </row>
        <row r="1482">
          <cell r="B1482">
            <v>40295</v>
          </cell>
          <cell r="C1482" t="str">
            <v>0</v>
          </cell>
          <cell r="D1482">
            <v>0</v>
          </cell>
        </row>
        <row r="1483">
          <cell r="B1483">
            <v>40296</v>
          </cell>
          <cell r="C1483" t="str">
            <v>0</v>
          </cell>
          <cell r="D1483">
            <v>0</v>
          </cell>
        </row>
        <row r="1484">
          <cell r="B1484">
            <v>40388</v>
          </cell>
          <cell r="C1484">
            <v>20000000</v>
          </cell>
          <cell r="D1484">
            <v>19802517.361111112</v>
          </cell>
        </row>
        <row r="1485">
          <cell r="B1485">
            <v>40298</v>
          </cell>
          <cell r="C1485" t="str">
            <v>0</v>
          </cell>
          <cell r="D1485">
            <v>0</v>
          </cell>
        </row>
        <row r="1486">
          <cell r="B1486">
            <v>40299</v>
          </cell>
          <cell r="C1486" t="str">
            <v>0</v>
          </cell>
          <cell r="D1486">
            <v>0</v>
          </cell>
        </row>
        <row r="1487">
          <cell r="B1487">
            <v>40300</v>
          </cell>
          <cell r="C1487" t="str">
            <v>0</v>
          </cell>
          <cell r="D1487">
            <v>0</v>
          </cell>
        </row>
        <row r="1488">
          <cell r="B1488">
            <v>40301</v>
          </cell>
          <cell r="C1488" t="str">
            <v>0</v>
          </cell>
          <cell r="D1488">
            <v>0</v>
          </cell>
        </row>
        <row r="1489">
          <cell r="B1489">
            <v>40302</v>
          </cell>
          <cell r="C1489" t="str">
            <v>0</v>
          </cell>
          <cell r="D1489">
            <v>0</v>
          </cell>
        </row>
        <row r="1490">
          <cell r="B1490">
            <v>40303</v>
          </cell>
          <cell r="C1490" t="str">
            <v>0</v>
          </cell>
          <cell r="D1490">
            <v>0</v>
          </cell>
        </row>
        <row r="1491">
          <cell r="B1491">
            <v>40395</v>
          </cell>
          <cell r="C1491">
            <v>20000000</v>
          </cell>
          <cell r="D1491">
            <v>19753754.566364497</v>
          </cell>
        </row>
        <row r="1492">
          <cell r="B1492">
            <v>40305</v>
          </cell>
          <cell r="C1492" t="str">
            <v>0</v>
          </cell>
          <cell r="D1492">
            <v>0</v>
          </cell>
        </row>
        <row r="1493">
          <cell r="B1493">
            <v>40306</v>
          </cell>
          <cell r="C1493" t="str">
            <v>0</v>
          </cell>
          <cell r="D1493">
            <v>0</v>
          </cell>
        </row>
        <row r="1494">
          <cell r="B1494">
            <v>40307</v>
          </cell>
          <cell r="C1494" t="str">
            <v>0</v>
          </cell>
          <cell r="D1494">
            <v>0</v>
          </cell>
        </row>
        <row r="1495">
          <cell r="B1495">
            <v>40308</v>
          </cell>
          <cell r="C1495" t="str">
            <v>0</v>
          </cell>
          <cell r="D1495">
            <v>0</v>
          </cell>
        </row>
        <row r="1496">
          <cell r="B1496">
            <v>40309</v>
          </cell>
          <cell r="C1496" t="str">
            <v>0</v>
          </cell>
          <cell r="D1496">
            <v>0</v>
          </cell>
        </row>
        <row r="1497">
          <cell r="B1497">
            <v>40310</v>
          </cell>
          <cell r="C1497" t="str">
            <v>0</v>
          </cell>
          <cell r="D1497">
            <v>0</v>
          </cell>
        </row>
        <row r="1498">
          <cell r="B1498">
            <v>40402</v>
          </cell>
          <cell r="C1498">
            <v>20000000</v>
          </cell>
          <cell r="D1498">
            <v>19705231.334017169</v>
          </cell>
        </row>
        <row r="1499">
          <cell r="B1499">
            <v>40312</v>
          </cell>
          <cell r="C1499" t="str">
            <v>0</v>
          </cell>
          <cell r="D1499">
            <v>0</v>
          </cell>
        </row>
        <row r="1500">
          <cell r="B1500">
            <v>40313</v>
          </cell>
          <cell r="C1500" t="str">
            <v>0</v>
          </cell>
          <cell r="D1500">
            <v>0</v>
          </cell>
        </row>
        <row r="1501">
          <cell r="B1501">
            <v>40314</v>
          </cell>
          <cell r="C1501" t="str">
            <v>0</v>
          </cell>
          <cell r="D1501">
            <v>0</v>
          </cell>
        </row>
        <row r="1502">
          <cell r="B1502">
            <v>40315</v>
          </cell>
          <cell r="C1502" t="str">
            <v>0</v>
          </cell>
          <cell r="D1502">
            <v>0</v>
          </cell>
        </row>
        <row r="1503">
          <cell r="B1503">
            <v>40316</v>
          </cell>
          <cell r="C1503" t="str">
            <v>0</v>
          </cell>
          <cell r="D1503">
            <v>0</v>
          </cell>
        </row>
        <row r="1504">
          <cell r="B1504">
            <v>40317</v>
          </cell>
          <cell r="C1504" t="str">
            <v>0</v>
          </cell>
          <cell r="D1504">
            <v>0</v>
          </cell>
        </row>
        <row r="1505">
          <cell r="B1505">
            <v>40409</v>
          </cell>
          <cell r="C1505">
            <v>20000000</v>
          </cell>
          <cell r="D1505">
            <v>19705231.334017169</v>
          </cell>
        </row>
        <row r="1506">
          <cell r="B1506">
            <v>40319</v>
          </cell>
          <cell r="C1506" t="str">
            <v>0</v>
          </cell>
          <cell r="D1506">
            <v>0</v>
          </cell>
        </row>
        <row r="1507">
          <cell r="B1507">
            <v>40320</v>
          </cell>
          <cell r="C1507" t="str">
            <v>0</v>
          </cell>
          <cell r="D1507">
            <v>0</v>
          </cell>
        </row>
        <row r="1508">
          <cell r="B1508">
            <v>40321</v>
          </cell>
          <cell r="C1508" t="str">
            <v>0</v>
          </cell>
          <cell r="D1508">
            <v>0</v>
          </cell>
        </row>
        <row r="1509">
          <cell r="B1509">
            <v>40322</v>
          </cell>
          <cell r="C1509" t="str">
            <v>0</v>
          </cell>
          <cell r="D1509">
            <v>0</v>
          </cell>
        </row>
        <row r="1510">
          <cell r="B1510">
            <v>40323</v>
          </cell>
          <cell r="C1510" t="str">
            <v>0</v>
          </cell>
          <cell r="D1510">
            <v>0</v>
          </cell>
        </row>
        <row r="1511">
          <cell r="B1511">
            <v>40324</v>
          </cell>
          <cell r="C1511" t="str">
            <v>0</v>
          </cell>
          <cell r="D1511">
            <v>0</v>
          </cell>
        </row>
        <row r="1512">
          <cell r="B1512">
            <v>40416</v>
          </cell>
          <cell r="C1512">
            <v>4800000</v>
          </cell>
          <cell r="D1512">
            <v>4729255.52016412</v>
          </cell>
        </row>
        <row r="1513">
          <cell r="B1513">
            <v>40326</v>
          </cell>
          <cell r="C1513" t="str">
            <v>0</v>
          </cell>
          <cell r="D1513">
            <v>0</v>
          </cell>
        </row>
        <row r="1514">
          <cell r="B1514">
            <v>40327</v>
          </cell>
          <cell r="C1514" t="str">
            <v>0</v>
          </cell>
          <cell r="D1514">
            <v>0</v>
          </cell>
        </row>
        <row r="1515">
          <cell r="B1515">
            <v>40328</v>
          </cell>
          <cell r="C1515" t="str">
            <v>0</v>
          </cell>
          <cell r="D1515">
            <v>0</v>
          </cell>
        </row>
        <row r="1516">
          <cell r="B1516">
            <v>40329</v>
          </cell>
          <cell r="C1516" t="str">
            <v>0</v>
          </cell>
          <cell r="D1516">
            <v>0</v>
          </cell>
        </row>
        <row r="1517">
          <cell r="B1517">
            <v>40330</v>
          </cell>
          <cell r="C1517" t="str">
            <v>0</v>
          </cell>
          <cell r="D1517">
            <v>0</v>
          </cell>
        </row>
        <row r="1518">
          <cell r="B1518">
            <v>40331</v>
          </cell>
          <cell r="C1518" t="str">
            <v>0</v>
          </cell>
          <cell r="D1518">
            <v>0</v>
          </cell>
        </row>
        <row r="1519">
          <cell r="B1519">
            <v>40423</v>
          </cell>
          <cell r="C1519">
            <v>2100000</v>
          </cell>
          <cell r="D1519">
            <v>2069049.2900718027</v>
          </cell>
        </row>
        <row r="1520">
          <cell r="B1520">
            <v>40333</v>
          </cell>
          <cell r="C1520" t="str">
            <v>0</v>
          </cell>
          <cell r="D1520">
            <v>0</v>
          </cell>
        </row>
        <row r="1521">
          <cell r="B1521">
            <v>40334</v>
          </cell>
          <cell r="C1521" t="str">
            <v>0</v>
          </cell>
          <cell r="D1521">
            <v>0</v>
          </cell>
        </row>
        <row r="1522">
          <cell r="B1522">
            <v>40335</v>
          </cell>
          <cell r="C1522" t="str">
            <v>0</v>
          </cell>
          <cell r="D1522">
            <v>0</v>
          </cell>
        </row>
        <row r="1523">
          <cell r="B1523">
            <v>40336</v>
          </cell>
          <cell r="C1523" t="str">
            <v>0</v>
          </cell>
          <cell r="D1523">
            <v>0</v>
          </cell>
        </row>
        <row r="1524">
          <cell r="B1524">
            <v>40337</v>
          </cell>
          <cell r="C1524" t="str">
            <v>0</v>
          </cell>
          <cell r="D1524">
            <v>0</v>
          </cell>
        </row>
        <row r="1525">
          <cell r="B1525">
            <v>40338</v>
          </cell>
          <cell r="C1525" t="str">
            <v>0</v>
          </cell>
          <cell r="D1525">
            <v>0</v>
          </cell>
        </row>
        <row r="1526">
          <cell r="B1526">
            <v>40430</v>
          </cell>
          <cell r="C1526">
            <v>11000000</v>
          </cell>
          <cell r="D1526">
            <v>10784893.091221662</v>
          </cell>
        </row>
        <row r="1527">
          <cell r="B1527">
            <v>40340</v>
          </cell>
          <cell r="C1527" t="str">
            <v>0</v>
          </cell>
          <cell r="D1527">
            <v>0</v>
          </cell>
        </row>
        <row r="1528">
          <cell r="B1528">
            <v>40341</v>
          </cell>
          <cell r="C1528" t="str">
            <v>0</v>
          </cell>
          <cell r="D1528">
            <v>0</v>
          </cell>
        </row>
        <row r="1529">
          <cell r="B1529">
            <v>40342</v>
          </cell>
          <cell r="C1529" t="str">
            <v>0</v>
          </cell>
          <cell r="D1529">
            <v>0</v>
          </cell>
        </row>
        <row r="1530">
          <cell r="B1530">
            <v>40343</v>
          </cell>
          <cell r="C1530" t="str">
            <v>0</v>
          </cell>
          <cell r="D1530">
            <v>0</v>
          </cell>
        </row>
        <row r="1531">
          <cell r="B1531">
            <v>40344</v>
          </cell>
          <cell r="C1531" t="str">
            <v>0</v>
          </cell>
          <cell r="D1531">
            <v>0</v>
          </cell>
        </row>
        <row r="1532">
          <cell r="B1532">
            <v>40345</v>
          </cell>
          <cell r="C1532" t="str">
            <v>0</v>
          </cell>
          <cell r="D1532">
            <v>0</v>
          </cell>
        </row>
        <row r="1533">
          <cell r="B1533">
            <v>40437</v>
          </cell>
          <cell r="C1533">
            <v>2500000</v>
          </cell>
          <cell r="D1533">
            <v>2452790.8324489845</v>
          </cell>
        </row>
        <row r="1534">
          <cell r="B1534">
            <v>40347</v>
          </cell>
          <cell r="C1534" t="str">
            <v>0</v>
          </cell>
          <cell r="D1534">
            <v>0</v>
          </cell>
        </row>
        <row r="1535">
          <cell r="B1535">
            <v>40348</v>
          </cell>
          <cell r="C1535" t="str">
            <v>0</v>
          </cell>
          <cell r="D1535">
            <v>0</v>
          </cell>
        </row>
        <row r="1536">
          <cell r="B1536">
            <v>40349</v>
          </cell>
          <cell r="C1536" t="str">
            <v>0</v>
          </cell>
          <cell r="D1536">
            <v>0</v>
          </cell>
        </row>
        <row r="1537">
          <cell r="B1537">
            <v>40350</v>
          </cell>
          <cell r="C1537" t="str">
            <v>0</v>
          </cell>
          <cell r="D1537">
            <v>0</v>
          </cell>
        </row>
        <row r="1538">
          <cell r="B1538">
            <v>40351</v>
          </cell>
          <cell r="C1538" t="str">
            <v>0</v>
          </cell>
          <cell r="D1538">
            <v>0</v>
          </cell>
        </row>
        <row r="1539">
          <cell r="B1539">
            <v>40352</v>
          </cell>
          <cell r="C1539" t="str">
            <v>0</v>
          </cell>
          <cell r="D1539">
            <v>0</v>
          </cell>
        </row>
        <row r="1540">
          <cell r="B1540">
            <v>40444</v>
          </cell>
          <cell r="C1540">
            <v>10800000</v>
          </cell>
          <cell r="D1540">
            <v>10640824.920369271</v>
          </cell>
        </row>
        <row r="1541">
          <cell r="B1541">
            <v>40354</v>
          </cell>
          <cell r="C1541" t="str">
            <v>0</v>
          </cell>
          <cell r="D1541">
            <v>0</v>
          </cell>
        </row>
        <row r="1542">
          <cell r="B1542">
            <v>40355</v>
          </cell>
          <cell r="C1542" t="str">
            <v>0</v>
          </cell>
          <cell r="D1542">
            <v>0</v>
          </cell>
        </row>
        <row r="1543">
          <cell r="B1543">
            <v>40356</v>
          </cell>
          <cell r="C1543" t="str">
            <v>0</v>
          </cell>
          <cell r="D1543">
            <v>0</v>
          </cell>
        </row>
        <row r="1544">
          <cell r="B1544">
            <v>40357</v>
          </cell>
          <cell r="C1544" t="str">
            <v>0</v>
          </cell>
          <cell r="D1544">
            <v>0</v>
          </cell>
        </row>
        <row r="1545">
          <cell r="B1545">
            <v>40358</v>
          </cell>
          <cell r="C1545" t="str">
            <v>0</v>
          </cell>
          <cell r="D1545">
            <v>0</v>
          </cell>
        </row>
        <row r="1546">
          <cell r="B1546">
            <v>40359</v>
          </cell>
          <cell r="C1546" t="str">
            <v>0</v>
          </cell>
          <cell r="D1546">
            <v>0</v>
          </cell>
        </row>
        <row r="1547">
          <cell r="B1547">
            <v>40451</v>
          </cell>
          <cell r="C1547">
            <v>20000000</v>
          </cell>
          <cell r="D1547">
            <v>19705231.334017169</v>
          </cell>
        </row>
        <row r="1548">
          <cell r="B1548">
            <v>40361</v>
          </cell>
          <cell r="C1548" t="str">
            <v>0</v>
          </cell>
          <cell r="D1548">
            <v>0</v>
          </cell>
        </row>
        <row r="1549">
          <cell r="B1549">
            <v>40362</v>
          </cell>
          <cell r="C1549" t="str">
            <v>0</v>
          </cell>
          <cell r="D1549">
            <v>0</v>
          </cell>
        </row>
        <row r="1550">
          <cell r="B1550">
            <v>40363</v>
          </cell>
          <cell r="C1550" t="str">
            <v>0</v>
          </cell>
          <cell r="D1550">
            <v>0</v>
          </cell>
        </row>
        <row r="1551">
          <cell r="B1551">
            <v>40364</v>
          </cell>
          <cell r="C1551" t="str">
            <v>0</v>
          </cell>
          <cell r="D1551">
            <v>0</v>
          </cell>
        </row>
        <row r="1552">
          <cell r="B1552">
            <v>40365</v>
          </cell>
          <cell r="C1552" t="str">
            <v>0</v>
          </cell>
          <cell r="D1552">
            <v>0</v>
          </cell>
        </row>
        <row r="1553">
          <cell r="B1553">
            <v>40366</v>
          </cell>
          <cell r="C1553" t="str">
            <v>0</v>
          </cell>
          <cell r="D1553">
            <v>0</v>
          </cell>
        </row>
        <row r="1554">
          <cell r="B1554">
            <v>40458</v>
          </cell>
          <cell r="C1554">
            <v>20000000</v>
          </cell>
          <cell r="D1554">
            <v>19705231.334017169</v>
          </cell>
        </row>
        <row r="1555">
          <cell r="B1555">
            <v>40368</v>
          </cell>
          <cell r="C1555" t="str">
            <v>0</v>
          </cell>
          <cell r="D1555">
            <v>0</v>
          </cell>
        </row>
        <row r="1556">
          <cell r="B1556">
            <v>40369</v>
          </cell>
          <cell r="C1556" t="str">
            <v>0</v>
          </cell>
          <cell r="D1556">
            <v>0</v>
          </cell>
        </row>
        <row r="1557">
          <cell r="B1557">
            <v>40370</v>
          </cell>
          <cell r="C1557" t="str">
            <v>0</v>
          </cell>
          <cell r="D1557">
            <v>0</v>
          </cell>
        </row>
        <row r="1558">
          <cell r="B1558">
            <v>40371</v>
          </cell>
          <cell r="C1558" t="str">
            <v>0</v>
          </cell>
          <cell r="D1558">
            <v>0</v>
          </cell>
        </row>
        <row r="1559">
          <cell r="B1559">
            <v>40372</v>
          </cell>
          <cell r="C1559" t="str">
            <v>0</v>
          </cell>
          <cell r="D1559">
            <v>0</v>
          </cell>
        </row>
        <row r="1560">
          <cell r="B1560">
            <v>40373</v>
          </cell>
          <cell r="C1560" t="str">
            <v>0</v>
          </cell>
          <cell r="D1560">
            <v>0</v>
          </cell>
        </row>
        <row r="1561">
          <cell r="B1561">
            <v>40464</v>
          </cell>
          <cell r="C1561">
            <v>11500000</v>
          </cell>
          <cell r="D1561">
            <v>11332343.412526999</v>
          </cell>
        </row>
        <row r="1562">
          <cell r="B1562">
            <v>40375</v>
          </cell>
          <cell r="C1562" t="str">
            <v>0</v>
          </cell>
          <cell r="D1562">
            <v>0</v>
          </cell>
        </row>
        <row r="1563">
          <cell r="B1563">
            <v>40376</v>
          </cell>
          <cell r="C1563" t="str">
            <v>0</v>
          </cell>
          <cell r="D1563">
            <v>0</v>
          </cell>
        </row>
        <row r="1564">
          <cell r="B1564">
            <v>40377</v>
          </cell>
          <cell r="C1564" t="str">
            <v>0</v>
          </cell>
          <cell r="D1564">
            <v>0</v>
          </cell>
        </row>
        <row r="1565">
          <cell r="B1565">
            <v>40378</v>
          </cell>
          <cell r="C1565" t="str">
            <v>0</v>
          </cell>
          <cell r="D1565">
            <v>0</v>
          </cell>
        </row>
        <row r="1566">
          <cell r="B1566">
            <v>40379</v>
          </cell>
          <cell r="C1566" t="str">
            <v>0</v>
          </cell>
          <cell r="D1566">
            <v>0</v>
          </cell>
        </row>
        <row r="1567">
          <cell r="B1567">
            <v>40380</v>
          </cell>
          <cell r="C1567" t="str">
            <v>0</v>
          </cell>
          <cell r="D1567">
            <v>0</v>
          </cell>
        </row>
        <row r="1568">
          <cell r="B1568">
            <v>40472</v>
          </cell>
          <cell r="C1568">
            <v>20000000</v>
          </cell>
          <cell r="D1568">
            <v>19705231.334017169</v>
          </cell>
        </row>
        <row r="1569">
          <cell r="B1569">
            <v>40382</v>
          </cell>
          <cell r="C1569" t="str">
            <v>0</v>
          </cell>
          <cell r="D1569">
            <v>0</v>
          </cell>
        </row>
        <row r="1570">
          <cell r="B1570">
            <v>40383</v>
          </cell>
          <cell r="C1570" t="str">
            <v>0</v>
          </cell>
          <cell r="D1570">
            <v>0</v>
          </cell>
        </row>
        <row r="1571">
          <cell r="B1571">
            <v>40384</v>
          </cell>
          <cell r="C1571" t="str">
            <v>0</v>
          </cell>
          <cell r="D1571">
            <v>0</v>
          </cell>
        </row>
        <row r="1572">
          <cell r="B1572">
            <v>40385</v>
          </cell>
          <cell r="C1572" t="str">
            <v>0</v>
          </cell>
          <cell r="D1572">
            <v>0</v>
          </cell>
        </row>
        <row r="1573">
          <cell r="B1573">
            <v>40386</v>
          </cell>
          <cell r="C1573" t="str">
            <v>0</v>
          </cell>
          <cell r="D1573">
            <v>0</v>
          </cell>
        </row>
        <row r="1574">
          <cell r="B1574">
            <v>40387</v>
          </cell>
          <cell r="C1574" t="str">
            <v>0</v>
          </cell>
          <cell r="D1574">
            <v>0</v>
          </cell>
        </row>
        <row r="1575">
          <cell r="B1575">
            <v>40479</v>
          </cell>
          <cell r="C1575">
            <v>20000000</v>
          </cell>
          <cell r="D1575">
            <v>19705231.334017169</v>
          </cell>
        </row>
        <row r="1576">
          <cell r="B1576">
            <v>40389</v>
          </cell>
          <cell r="C1576" t="str">
            <v>0</v>
          </cell>
          <cell r="D1576">
            <v>0</v>
          </cell>
        </row>
        <row r="1577">
          <cell r="B1577">
            <v>40390</v>
          </cell>
          <cell r="C1577" t="str">
            <v>0</v>
          </cell>
          <cell r="D1577">
            <v>0</v>
          </cell>
        </row>
        <row r="1578">
          <cell r="B1578">
            <v>40391</v>
          </cell>
          <cell r="C1578" t="str">
            <v>0</v>
          </cell>
          <cell r="D1578">
            <v>0</v>
          </cell>
        </row>
        <row r="1579">
          <cell r="B1579">
            <v>40392</v>
          </cell>
          <cell r="C1579" t="str">
            <v>0</v>
          </cell>
          <cell r="D1579">
            <v>0</v>
          </cell>
        </row>
        <row r="1580">
          <cell r="B1580">
            <v>40393</v>
          </cell>
          <cell r="C1580" t="str">
            <v>0</v>
          </cell>
          <cell r="D1580">
            <v>0</v>
          </cell>
        </row>
        <row r="1581">
          <cell r="B1581">
            <v>40394</v>
          </cell>
          <cell r="C1581" t="str">
            <v>0</v>
          </cell>
          <cell r="D1581">
            <v>0</v>
          </cell>
        </row>
        <row r="1582">
          <cell r="B1582">
            <v>40486</v>
          </cell>
          <cell r="C1582">
            <v>12288000</v>
          </cell>
          <cell r="D1582">
            <v>12018328.465392964</v>
          </cell>
        </row>
        <row r="1583">
          <cell r="B1583">
            <v>40396</v>
          </cell>
          <cell r="C1583" t="str">
            <v>0</v>
          </cell>
          <cell r="D1583">
            <v>0</v>
          </cell>
        </row>
        <row r="1584">
          <cell r="B1584">
            <v>40397</v>
          </cell>
          <cell r="C1584" t="str">
            <v>0</v>
          </cell>
          <cell r="D1584">
            <v>0</v>
          </cell>
        </row>
        <row r="1585">
          <cell r="B1585">
            <v>40398</v>
          </cell>
          <cell r="C1585" t="str">
            <v>0</v>
          </cell>
          <cell r="D1585">
            <v>0</v>
          </cell>
        </row>
        <row r="1586">
          <cell r="B1586">
            <v>40399</v>
          </cell>
          <cell r="C1586" t="str">
            <v>0</v>
          </cell>
          <cell r="D1586">
            <v>0</v>
          </cell>
        </row>
        <row r="1587">
          <cell r="B1587">
            <v>40400</v>
          </cell>
          <cell r="C1587" t="str">
            <v>0</v>
          </cell>
          <cell r="D1587">
            <v>0</v>
          </cell>
        </row>
        <row r="1588">
          <cell r="B1588">
            <v>40401</v>
          </cell>
          <cell r="C1588" t="str">
            <v>0</v>
          </cell>
          <cell r="D1588">
            <v>0</v>
          </cell>
        </row>
        <row r="1589">
          <cell r="B1589">
            <v>40493</v>
          </cell>
          <cell r="C1589">
            <v>9800000</v>
          </cell>
          <cell r="D1589">
            <v>9584929.9284546748</v>
          </cell>
        </row>
        <row r="1590">
          <cell r="B1590">
            <v>40403</v>
          </cell>
          <cell r="C1590" t="str">
            <v>0</v>
          </cell>
          <cell r="D1590">
            <v>0</v>
          </cell>
        </row>
        <row r="1591">
          <cell r="B1591">
            <v>40404</v>
          </cell>
          <cell r="C1591" t="str">
            <v>0</v>
          </cell>
          <cell r="D1591">
            <v>0</v>
          </cell>
        </row>
        <row r="1592">
          <cell r="B1592">
            <v>40405</v>
          </cell>
          <cell r="C1592" t="str">
            <v>0</v>
          </cell>
          <cell r="D1592">
            <v>0</v>
          </cell>
        </row>
        <row r="1593">
          <cell r="B1593">
            <v>40406</v>
          </cell>
          <cell r="C1593" t="str">
            <v>0</v>
          </cell>
          <cell r="D1593">
            <v>0</v>
          </cell>
        </row>
        <row r="1594">
          <cell r="B1594">
            <v>40407</v>
          </cell>
          <cell r="C1594" t="str">
            <v>0</v>
          </cell>
          <cell r="D1594">
            <v>0</v>
          </cell>
        </row>
        <row r="1595">
          <cell r="B1595">
            <v>40408</v>
          </cell>
          <cell r="C1595" t="str">
            <v>0</v>
          </cell>
          <cell r="D1595">
            <v>0</v>
          </cell>
        </row>
        <row r="1596">
          <cell r="B1596">
            <v>40500</v>
          </cell>
          <cell r="C1596">
            <v>20000000</v>
          </cell>
          <cell r="D1596">
            <v>19561081.486642193</v>
          </cell>
        </row>
        <row r="1597">
          <cell r="C1597" t="str">
            <v>0</v>
          </cell>
        </row>
        <row r="1598">
          <cell r="C1598" t="str">
            <v>0</v>
          </cell>
        </row>
        <row r="1599">
          <cell r="C1599" t="str">
            <v>0</v>
          </cell>
        </row>
        <row r="1600">
          <cell r="C1600" t="str">
            <v>0</v>
          </cell>
        </row>
        <row r="1601">
          <cell r="C1601" t="str">
            <v>0</v>
          </cell>
        </row>
        <row r="1602">
          <cell r="C1602" t="str">
            <v>0</v>
          </cell>
        </row>
        <row r="1603">
          <cell r="B1603">
            <v>40507</v>
          </cell>
          <cell r="C1603">
            <v>5100000</v>
          </cell>
          <cell r="D1603">
            <v>4988075.7790937591</v>
          </cell>
        </row>
        <row r="1604">
          <cell r="C1604" t="str">
            <v>0</v>
          </cell>
        </row>
        <row r="1605">
          <cell r="C1605" t="str">
            <v>0</v>
          </cell>
        </row>
        <row r="1606">
          <cell r="C1606" t="str">
            <v>0</v>
          </cell>
        </row>
        <row r="1607">
          <cell r="C1607" t="str">
            <v>0</v>
          </cell>
        </row>
        <row r="1608">
          <cell r="C1608" t="str">
            <v>0</v>
          </cell>
        </row>
        <row r="1609">
          <cell r="C1609" t="str">
            <v>0</v>
          </cell>
        </row>
        <row r="1610">
          <cell r="B1610">
            <v>40514</v>
          </cell>
          <cell r="C1610">
            <v>8500000</v>
          </cell>
          <cell r="D1610">
            <v>8313459.6318229325</v>
          </cell>
        </row>
        <row r="1611">
          <cell r="C1611" t="str">
            <v>0</v>
          </cell>
        </row>
        <row r="1612">
          <cell r="C1612" t="str">
            <v>0</v>
          </cell>
        </row>
        <row r="1613">
          <cell r="C1613" t="str">
            <v>0</v>
          </cell>
        </row>
        <row r="1614">
          <cell r="C1614" t="str">
            <v>0</v>
          </cell>
        </row>
        <row r="1615">
          <cell r="C1615" t="str">
            <v>0</v>
          </cell>
        </row>
        <row r="1616">
          <cell r="C1616" t="str">
            <v>0</v>
          </cell>
        </row>
        <row r="1617">
          <cell r="B1617">
            <v>40521</v>
          </cell>
          <cell r="C1617">
            <v>10500000</v>
          </cell>
          <cell r="D1617">
            <v>10257561.823723566</v>
          </cell>
        </row>
        <row r="1618">
          <cell r="C1618" t="str">
            <v>0</v>
          </cell>
        </row>
        <row r="1619">
          <cell r="C1619" t="str">
            <v>0</v>
          </cell>
        </row>
        <row r="1620">
          <cell r="C1620" t="str">
            <v>0</v>
          </cell>
        </row>
        <row r="1621">
          <cell r="C1621" t="str">
            <v>0</v>
          </cell>
        </row>
        <row r="1622">
          <cell r="C1622" t="str">
            <v>0</v>
          </cell>
        </row>
        <row r="1623">
          <cell r="C1623" t="str">
            <v>0</v>
          </cell>
        </row>
        <row r="1624">
          <cell r="B1624">
            <v>40528</v>
          </cell>
          <cell r="C1624">
            <v>16970000</v>
          </cell>
          <cell r="D1624">
            <v>16564053.619606933</v>
          </cell>
        </row>
        <row r="1625">
          <cell r="C1625" t="str">
            <v>0</v>
          </cell>
        </row>
        <row r="1626">
          <cell r="C1626" t="str">
            <v>0</v>
          </cell>
        </row>
        <row r="1627">
          <cell r="C1627" t="str">
            <v>0</v>
          </cell>
        </row>
        <row r="1628">
          <cell r="C1628" t="str">
            <v>0</v>
          </cell>
        </row>
        <row r="1629">
          <cell r="C1629" t="str">
            <v>0</v>
          </cell>
        </row>
        <row r="1630">
          <cell r="C1630" t="str">
            <v>0</v>
          </cell>
        </row>
        <row r="1631">
          <cell r="B1631">
            <v>40535</v>
          </cell>
          <cell r="C1631">
            <v>20000000</v>
          </cell>
          <cell r="D1631">
            <v>19521571.737898566</v>
          </cell>
        </row>
        <row r="1632">
          <cell r="C1632" t="str">
            <v>0</v>
          </cell>
        </row>
        <row r="1633">
          <cell r="C1633" t="str">
            <v>0</v>
          </cell>
        </row>
        <row r="1634">
          <cell r="C1634" t="str">
            <v>0</v>
          </cell>
        </row>
        <row r="1635">
          <cell r="C1635" t="str">
            <v>0</v>
          </cell>
        </row>
        <row r="1636">
          <cell r="C1636" t="str">
            <v>0</v>
          </cell>
        </row>
        <row r="1637">
          <cell r="C1637" t="str">
            <v>0</v>
          </cell>
        </row>
        <row r="1638">
          <cell r="B1638">
            <v>40542</v>
          </cell>
          <cell r="C1638">
            <v>20000000</v>
          </cell>
          <cell r="D1638">
            <v>19521571.737898566</v>
          </cell>
        </row>
        <row r="1639">
          <cell r="C1639" t="str">
            <v>0</v>
          </cell>
        </row>
        <row r="1640">
          <cell r="C1640" t="str">
            <v>0</v>
          </cell>
        </row>
        <row r="1641">
          <cell r="C1641" t="str">
            <v>0</v>
          </cell>
        </row>
        <row r="1642">
          <cell r="C1642" t="str">
            <v>0</v>
          </cell>
        </row>
        <row r="1643">
          <cell r="C1643" t="str">
            <v>0</v>
          </cell>
        </row>
        <row r="1644">
          <cell r="C1644" t="str">
            <v>0</v>
          </cell>
        </row>
        <row r="1645">
          <cell r="B1645">
            <v>40549</v>
          </cell>
          <cell r="C1645">
            <v>20000000</v>
          </cell>
          <cell r="D1645">
            <v>19525848.210870601</v>
          </cell>
        </row>
        <row r="1646">
          <cell r="C1646" t="str">
            <v>0</v>
          </cell>
        </row>
        <row r="1647">
          <cell r="C1647" t="str">
            <v>0</v>
          </cell>
        </row>
        <row r="1648">
          <cell r="C1648" t="str">
            <v>0</v>
          </cell>
        </row>
        <row r="1649">
          <cell r="C1649" t="str">
            <v>0</v>
          </cell>
        </row>
        <row r="1650">
          <cell r="C1650" t="str">
            <v>0</v>
          </cell>
        </row>
        <row r="1651">
          <cell r="B1651">
            <v>40556</v>
          </cell>
          <cell r="C1651">
            <v>20000000</v>
          </cell>
          <cell r="D1651">
            <v>19531333.610161003</v>
          </cell>
        </row>
        <row r="1652">
          <cell r="C1652">
            <v>0</v>
          </cell>
        </row>
        <row r="1653">
          <cell r="C1653">
            <v>0</v>
          </cell>
        </row>
        <row r="1654">
          <cell r="C1654" t="str">
            <v>0</v>
          </cell>
        </row>
        <row r="1655">
          <cell r="C1655" t="str">
            <v>0</v>
          </cell>
        </row>
        <row r="1656">
          <cell r="C1656" t="str">
            <v>0</v>
          </cell>
        </row>
        <row r="1657">
          <cell r="C1657" t="str">
            <v>0</v>
          </cell>
        </row>
        <row r="1658">
          <cell r="C1658" t="str">
            <v>0</v>
          </cell>
        </row>
        <row r="1659">
          <cell r="B1659">
            <v>40563</v>
          </cell>
          <cell r="C1659">
            <v>20000000</v>
          </cell>
          <cell r="D1659">
            <v>19544877.448263638</v>
          </cell>
        </row>
        <row r="1660">
          <cell r="C1660" t="str">
            <v>0</v>
          </cell>
        </row>
        <row r="1661">
          <cell r="C1661" t="str">
            <v>0</v>
          </cell>
        </row>
        <row r="1662">
          <cell r="C1662" t="str">
            <v>0</v>
          </cell>
        </row>
        <row r="1663">
          <cell r="C1663" t="str">
            <v>0</v>
          </cell>
        </row>
        <row r="1664">
          <cell r="C1664" t="str">
            <v>0</v>
          </cell>
        </row>
        <row r="1665">
          <cell r="C1665" t="str">
            <v>0</v>
          </cell>
        </row>
        <row r="1666">
          <cell r="B1666">
            <v>40570</v>
          </cell>
          <cell r="C1666">
            <v>25000000</v>
          </cell>
          <cell r="D1666">
            <v>24425145.828158326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und"/>
      <sheetName val="US"/>
      <sheetName val="Transfers"/>
      <sheetName val="Sheet2"/>
      <sheetName val="Codes"/>
      <sheetName val="Sheet1"/>
      <sheetName val="წმინდა_ამოღება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საკუთარი</v>
          </cell>
        </row>
        <row r="2">
          <cell r="A2" t="str">
            <v>პარტიის</v>
          </cell>
        </row>
        <row r="3">
          <cell r="A3" t="str">
            <v>დავალებების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ystem"/>
      <sheetName val="Info"/>
      <sheetName val="RI-Data"/>
      <sheetName val="A"/>
      <sheetName val="A-Data"/>
      <sheetName val="RC"/>
      <sheetName val="A-Can"/>
      <sheetName val="RC-D"/>
      <sheetName val="RI"/>
      <sheetName val="Info-Data"/>
      <sheetName val="RC-Data"/>
      <sheetName val="RC-D-Data"/>
      <sheetName val="FXD-Data"/>
      <sheetName val="A-LS-Data"/>
      <sheetName val="RC-SD-Data"/>
      <sheetName val="RC-B-Data"/>
      <sheetName val="RC-S-Data"/>
      <sheetName val="RC-I-Data"/>
      <sheetName val="A-LD-Data (1)"/>
      <sheetName val="A-LD-Data (2)"/>
      <sheetName val="FX-Data"/>
      <sheetName val="A-G-Data (2)"/>
      <sheetName val="A-CI-Data"/>
      <sheetName val="A-CP-Data"/>
      <sheetName val="A-D-Data"/>
      <sheetName val="RI-A-Data"/>
      <sheetName val="A-L-Data (1)"/>
      <sheetName val="A-L-Data (2)"/>
      <sheetName val="A-L"/>
      <sheetName val="RI-AC-Data (1)"/>
      <sheetName val="RI-AC-Data (2)"/>
      <sheetName val="RI-AC-Data (3)"/>
      <sheetName val="RI-AC-Data (4)"/>
      <sheetName val="RI-AC-Data (5)"/>
      <sheetName val="RC-P-Data"/>
      <sheetName val="RC-C-Data"/>
      <sheetName val="RC-L-Data"/>
      <sheetName val="RI-C-Data"/>
      <sheetName val="A-Can-Data (1)"/>
      <sheetName val="A-Can-Data (2)"/>
      <sheetName val="RC-O-Data"/>
      <sheetName val="RC-A-Data"/>
      <sheetName val="RC-L"/>
      <sheetName val="RC-A"/>
      <sheetName val="RC-C"/>
      <sheetName val="RC-O"/>
      <sheetName val="RI-C"/>
      <sheetName val="RC-P"/>
      <sheetName val="RI-AC"/>
      <sheetName val="RI-A"/>
      <sheetName val="A-D"/>
      <sheetName val="A-CP"/>
      <sheetName val="A-CI"/>
      <sheetName val="A-G-Data (1)"/>
      <sheetName val="A-G"/>
      <sheetName val="FX"/>
      <sheetName val="A-LD"/>
      <sheetName val="RC-S"/>
      <sheetName val="RC-I"/>
      <sheetName val="RC-B"/>
      <sheetName val="RC-SD"/>
      <sheetName val="A-LS"/>
      <sheetName val="FXD"/>
      <sheetName val="Sheet2"/>
    </sheetNames>
    <sheetDataSet>
      <sheetData sheetId="0"/>
      <sheetData sheetId="1">
        <row r="1">
          <cell r="B1" t="str">
            <v>კონსოლიდირებული</v>
          </cell>
          <cell r="C1" t="str">
            <v>ALL</v>
          </cell>
        </row>
        <row r="2">
          <cell r="C2">
            <v>40451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">
          <cell r="D1">
            <v>4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BG Q"/>
      <sheetName val="Mon-In"/>
      <sheetName val="Mon-Out"/>
      <sheetName val="NBG table new (2)"/>
      <sheetName val="NBG table (prog)"/>
      <sheetName val="NIR"/>
      <sheetName val="NBG table"/>
      <sheetName val="MS table"/>
      <sheetName val="NBG M"/>
      <sheetName val="MS M"/>
      <sheetName val="WEOREO"/>
      <sheetName val="NBG M (prog)"/>
      <sheetName val="MS M (prog)"/>
      <sheetName val="Chart4"/>
      <sheetName val="Chart3"/>
      <sheetName val="Chart5"/>
      <sheetName val="Chart7"/>
      <sheetName val="Chart11"/>
      <sheetName val="RM comp (2)"/>
      <sheetName val="Chart12"/>
      <sheetName val="Chart8"/>
      <sheetName val="Chart10"/>
      <sheetName val="Chart9"/>
      <sheetName val="Chart13"/>
      <sheetName val="M2 vs M3 m"/>
      <sheetName val="RM comp"/>
      <sheetName val="Chart1"/>
      <sheetName val="Chart2"/>
      <sheetName val="Sheet1"/>
      <sheetName val="deposits"/>
      <sheetName val="RM and sterlization"/>
      <sheetName val="Dom vs for deposits (actual (2)"/>
      <sheetName val="RM comp (actl) (2)"/>
      <sheetName val="RM comp (actl)"/>
      <sheetName val="Dom vs for deposits (actual)"/>
      <sheetName val="Dom vs for deposits"/>
      <sheetName val="M3 m"/>
      <sheetName val="M2 m"/>
      <sheetName val="BM RM CPI"/>
      <sheetName val="BM and Prices"/>
      <sheetName val="Inter &amp; Ster"/>
      <sheetName val="BM RM"/>
      <sheetName val="BM vs RM"/>
      <sheetName val="private credit"/>
      <sheetName val="excess liquidity"/>
      <sheetName val="Dom Fin"/>
      <sheetName val="Medium Term OUT"/>
      <sheetName val="NBG table old"/>
      <sheetName val="MS table old"/>
      <sheetName val="DOC"/>
      <sheetName val="Insheets"/>
      <sheetName val="FSI"/>
      <sheetName val="Program"/>
      <sheetName val="Out SEI"/>
      <sheetName val="NBG old"/>
      <sheetName val="DMB prog"/>
      <sheetName val="MS data prog"/>
      <sheetName val="Dom. Fin. for fiscal"/>
      <sheetName val="EDSS Despot&amp;lending"/>
      <sheetName val="ControlSheet"/>
      <sheetName val="Main Output Table I--OLD base"/>
      <sheetName val="Main Output Table II--OLD base"/>
      <sheetName val="Summary Q1"/>
      <sheetName val="Summary 07"/>
      <sheetName val="assumption"/>
      <sheetName val="T-bills"/>
      <sheetName val="Cashflow"/>
      <sheetName val="Cashflow2004"/>
      <sheetName val="int_calc"/>
      <sheetName val="mof tBILL PROJ"/>
      <sheetName val="fis_input"/>
      <sheetName val="PC-input"/>
      <sheetName val="resold"/>
      <sheetName val="red"/>
      <sheetName val="Domdebt"/>
      <sheetName val="fis_backup '02"/>
      <sheetName val="Deposit&amp;Lending Rates, Treaus"/>
      <sheetName val="GEO_M"/>
      <sheetName val="OUTREO"/>
      <sheetName val="EDSS Mon panel for BR"/>
      <sheetName val="FSUOUT"/>
      <sheetName val="OUTREO _History"/>
      <sheetName val="WEO_Q4"/>
      <sheetName val="Interest Rates on Loans (EN)"/>
      <sheetName val="FC Dep.volume&amp;Int.rates-eng"/>
      <sheetName val="Real (P) IN"/>
      <sheetName val="Table. NBG Accounts-Auth "/>
      <sheetName val="Table. Monetary Survey-Auth"/>
      <sheetName val="Forex"/>
      <sheetName val="GEOMon (SBA)"/>
      <sheetName val="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>
        <row r="6">
          <cell r="A6" t="str">
            <v>EDF_Save_Database</v>
          </cell>
          <cell r="B6" t="str">
            <v>Edf_srs_code</v>
          </cell>
          <cell r="C6" t="str">
            <v>Units</v>
          </cell>
          <cell r="D6" t="str">
            <v>Data_type</v>
          </cell>
          <cell r="E6" t="str">
            <v>Descriptor</v>
          </cell>
          <cell r="F6">
            <v>35034</v>
          </cell>
          <cell r="G6">
            <v>35065</v>
          </cell>
          <cell r="H6">
            <v>35096</v>
          </cell>
          <cell r="I6">
            <v>35125</v>
          </cell>
          <cell r="J6">
            <v>35156</v>
          </cell>
          <cell r="K6">
            <v>35186</v>
          </cell>
          <cell r="L6">
            <v>35217</v>
          </cell>
          <cell r="M6">
            <v>35247</v>
          </cell>
          <cell r="N6">
            <v>35278</v>
          </cell>
          <cell r="O6">
            <v>35309</v>
          </cell>
          <cell r="P6">
            <v>35339</v>
          </cell>
          <cell r="Q6">
            <v>35370</v>
          </cell>
          <cell r="R6">
            <v>35400</v>
          </cell>
          <cell r="S6">
            <v>35431</v>
          </cell>
          <cell r="T6">
            <v>35462</v>
          </cell>
          <cell r="U6">
            <v>35490</v>
          </cell>
          <cell r="V6">
            <v>35521</v>
          </cell>
          <cell r="W6">
            <v>35551</v>
          </cell>
          <cell r="X6">
            <v>35582</v>
          </cell>
          <cell r="Y6">
            <v>35612</v>
          </cell>
          <cell r="Z6">
            <v>35643</v>
          </cell>
          <cell r="AA6">
            <v>35674</v>
          </cell>
          <cell r="AB6">
            <v>35704</v>
          </cell>
          <cell r="AC6">
            <v>35735</v>
          </cell>
          <cell r="AD6">
            <v>35765</v>
          </cell>
          <cell r="AE6">
            <v>35796</v>
          </cell>
          <cell r="AF6">
            <v>35827</v>
          </cell>
          <cell r="AG6">
            <v>35855</v>
          </cell>
          <cell r="AH6">
            <v>35886</v>
          </cell>
          <cell r="AI6">
            <v>35916</v>
          </cell>
          <cell r="AJ6">
            <v>35947</v>
          </cell>
          <cell r="AK6">
            <v>35977</v>
          </cell>
          <cell r="AL6">
            <v>36008</v>
          </cell>
          <cell r="AM6">
            <v>36039</v>
          </cell>
          <cell r="AN6">
            <v>36069</v>
          </cell>
          <cell r="AO6">
            <v>36100</v>
          </cell>
          <cell r="AR6">
            <v>36130</v>
          </cell>
          <cell r="AS6">
            <v>36161</v>
          </cell>
          <cell r="AT6">
            <v>36192</v>
          </cell>
          <cell r="AU6">
            <v>36220</v>
          </cell>
        </row>
        <row r="9">
          <cell r="E9" t="str">
            <v>Table 1. Georgia: Summary Accounts of the Banking System at program exchange rates</v>
          </cell>
        </row>
        <row r="10">
          <cell r="E10" t="str">
            <v xml:space="preserve">Be careful: need for manual addition of the US$/SRD exchange rate in line 151; also, check consistency of NBG and IMF data on stock of Fund obligations in line 165 </v>
          </cell>
        </row>
        <row r="11">
          <cell r="E11" t="str">
            <v xml:space="preserve">Be careful: need for manual addition of the US$/SRD exchange rate in line 151 and 155; also, check consistency of NBG and IMF data on stock of Fund obligations in line 165 </v>
          </cell>
        </row>
        <row r="13">
          <cell r="E13">
            <v>39691.917272453706</v>
          </cell>
        </row>
        <row r="14">
          <cell r="E14">
            <v>39691.917272453706</v>
          </cell>
          <cell r="F14" t="str">
            <v>Dec95</v>
          </cell>
          <cell r="G14" t="str">
            <v>Jan96</v>
          </cell>
          <cell r="H14" t="str">
            <v>Feb96</v>
          </cell>
          <cell r="I14" t="str">
            <v>Mar96</v>
          </cell>
          <cell r="J14" t="str">
            <v>Apr96</v>
          </cell>
          <cell r="K14" t="str">
            <v>May96</v>
          </cell>
          <cell r="L14" t="str">
            <v>Jun96</v>
          </cell>
          <cell r="M14" t="str">
            <v>Jul96</v>
          </cell>
          <cell r="N14" t="str">
            <v>Aug96</v>
          </cell>
          <cell r="O14" t="str">
            <v>Sept96</v>
          </cell>
          <cell r="P14" t="str">
            <v>Oct96</v>
          </cell>
          <cell r="Q14" t="str">
            <v>Nov96</v>
          </cell>
          <cell r="R14" t="str">
            <v>Dec96</v>
          </cell>
          <cell r="S14" t="str">
            <v>Jan97</v>
          </cell>
          <cell r="T14" t="str">
            <v>Feb97</v>
          </cell>
          <cell r="U14" t="str">
            <v>Mar97</v>
          </cell>
          <cell r="V14" t="str">
            <v>Apr97</v>
          </cell>
          <cell r="W14" t="str">
            <v>May97</v>
          </cell>
          <cell r="X14" t="str">
            <v>Jun97</v>
          </cell>
          <cell r="Y14" t="str">
            <v>Jul97</v>
          </cell>
          <cell r="Z14" t="str">
            <v>Aug97</v>
          </cell>
          <cell r="AA14" t="str">
            <v>Sept97</v>
          </cell>
          <cell r="AB14" t="str">
            <v>Oct97</v>
          </cell>
          <cell r="AC14" t="str">
            <v>Nov97</v>
          </cell>
          <cell r="AD14" t="str">
            <v>Dec97</v>
          </cell>
          <cell r="AE14" t="str">
            <v>Jan98</v>
          </cell>
          <cell r="AF14" t="str">
            <v>Feb98</v>
          </cell>
          <cell r="AG14" t="str">
            <v>Mar98</v>
          </cell>
          <cell r="AH14" t="str">
            <v>Apr98</v>
          </cell>
          <cell r="AI14" t="str">
            <v>May98</v>
          </cell>
          <cell r="AJ14" t="str">
            <v>Jun98</v>
          </cell>
          <cell r="AK14" t="str">
            <v>Jul98</v>
          </cell>
          <cell r="AL14" t="str">
            <v>Aug98</v>
          </cell>
          <cell r="AM14" t="str">
            <v>Sep98</v>
          </cell>
          <cell r="AN14">
            <v>36069</v>
          </cell>
          <cell r="AO14">
            <v>36100</v>
          </cell>
          <cell r="AP14" t="str">
            <v>Dec-98</v>
          </cell>
          <cell r="AR14" t="str">
            <v>Dec-98</v>
          </cell>
          <cell r="AS14" t="str">
            <v>Jan-99</v>
          </cell>
          <cell r="AT14" t="str">
            <v>Feb-99</v>
          </cell>
          <cell r="AU14" t="str">
            <v>Mar-99</v>
          </cell>
        </row>
        <row r="15">
          <cell r="AP15" t="str">
            <v>ESAF</v>
          </cell>
          <cell r="AQ15" t="str">
            <v>Shadow</v>
          </cell>
          <cell r="AR15" t="str">
            <v>Act.</v>
          </cell>
        </row>
        <row r="16">
          <cell r="E16" t="str">
            <v>At program exchange rates</v>
          </cell>
        </row>
        <row r="17">
          <cell r="E17" t="str">
            <v>National Bank of Georgia</v>
          </cell>
        </row>
        <row r="19">
          <cell r="A19" t="str">
            <v>c:\my documents\geo\edf\geomon[temp]</v>
          </cell>
          <cell r="B19" t="str">
            <v>FAFA_N_E</v>
          </cell>
          <cell r="C19" t="str">
            <v>Millions of lari</v>
          </cell>
          <cell r="D19" t="str">
            <v>Stock</v>
          </cell>
          <cell r="E19" t="str">
            <v>Net foreign assets</v>
          </cell>
          <cell r="F19">
            <v>93.341608731707311</v>
          </cell>
          <cell r="G19">
            <v>80.345144389111255</v>
          </cell>
          <cell r="H19">
            <v>61.611354190476213</v>
          </cell>
          <cell r="I19">
            <v>43.237458530903318</v>
          </cell>
          <cell r="J19">
            <v>21.050972729729686</v>
          </cell>
          <cell r="K19">
            <v>13.56648395238093</v>
          </cell>
          <cell r="L19">
            <v>44.850140848605569</v>
          </cell>
          <cell r="M19">
            <v>40.088452213661661</v>
          </cell>
          <cell r="N19">
            <v>29.653105036306265</v>
          </cell>
          <cell r="O19">
            <v>1.9145337086613892</v>
          </cell>
          <cell r="P19">
            <v>-24.92414318110233</v>
          </cell>
          <cell r="Q19">
            <v>-44.82633012500002</v>
          </cell>
          <cell r="R19">
            <v>-9.7909790643641763</v>
          </cell>
          <cell r="S19">
            <v>-40.429349494949442</v>
          </cell>
          <cell r="T19">
            <v>-63.643303875969004</v>
          </cell>
          <cell r="U19">
            <v>-75.271552395672288</v>
          </cell>
          <cell r="V19">
            <v>-105.63429969207083</v>
          </cell>
          <cell r="W19">
            <v>-133.08199999999999</v>
          </cell>
          <cell r="X19">
            <v>-139.93049999999997</v>
          </cell>
          <cell r="Y19">
            <v>-139.32402713178294</v>
          </cell>
          <cell r="Z19">
            <v>-173.62397832817339</v>
          </cell>
          <cell r="AA19">
            <v>-171.78867103235743</v>
          </cell>
          <cell r="AB19">
            <v>-172.13689999999991</v>
          </cell>
          <cell r="AC19">
            <v>-128.33298323170723</v>
          </cell>
          <cell r="AD19">
            <v>-132.06826963190184</v>
          </cell>
          <cell r="AE19">
            <v>-122.47518100784316</v>
          </cell>
          <cell r="AF19">
            <v>-137.40497573608397</v>
          </cell>
          <cell r="AG19">
            <v>-149.45373514531838</v>
          </cell>
          <cell r="AH19">
            <v>-155.72690308539325</v>
          </cell>
          <cell r="AI19">
            <v>-173.68483803102441</v>
          </cell>
          <cell r="AJ19">
            <v>-196.69466024359042</v>
          </cell>
          <cell r="AK19">
            <v>-219.84740282519289</v>
          </cell>
          <cell r="AL19">
            <v>-215.7030758172223</v>
          </cell>
          <cell r="AM19">
            <v>-263.0124875539442</v>
          </cell>
          <cell r="AN19">
            <v>-280.01810525693179</v>
          </cell>
          <cell r="AO19">
            <v>-305.05594132730027</v>
          </cell>
          <cell r="AP19">
            <v>-264.74675552752495</v>
          </cell>
          <cell r="AQ19">
            <v>-420.01195910999991</v>
          </cell>
          <cell r="AR19">
            <v>-389.89942261600015</v>
          </cell>
          <cell r="AS19">
            <v>-430.19027881785257</v>
          </cell>
          <cell r="AT19">
            <v>-433.70113713352794</v>
          </cell>
          <cell r="AU19">
            <v>-460.17809383377949</v>
          </cell>
        </row>
        <row r="20">
          <cell r="A20" t="str">
            <v>c:\my documents\geo\edf\geomon[temp]</v>
          </cell>
          <cell r="B20" t="str">
            <v>FAFAENC_E</v>
          </cell>
          <cell r="C20" t="str">
            <v>Millions of lari</v>
          </cell>
          <cell r="D20" t="str">
            <v>Stock</v>
          </cell>
          <cell r="E20" t="str">
            <v xml:space="preserve">  Encumbered reserves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</row>
        <row r="21">
          <cell r="A21" t="str">
            <v>c:\my documents\geo\edf\geomon[temp]</v>
          </cell>
          <cell r="B21" t="str">
            <v>FAFRA_N_E</v>
          </cell>
          <cell r="C21" t="str">
            <v>Millions of lari</v>
          </cell>
          <cell r="D21" t="str">
            <v>Stock</v>
          </cell>
          <cell r="E21" t="str">
            <v>Net international reserves (NIR)</v>
          </cell>
          <cell r="F21">
            <v>93.341608731707311</v>
          </cell>
          <cell r="G21">
            <v>80.345144389111255</v>
          </cell>
          <cell r="H21">
            <v>61.611354190476213</v>
          </cell>
          <cell r="I21">
            <v>43.237458530903318</v>
          </cell>
          <cell r="J21">
            <v>21.050972729729686</v>
          </cell>
          <cell r="K21">
            <v>13.56648395238093</v>
          </cell>
          <cell r="L21">
            <v>44.850140848605569</v>
          </cell>
          <cell r="M21">
            <v>40.088452213661661</v>
          </cell>
          <cell r="N21">
            <v>29.653105036306265</v>
          </cell>
          <cell r="O21">
            <v>1.9145337086613892</v>
          </cell>
          <cell r="P21">
            <v>-24.92414318110233</v>
          </cell>
          <cell r="Q21">
            <v>-44.82633012500002</v>
          </cell>
          <cell r="R21">
            <v>-9.7909790643641763</v>
          </cell>
          <cell r="S21">
            <v>-40.429349494949442</v>
          </cell>
          <cell r="T21">
            <v>-63.643303875969004</v>
          </cell>
          <cell r="U21">
            <v>-75.271552395672288</v>
          </cell>
          <cell r="V21">
            <v>-105.63429969207083</v>
          </cell>
          <cell r="W21">
            <v>-133.08199999999999</v>
          </cell>
          <cell r="X21">
            <v>-139.93049999999997</v>
          </cell>
          <cell r="Y21">
            <v>-139.32402713178294</v>
          </cell>
          <cell r="Z21">
            <v>-173.62397832817339</v>
          </cell>
          <cell r="AA21">
            <v>-171.78867103235743</v>
          </cell>
          <cell r="AB21">
            <v>-172.13689999999991</v>
          </cell>
          <cell r="AC21">
            <v>-128.33298323170723</v>
          </cell>
          <cell r="AD21">
            <v>-132.06826963190184</v>
          </cell>
          <cell r="AE21">
            <v>-122.47518100784316</v>
          </cell>
          <cell r="AF21">
            <v>-137.40497573608397</v>
          </cell>
          <cell r="AG21">
            <v>-149.45373514531838</v>
          </cell>
          <cell r="AH21">
            <v>-155.72690308539325</v>
          </cell>
          <cell r="AI21">
            <v>-173.68483803102441</v>
          </cell>
          <cell r="AJ21">
            <v>-196.69466024359042</v>
          </cell>
          <cell r="AK21">
            <v>-219.84740282519289</v>
          </cell>
          <cell r="AL21">
            <v>-215.7030758172223</v>
          </cell>
          <cell r="AM21">
            <v>-263.0124875539442</v>
          </cell>
          <cell r="AN21">
            <v>-280.01810525693179</v>
          </cell>
          <cell r="AO21">
            <v>-305.05594132730027</v>
          </cell>
          <cell r="AP21">
            <v>-264.74675552752495</v>
          </cell>
          <cell r="AQ21">
            <v>-420.01195910999991</v>
          </cell>
          <cell r="AR21">
            <v>-389.89942261600015</v>
          </cell>
          <cell r="AS21">
            <v>-430.19027881785257</v>
          </cell>
          <cell r="AT21">
            <v>-433.70113713352794</v>
          </cell>
          <cell r="AU21">
            <v>-460.17809383377949</v>
          </cell>
        </row>
        <row r="22">
          <cell r="A22" t="str">
            <v>c:\my documents\geo\edf\geomon[temp]</v>
          </cell>
          <cell r="B22" t="str">
            <v>FAFRAGOLD_E</v>
          </cell>
          <cell r="C22" t="str">
            <v>Millions of lari</v>
          </cell>
          <cell r="D22" t="str">
            <v>Stock</v>
          </cell>
          <cell r="E22" t="str">
            <v xml:space="preserve">  Gold</v>
          </cell>
          <cell r="F22">
            <v>1.5</v>
          </cell>
          <cell r="G22">
            <v>1.5</v>
          </cell>
          <cell r="H22">
            <v>1.5</v>
          </cell>
          <cell r="I22">
            <v>1.5</v>
          </cell>
          <cell r="J22">
            <v>1.5</v>
          </cell>
          <cell r="K22">
            <v>1.5</v>
          </cell>
          <cell r="L22">
            <v>1.5</v>
          </cell>
          <cell r="M22">
            <v>1.5</v>
          </cell>
          <cell r="N22">
            <v>1.5</v>
          </cell>
          <cell r="O22">
            <v>1.5</v>
          </cell>
          <cell r="P22">
            <v>1.5</v>
          </cell>
          <cell r="Q22">
            <v>1.5</v>
          </cell>
          <cell r="R22">
            <v>1.5344</v>
          </cell>
          <cell r="S22">
            <v>1.5344</v>
          </cell>
          <cell r="T22">
            <v>0.876</v>
          </cell>
          <cell r="U22">
            <v>0.876</v>
          </cell>
          <cell r="V22">
            <v>0.876</v>
          </cell>
          <cell r="W22">
            <v>0.876</v>
          </cell>
          <cell r="X22">
            <v>0.876</v>
          </cell>
          <cell r="Y22">
            <v>0.80820000000000003</v>
          </cell>
          <cell r="Z22">
            <v>0.80820000000000003</v>
          </cell>
          <cell r="AA22">
            <v>0.80820000000000003</v>
          </cell>
          <cell r="AB22">
            <v>0.80820000000000003</v>
          </cell>
          <cell r="AC22">
            <v>0.80820000000000003</v>
          </cell>
          <cell r="AD22">
            <v>0.69930000000000003</v>
          </cell>
          <cell r="AE22">
            <v>0.69930000000000003</v>
          </cell>
          <cell r="AF22">
            <v>0.69930000000000003</v>
          </cell>
          <cell r="AG22">
            <v>0.74619999999999997</v>
          </cell>
          <cell r="AH22">
            <v>0.74619999999999997</v>
          </cell>
          <cell r="AI22">
            <v>0.74619999999999997</v>
          </cell>
          <cell r="AJ22">
            <v>0.74280000000000002</v>
          </cell>
          <cell r="AK22">
            <v>0.74280000000000002</v>
          </cell>
          <cell r="AL22">
            <v>0.74280000000000002</v>
          </cell>
          <cell r="AM22">
            <v>0.74429999999999996</v>
          </cell>
          <cell r="AN22">
            <v>0.74429999999999996</v>
          </cell>
          <cell r="AO22">
            <v>0.74429999999999996</v>
          </cell>
          <cell r="AP22">
            <v>0.74429999999999996</v>
          </cell>
          <cell r="AQ22">
            <v>0.74429999999999996</v>
          </cell>
          <cell r="AR22">
            <v>0.95689999999999997</v>
          </cell>
          <cell r="AS22">
            <v>0.95689999999999997</v>
          </cell>
          <cell r="AT22">
            <v>0.95689999999999997</v>
          </cell>
          <cell r="AU22">
            <v>1.1452</v>
          </cell>
        </row>
        <row r="23">
          <cell r="A23" t="str">
            <v>c:\my documents\geo\edf\geomon[temp]</v>
          </cell>
          <cell r="B23" t="str">
            <v>FAFRA_E</v>
          </cell>
          <cell r="C23" t="str">
            <v>Millions of lari</v>
          </cell>
          <cell r="D23" t="str">
            <v>Stock</v>
          </cell>
          <cell r="E23" t="str">
            <v xml:space="preserve">  Foreign exchange reserves </v>
          </cell>
          <cell r="F23">
            <v>231.29345073170728</v>
          </cell>
          <cell r="G23">
            <v>218.29698638911125</v>
          </cell>
          <cell r="H23">
            <v>199.56319619047619</v>
          </cell>
          <cell r="I23">
            <v>230.9578155309033</v>
          </cell>
          <cell r="J23">
            <v>208.7713297297297</v>
          </cell>
          <cell r="K23">
            <v>201.28684095238091</v>
          </cell>
          <cell r="L23">
            <v>232.57049784860558</v>
          </cell>
          <cell r="M23">
            <v>227.8088092136617</v>
          </cell>
          <cell r="N23">
            <v>217.37346203630628</v>
          </cell>
          <cell r="O23">
            <v>189.63489070866137</v>
          </cell>
          <cell r="P23">
            <v>212.56472881889763</v>
          </cell>
          <cell r="Q23">
            <v>192.63714187499997</v>
          </cell>
          <cell r="R23">
            <v>227.63849293563578</v>
          </cell>
          <cell r="S23">
            <v>210.92505050505056</v>
          </cell>
          <cell r="T23">
            <v>188.369496124031</v>
          </cell>
          <cell r="U23">
            <v>176.72364760432765</v>
          </cell>
          <cell r="V23">
            <v>199.0304003079292</v>
          </cell>
          <cell r="W23">
            <v>171.58269999999999</v>
          </cell>
          <cell r="X23">
            <v>164.73420000000002</v>
          </cell>
          <cell r="Y23">
            <v>165.40847286821705</v>
          </cell>
          <cell r="Z23">
            <v>164.69822755417954</v>
          </cell>
          <cell r="AA23">
            <v>167.22957627118646</v>
          </cell>
          <cell r="AB23">
            <v>220.32110000000006</v>
          </cell>
          <cell r="AC23">
            <v>265.63448932926832</v>
          </cell>
          <cell r="AD23">
            <v>261.4647929447853</v>
          </cell>
          <cell r="AE23">
            <v>245.1503282051282</v>
          </cell>
          <cell r="AF23">
            <v>230.45651672918231</v>
          </cell>
          <cell r="AG23">
            <v>219.33377677902624</v>
          </cell>
          <cell r="AH23">
            <v>217.97576089887639</v>
          </cell>
          <cell r="AI23">
            <v>208.42214253897552</v>
          </cell>
          <cell r="AJ23">
            <v>185.23778635014838</v>
          </cell>
          <cell r="AK23">
            <v>164.03307418397625</v>
          </cell>
          <cell r="AL23">
            <v>217.17710777777768</v>
          </cell>
          <cell r="AM23">
            <v>173.44977712609969</v>
          </cell>
          <cell r="AN23">
            <v>157.18326029829547</v>
          </cell>
          <cell r="AO23">
            <v>129.47082214983712</v>
          </cell>
          <cell r="AP23">
            <v>164.27471666666665</v>
          </cell>
          <cell r="AQ23">
            <v>246.10444444444443</v>
          </cell>
          <cell r="AR23">
            <v>221.494</v>
          </cell>
          <cell r="AS23">
            <v>238.24767546301888</v>
          </cell>
          <cell r="AT23">
            <v>224.44664397659574</v>
          </cell>
          <cell r="AU23">
            <v>209.07800453514739</v>
          </cell>
        </row>
        <row r="24">
          <cell r="E24" t="str">
            <v xml:space="preserve">      forex reserves in US$ million</v>
          </cell>
          <cell r="F24">
            <v>192.74454227642275</v>
          </cell>
          <cell r="G24">
            <v>181.91415532425938</v>
          </cell>
          <cell r="H24">
            <v>166.30266349206349</v>
          </cell>
          <cell r="I24">
            <v>192.46484627575276</v>
          </cell>
          <cell r="J24">
            <v>173.97610810810809</v>
          </cell>
          <cell r="K24">
            <v>167.73903412698411</v>
          </cell>
          <cell r="L24">
            <v>193.80874820717133</v>
          </cell>
          <cell r="M24">
            <v>189.84067434471808</v>
          </cell>
          <cell r="N24">
            <v>181.14455169692189</v>
          </cell>
          <cell r="O24">
            <v>158.02907559055114</v>
          </cell>
          <cell r="P24">
            <v>177.13727401574803</v>
          </cell>
          <cell r="Q24">
            <v>160.53095156249998</v>
          </cell>
          <cell r="R24">
            <v>189.69874411302982</v>
          </cell>
          <cell r="S24">
            <v>162.25003885003889</v>
          </cell>
          <cell r="T24">
            <v>144.89961240310078</v>
          </cell>
          <cell r="U24">
            <v>135.94126738794435</v>
          </cell>
          <cell r="V24">
            <v>153.1003079291763</v>
          </cell>
          <cell r="W24">
            <v>131.98669230769229</v>
          </cell>
          <cell r="X24">
            <v>126.71861538461539</v>
          </cell>
          <cell r="Y24">
            <v>127.23728682170542</v>
          </cell>
          <cell r="Z24">
            <v>126.6909442724458</v>
          </cell>
          <cell r="AA24">
            <v>128.63813559322034</v>
          </cell>
          <cell r="AB24">
            <v>169.47776923076927</v>
          </cell>
          <cell r="AC24">
            <v>204.3342225609756</v>
          </cell>
          <cell r="AD24">
            <v>201.12676380368097</v>
          </cell>
          <cell r="AE24">
            <v>187.99871794871794</v>
          </cell>
          <cell r="AF24">
            <v>176.7304576144036</v>
          </cell>
          <cell r="AG24">
            <v>168.20074906367043</v>
          </cell>
          <cell r="AH24">
            <v>167.1593258426966</v>
          </cell>
          <cell r="AI24">
            <v>156.12145508537492</v>
          </cell>
          <cell r="AJ24">
            <v>138.75489614243324</v>
          </cell>
          <cell r="AK24">
            <v>122.87121661721068</v>
          </cell>
          <cell r="AL24">
            <v>162.67948148148142</v>
          </cell>
          <cell r="AM24">
            <v>129.92492668621699</v>
          </cell>
          <cell r="AN24">
            <v>117.74026988636365</v>
          </cell>
          <cell r="AO24">
            <v>96.981889250814334</v>
          </cell>
          <cell r="AP24">
            <v>123.05222222222221</v>
          </cell>
          <cell r="AQ24">
            <v>123.05222222222221</v>
          </cell>
          <cell r="AR24">
            <v>123.05222222222221</v>
          </cell>
          <cell r="AS24">
            <v>119.12383773150944</v>
          </cell>
          <cell r="AT24">
            <v>112.22332198829787</v>
          </cell>
          <cell r="AU24">
            <v>104.53900226757369</v>
          </cell>
        </row>
        <row r="25">
          <cell r="A25" t="str">
            <v>c:\my documents\geo\edf\geomon[temp]</v>
          </cell>
          <cell r="B25" t="str">
            <v>FAFRAxDA_E</v>
          </cell>
          <cell r="C25" t="str">
            <v>Millions of lari</v>
          </cell>
          <cell r="D25" t="str">
            <v>Stock</v>
          </cell>
          <cell r="E25" t="str">
            <v xml:space="preserve">  Foreign exchange reserves excl. Dutch account</v>
          </cell>
          <cell r="F25">
            <v>192.89345073170728</v>
          </cell>
          <cell r="G25">
            <v>179.89698638911125</v>
          </cell>
          <cell r="H25">
            <v>161.16319619047619</v>
          </cell>
          <cell r="I25">
            <v>182.9578155309033</v>
          </cell>
          <cell r="J25">
            <v>184.41132972972969</v>
          </cell>
          <cell r="K25">
            <v>176.92684095238093</v>
          </cell>
          <cell r="L25">
            <v>203.77049784860557</v>
          </cell>
          <cell r="M25">
            <v>199.00880921366172</v>
          </cell>
          <cell r="N25">
            <v>188.5734620363063</v>
          </cell>
          <cell r="O25">
            <v>155.91489070866137</v>
          </cell>
          <cell r="P25">
            <v>178.84472881889764</v>
          </cell>
          <cell r="Q25">
            <v>158.91714187499997</v>
          </cell>
          <cell r="R25">
            <v>189.83849293563577</v>
          </cell>
          <cell r="S25">
            <v>176.99505050505056</v>
          </cell>
          <cell r="T25">
            <v>154.439496124031</v>
          </cell>
          <cell r="U25">
            <v>139.65255023183926</v>
          </cell>
          <cell r="V25">
            <v>161.80436489607393</v>
          </cell>
          <cell r="W25">
            <v>135.09690000000001</v>
          </cell>
          <cell r="X25">
            <v>130.05860000000001</v>
          </cell>
          <cell r="Y25">
            <v>130.73283720930232</v>
          </cell>
          <cell r="Z25">
            <v>130.02253869969039</v>
          </cell>
          <cell r="AA25">
            <v>131.53005392912175</v>
          </cell>
          <cell r="AB25">
            <v>184.62110000000007</v>
          </cell>
          <cell r="AC25">
            <v>229.93452743902441</v>
          </cell>
          <cell r="AD25">
            <v>225.24334355828222</v>
          </cell>
          <cell r="AE25">
            <v>208.81740693815988</v>
          </cell>
          <cell r="AF25">
            <v>194.13723090772694</v>
          </cell>
          <cell r="AG25">
            <v>182.77293782771537</v>
          </cell>
          <cell r="AH25">
            <v>182.5110633707865</v>
          </cell>
          <cell r="AI25">
            <v>172.73175501113587</v>
          </cell>
          <cell r="AJ25">
            <v>158.90817952522258</v>
          </cell>
          <cell r="AK25">
            <v>128.21338019287833</v>
          </cell>
          <cell r="AL25">
            <v>182.81628444444436</v>
          </cell>
          <cell r="AM25">
            <v>136.50972030791786</v>
          </cell>
          <cell r="AN25">
            <v>120.61023366477275</v>
          </cell>
          <cell r="AO25">
            <v>94.160724429967416</v>
          </cell>
          <cell r="AP25">
            <v>158.12036666666665</v>
          </cell>
          <cell r="AQ25">
            <v>236.88444444444443</v>
          </cell>
          <cell r="AR25">
            <v>213.196</v>
          </cell>
          <cell r="AS25">
            <v>229.02424528301887</v>
          </cell>
          <cell r="AT25">
            <v>217.44502127659572</v>
          </cell>
          <cell r="AU25">
            <v>198.8780045351474</v>
          </cell>
        </row>
        <row r="26">
          <cell r="E26" t="str">
            <v xml:space="preserve">    [forex reserves x DA in US$ millions]</v>
          </cell>
          <cell r="F26">
            <v>160.74454227642275</v>
          </cell>
          <cell r="G26">
            <v>149.91415532425938</v>
          </cell>
          <cell r="H26">
            <v>134.30266349206349</v>
          </cell>
          <cell r="I26">
            <v>152.46484627575276</v>
          </cell>
          <cell r="J26">
            <v>153.67610810810811</v>
          </cell>
          <cell r="K26">
            <v>147.4390341269841</v>
          </cell>
          <cell r="L26">
            <v>169.80874820717133</v>
          </cell>
          <cell r="M26">
            <v>165.84067434471805</v>
          </cell>
          <cell r="N26">
            <v>157.14455169692189</v>
          </cell>
          <cell r="O26">
            <v>129.92907559055115</v>
          </cell>
          <cell r="P26">
            <v>149.03727401574801</v>
          </cell>
          <cell r="Q26">
            <v>132.43095156249998</v>
          </cell>
          <cell r="R26">
            <v>158.19874411302982</v>
          </cell>
          <cell r="S26">
            <v>136.15003885003887</v>
          </cell>
          <cell r="T26">
            <v>118.79961240310077</v>
          </cell>
          <cell r="U26">
            <v>107.42503863987633</v>
          </cell>
          <cell r="V26">
            <v>124.46489607390299</v>
          </cell>
          <cell r="W26">
            <v>103.92069230769231</v>
          </cell>
          <cell r="X26">
            <v>100.04507692307693</v>
          </cell>
          <cell r="Y26">
            <v>100.56372093023256</v>
          </cell>
          <cell r="Z26">
            <v>100.0173374613003</v>
          </cell>
          <cell r="AA26">
            <v>101.17696456086286</v>
          </cell>
          <cell r="AB26">
            <v>142.01623076923079</v>
          </cell>
          <cell r="AC26">
            <v>176.87271341463412</v>
          </cell>
          <cell r="AD26">
            <v>173.26411042944784</v>
          </cell>
          <cell r="AE26">
            <v>160.13604826546</v>
          </cell>
          <cell r="AF26">
            <v>148.87824456114029</v>
          </cell>
          <cell r="AG26">
            <v>140.1632958801498</v>
          </cell>
          <cell r="AH26">
            <v>139.96247191011236</v>
          </cell>
          <cell r="AI26">
            <v>129.38708240534521</v>
          </cell>
          <cell r="AJ26">
            <v>119.03234421364985</v>
          </cell>
          <cell r="AK26">
            <v>96.039985163204747</v>
          </cell>
          <cell r="AL26">
            <v>136.94103703703701</v>
          </cell>
          <cell r="AM26">
            <v>102.25447214076246</v>
          </cell>
          <cell r="AN26">
            <v>90.344744318181824</v>
          </cell>
          <cell r="AO26">
            <v>70.532377850162874</v>
          </cell>
          <cell r="AP26">
            <v>118.44222222222221</v>
          </cell>
          <cell r="AQ26">
            <v>118.44222222222221</v>
          </cell>
          <cell r="AR26">
            <v>118.44222222222221</v>
          </cell>
          <cell r="AS26">
            <v>114.51212264150944</v>
          </cell>
          <cell r="AT26">
            <v>108.72251063829786</v>
          </cell>
          <cell r="AU26">
            <v>99.439002267573699</v>
          </cell>
        </row>
        <row r="27">
          <cell r="A27" t="str">
            <v>c:\my documents\geo\edf\geomon[temp]</v>
          </cell>
          <cell r="B27" t="str">
            <v>FAFRADA_E</v>
          </cell>
          <cell r="C27" t="str">
            <v>Millions of lari</v>
          </cell>
          <cell r="D27" t="str">
            <v>Stock</v>
          </cell>
          <cell r="E27" t="str">
            <v xml:space="preserve">  Dutch account</v>
          </cell>
          <cell r="F27">
            <v>38.4</v>
          </cell>
          <cell r="G27">
            <v>38.4</v>
          </cell>
          <cell r="H27">
            <v>38.4</v>
          </cell>
          <cell r="I27">
            <v>47.999999999999993</v>
          </cell>
          <cell r="J27">
            <v>24.36</v>
          </cell>
          <cell r="K27">
            <v>24.359999999999996</v>
          </cell>
          <cell r="L27">
            <v>28.8</v>
          </cell>
          <cell r="M27">
            <v>28.799999999999997</v>
          </cell>
          <cell r="N27">
            <v>28.799999999999997</v>
          </cell>
          <cell r="O27">
            <v>33.720000000000006</v>
          </cell>
          <cell r="P27">
            <v>33.720000000000006</v>
          </cell>
          <cell r="Q27">
            <v>33.72</v>
          </cell>
          <cell r="R27">
            <v>37.799999999999997</v>
          </cell>
          <cell r="S27">
            <v>33.93</v>
          </cell>
          <cell r="T27">
            <v>33.930000000000007</v>
          </cell>
          <cell r="U27">
            <v>37.071097372488403</v>
          </cell>
          <cell r="V27">
            <v>37.226035411855278</v>
          </cell>
          <cell r="W27">
            <v>36.485799999999998</v>
          </cell>
          <cell r="X27">
            <v>34.675600000000003</v>
          </cell>
          <cell r="Y27">
            <v>34.675635658914729</v>
          </cell>
          <cell r="Z27">
            <v>34.675688854489159</v>
          </cell>
          <cell r="AA27">
            <v>35.699522342064711</v>
          </cell>
          <cell r="AB27">
            <v>35.700000000000003</v>
          </cell>
          <cell r="AC27">
            <v>35.699961890243898</v>
          </cell>
          <cell r="AD27">
            <v>36.221449386503068</v>
          </cell>
          <cell r="AE27">
            <v>36.332921266968327</v>
          </cell>
          <cell r="AF27">
            <v>36.319285821455367</v>
          </cell>
          <cell r="AG27">
            <v>36.560838951310863</v>
          </cell>
          <cell r="AH27">
            <v>35.464697528089893</v>
          </cell>
          <cell r="AI27">
            <v>35.690387527839647</v>
          </cell>
          <cell r="AJ27">
            <v>26.329606824925818</v>
          </cell>
          <cell r="AK27">
            <v>35.819693991097921</v>
          </cell>
          <cell r="AL27">
            <v>34.360823333333329</v>
          </cell>
          <cell r="AM27">
            <v>36.940056818181816</v>
          </cell>
          <cell r="AN27">
            <v>36.573026633522723</v>
          </cell>
          <cell r="AO27">
            <v>35.310097719869709</v>
          </cell>
          <cell r="AP27">
            <v>6.15435</v>
          </cell>
          <cell r="AQ27">
            <v>9.2200000000000006</v>
          </cell>
          <cell r="AR27">
            <v>8.298</v>
          </cell>
          <cell r="AS27">
            <v>9.2234301799999994</v>
          </cell>
          <cell r="AT27">
            <v>7.0016226999999995</v>
          </cell>
          <cell r="AU27">
            <v>10.199999999999999</v>
          </cell>
        </row>
        <row r="28">
          <cell r="A28" t="str">
            <v>c:\my documents\geo\edf\geomon[temp]</v>
          </cell>
          <cell r="B28" t="str">
            <v>FAFRLIMF_E</v>
          </cell>
          <cell r="C28" t="str">
            <v>Millions of lari</v>
          </cell>
          <cell r="D28" t="str">
            <v>Stock</v>
          </cell>
          <cell r="E28" t="str">
            <v xml:space="preserve">  Use of Fund Resources</v>
          </cell>
          <cell r="F28">
            <v>-139.35184199999998</v>
          </cell>
          <cell r="G28">
            <v>-139.351842</v>
          </cell>
          <cell r="H28">
            <v>-139.35184199999998</v>
          </cell>
          <cell r="I28">
            <v>-189.12035699999998</v>
          </cell>
          <cell r="J28">
            <v>-189.12035700000001</v>
          </cell>
          <cell r="K28">
            <v>-189.12035699999998</v>
          </cell>
          <cell r="L28">
            <v>-189.12035700000001</v>
          </cell>
          <cell r="M28">
            <v>-189.12035700000004</v>
          </cell>
          <cell r="N28">
            <v>-189.12035700000001</v>
          </cell>
          <cell r="O28">
            <v>-189.12035699999998</v>
          </cell>
          <cell r="P28">
            <v>-238.88887199999996</v>
          </cell>
          <cell r="Q28">
            <v>-238.88887199999999</v>
          </cell>
          <cell r="R28">
            <v>-238.88887199999996</v>
          </cell>
          <cell r="S28">
            <v>-252.81360000000001</v>
          </cell>
          <cell r="T28">
            <v>-252.81360000000001</v>
          </cell>
          <cell r="U28">
            <v>-252.81359999999995</v>
          </cell>
          <cell r="V28">
            <v>-305.48310000000004</v>
          </cell>
          <cell r="W28">
            <v>-305.48309999999998</v>
          </cell>
          <cell r="X28">
            <v>-305.48309999999998</v>
          </cell>
          <cell r="Y28">
            <v>-305.48309999999998</v>
          </cell>
          <cell r="Z28">
            <v>-305.48309999999998</v>
          </cell>
          <cell r="AA28">
            <v>-305.48309999999998</v>
          </cell>
          <cell r="AB28">
            <v>-358.15259999999995</v>
          </cell>
          <cell r="AC28">
            <v>-358.15259999999995</v>
          </cell>
          <cell r="AD28">
            <v>-358.15260000000001</v>
          </cell>
          <cell r="AE28">
            <v>-332.00293140000002</v>
          </cell>
          <cell r="AF28">
            <v>-332.00293139999997</v>
          </cell>
          <cell r="AG28">
            <v>-332.00293140000002</v>
          </cell>
          <cell r="AH28">
            <v>-332.00293139999997</v>
          </cell>
          <cell r="AI28">
            <v>-339.24318056999994</v>
          </cell>
          <cell r="AJ28">
            <v>-339.24318056999994</v>
          </cell>
          <cell r="AK28">
            <v>-339.24318056999999</v>
          </cell>
          <cell r="AL28">
            <v>-389.13188359499998</v>
          </cell>
          <cell r="AM28">
            <v>-389.13188359499992</v>
          </cell>
          <cell r="AN28">
            <v>-389.13188359499998</v>
          </cell>
          <cell r="AO28">
            <v>-387.88421657159995</v>
          </cell>
          <cell r="AP28">
            <v>-387.88421657160001</v>
          </cell>
          <cell r="AQ28">
            <v>-604.11680000000001</v>
          </cell>
          <cell r="AR28">
            <v>-546.33432261600012</v>
          </cell>
          <cell r="AS28">
            <v>-596.4</v>
          </cell>
          <cell r="AT28">
            <v>-596.4</v>
          </cell>
          <cell r="AU28">
            <v>-596.4</v>
          </cell>
        </row>
        <row r="29">
          <cell r="A29" t="str">
            <v>c:\my documents\geo\edf\geomon[temp]</v>
          </cell>
          <cell r="B29" t="str">
            <v>FAFRLOKFW_E</v>
          </cell>
          <cell r="C29" t="str">
            <v>Millions of lari</v>
          </cell>
          <cell r="D29" t="str">
            <v>Stock</v>
          </cell>
          <cell r="E29" t="str">
            <v xml:space="preserve">  Other liabilities (KFW loan &amp; mushrooms)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-33.589705882352952</v>
          </cell>
          <cell r="AA29">
            <v>-34.285747303543907</v>
          </cell>
          <cell r="AB29">
            <v>-35.055999999999997</v>
          </cell>
          <cell r="AC29">
            <v>-36.565472560975614</v>
          </cell>
          <cell r="AD29">
            <v>-36.022162576687123</v>
          </cell>
          <cell r="AE29">
            <v>-36.266147812971347</v>
          </cell>
          <cell r="AF29">
            <v>-36.500261065266315</v>
          </cell>
          <cell r="AG29">
            <v>-37.530780524344578</v>
          </cell>
          <cell r="AH29">
            <v>-42.445932584269663</v>
          </cell>
          <cell r="AI29">
            <v>-43.609999999999992</v>
          </cell>
          <cell r="AJ29">
            <v>-43.432066023738869</v>
          </cell>
          <cell r="AK29">
            <v>-45.380096439169144</v>
          </cell>
          <cell r="AL29">
            <v>-44.491099999999989</v>
          </cell>
          <cell r="AM29">
            <v>-48.074681085043984</v>
          </cell>
          <cell r="AN29">
            <v>-48.813781960227267</v>
          </cell>
          <cell r="AO29">
            <v>-47.38684690553746</v>
          </cell>
          <cell r="AP29">
            <v>-41.881555622591605</v>
          </cell>
          <cell r="AQ29">
            <v>-62.743903554444358</v>
          </cell>
          <cell r="AR29">
            <v>-66.01600000000002</v>
          </cell>
          <cell r="AS29">
            <v>-72.994854280871422</v>
          </cell>
          <cell r="AT29">
            <v>-62.704681110123694</v>
          </cell>
          <cell r="AU29">
            <v>-74.001298368926868</v>
          </cell>
        </row>
        <row r="30">
          <cell r="A30" t="str">
            <v>c:\my documents\geo\edf\geomon[temp]</v>
          </cell>
          <cell r="B30" t="str">
            <v>FAFRLOO_N_E</v>
          </cell>
          <cell r="C30" t="str">
            <v>Millions of lari</v>
          </cell>
          <cell r="D30" t="str">
            <v>Stock</v>
          </cell>
          <cell r="E30" t="str">
            <v xml:space="preserve">  Other official foreign claims (net)</v>
          </cell>
          <cell r="F30">
            <v>-0.1</v>
          </cell>
          <cell r="G30">
            <v>-0.1</v>
          </cell>
          <cell r="H30">
            <v>-0.1</v>
          </cell>
          <cell r="I30">
            <v>-0.1</v>
          </cell>
          <cell r="J30">
            <v>-0.1</v>
          </cell>
          <cell r="K30">
            <v>-0.1</v>
          </cell>
          <cell r="L30">
            <v>-0.1</v>
          </cell>
          <cell r="M30">
            <v>-0.1</v>
          </cell>
          <cell r="N30">
            <v>-0.1</v>
          </cell>
          <cell r="O30">
            <v>-0.1</v>
          </cell>
          <cell r="P30">
            <v>-0.1</v>
          </cell>
          <cell r="Q30">
            <v>-7.46E-2</v>
          </cell>
          <cell r="R30">
            <v>-7.4999999999999997E-2</v>
          </cell>
          <cell r="S30">
            <v>-7.5200000000000003E-2</v>
          </cell>
          <cell r="T30">
            <v>-7.5200000000000003E-2</v>
          </cell>
          <cell r="U30">
            <v>-5.7599999999999998E-2</v>
          </cell>
          <cell r="V30">
            <v>-5.7599999999999998E-2</v>
          </cell>
          <cell r="W30">
            <v>-5.7599999999999998E-2</v>
          </cell>
          <cell r="X30">
            <v>-5.7599999999999998E-2</v>
          </cell>
          <cell r="Y30">
            <v>-5.7599999999999998E-2</v>
          </cell>
          <cell r="Z30">
            <v>-5.7599999999999998E-2</v>
          </cell>
          <cell r="AA30">
            <v>-5.7599999999999998E-2</v>
          </cell>
          <cell r="AB30">
            <v>-5.7599999999999998E-2</v>
          </cell>
          <cell r="AC30">
            <v>-5.7599999999999998E-2</v>
          </cell>
          <cell r="AD30">
            <v>-5.7599999999999998E-2</v>
          </cell>
          <cell r="AE30">
            <v>-5.5730000000000002E-2</v>
          </cell>
          <cell r="AF30">
            <v>-5.7599999999999998E-2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c:\my documents\geo\edf\geomon[temp]</v>
          </cell>
          <cell r="B31" t="str">
            <v>FAFLCL_E</v>
          </cell>
          <cell r="C31" t="str">
            <v>Millions of lari</v>
          </cell>
          <cell r="D31" t="str">
            <v>Stock</v>
          </cell>
          <cell r="E31" t="str">
            <v>Contingent liabilities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3">
          <cell r="A33" t="str">
            <v>c:\my documents\geo\edf\geomon[temp]</v>
          </cell>
          <cell r="B33" t="str">
            <v>FADC_N_E</v>
          </cell>
          <cell r="C33" t="str">
            <v>Millions of lari</v>
          </cell>
          <cell r="D33" t="str">
            <v>Stock</v>
          </cell>
          <cell r="E33" t="str">
            <v>Net domestic assets</v>
          </cell>
          <cell r="F33">
            <v>60.458391268292701</v>
          </cell>
          <cell r="G33">
            <v>70.254855610888768</v>
          </cell>
          <cell r="H33">
            <v>91.588645809523797</v>
          </cell>
          <cell r="I33">
            <v>112.36254146909667</v>
          </cell>
          <cell r="J33">
            <v>138.81902727027031</v>
          </cell>
          <cell r="K33">
            <v>150.62351604761906</v>
          </cell>
          <cell r="L33">
            <v>128.23985915139443</v>
          </cell>
          <cell r="M33">
            <v>144.22644778633833</v>
          </cell>
          <cell r="N33">
            <v>164.82999496369374</v>
          </cell>
          <cell r="O33">
            <v>206.37446629133859</v>
          </cell>
          <cell r="P33">
            <v>230.51894318110234</v>
          </cell>
          <cell r="Q33">
            <v>239.34463012500001</v>
          </cell>
          <cell r="R33">
            <v>218.75067906436419</v>
          </cell>
          <cell r="S33">
            <v>238.91134949494946</v>
          </cell>
          <cell r="T33">
            <v>258.93020387596897</v>
          </cell>
          <cell r="U33">
            <v>275.54335239567229</v>
          </cell>
          <cell r="V33">
            <v>314.80059969207082</v>
          </cell>
          <cell r="W33">
            <v>338.91679999999997</v>
          </cell>
          <cell r="X33">
            <v>348.09549999999996</v>
          </cell>
          <cell r="Y33">
            <v>363.44222713178294</v>
          </cell>
          <cell r="Z33">
            <v>418.50177832817343</v>
          </cell>
          <cell r="AA33">
            <v>421.67677103235746</v>
          </cell>
          <cell r="AB33">
            <v>425.45589999999993</v>
          </cell>
          <cell r="AC33">
            <v>381.88408323170722</v>
          </cell>
          <cell r="AD33">
            <v>409.13456963190185</v>
          </cell>
          <cell r="AE33">
            <v>382.36948100784315</v>
          </cell>
          <cell r="AF33">
            <v>392.20167573608398</v>
          </cell>
          <cell r="AG33">
            <v>409.24423514531833</v>
          </cell>
          <cell r="AH33">
            <v>426.69590308539324</v>
          </cell>
          <cell r="AI33">
            <v>440.3076380310244</v>
          </cell>
          <cell r="AJ33">
            <v>468.72436024359047</v>
          </cell>
          <cell r="AK33">
            <v>497.96190282519291</v>
          </cell>
          <cell r="AL33">
            <v>497.51387581722224</v>
          </cell>
          <cell r="AM33">
            <v>508.71238755394421</v>
          </cell>
          <cell r="AN33">
            <v>512.88970525693185</v>
          </cell>
          <cell r="AO33">
            <v>513.02724132730032</v>
          </cell>
          <cell r="AP33">
            <v>524.46565552752497</v>
          </cell>
          <cell r="AQ33">
            <v>679.73085910999998</v>
          </cell>
          <cell r="AR33">
            <v>649.61832261600011</v>
          </cell>
          <cell r="AS33">
            <v>703.52857881785258</v>
          </cell>
          <cell r="AT33">
            <v>700.98263713352799</v>
          </cell>
          <cell r="AU33">
            <v>722.88309383377953</v>
          </cell>
        </row>
        <row r="34">
          <cell r="E34" t="str">
            <v xml:space="preserve">  Net claims on General Government</v>
          </cell>
        </row>
        <row r="35">
          <cell r="E35" t="str">
            <v xml:space="preserve">     Claims on General Government</v>
          </cell>
        </row>
        <row r="36">
          <cell r="E36" t="str">
            <v>Govt debt stock held by NBG (nonarketable)</v>
          </cell>
        </row>
        <row r="37">
          <cell r="E37" t="str">
            <v>Securitzed govt debt (tradable)</v>
          </cell>
        </row>
        <row r="38">
          <cell r="E38" t="str">
            <v xml:space="preserve">     Deposits of the General Government</v>
          </cell>
        </row>
        <row r="39">
          <cell r="E39" t="str">
            <v xml:space="preserve">  Claims on rest of economy (including staff loans)</v>
          </cell>
        </row>
        <row r="40">
          <cell r="E40" t="str">
            <v xml:space="preserve">    o/w: Credit to the energy sector</v>
          </cell>
        </row>
        <row r="41">
          <cell r="E41" t="str">
            <v xml:space="preserve">  Claims on banks</v>
          </cell>
        </row>
        <row r="42">
          <cell r="E42" t="str">
            <v xml:space="preserve">  Other assets, net</v>
          </cell>
        </row>
        <row r="44">
          <cell r="A44" t="str">
            <v>c:\my documents\geo\edf\geomon[temp]</v>
          </cell>
          <cell r="B44" t="str">
            <v>FACGG_N_E</v>
          </cell>
          <cell r="C44" t="str">
            <v>Millions of lari</v>
          </cell>
          <cell r="D44" t="str">
            <v>Stock</v>
          </cell>
          <cell r="E44" t="str">
            <v xml:space="preserve">  Net claims on General Government</v>
          </cell>
          <cell r="F44">
            <v>55.2</v>
          </cell>
          <cell r="G44">
            <v>63.932000000000002</v>
          </cell>
          <cell r="H44">
            <v>85.47999999999999</v>
          </cell>
          <cell r="I44">
            <v>98.22</v>
          </cell>
          <cell r="J44">
            <v>134.285</v>
          </cell>
          <cell r="K44">
            <v>147.38800000000001</v>
          </cell>
          <cell r="L44">
            <v>137.345</v>
          </cell>
          <cell r="M44">
            <v>156.01</v>
          </cell>
          <cell r="N44">
            <v>176.25720000000001</v>
          </cell>
          <cell r="O44">
            <v>213.24199999999999</v>
          </cell>
          <cell r="P44">
            <v>231.45310000000001</v>
          </cell>
          <cell r="Q44">
            <v>233.21190000000001</v>
          </cell>
          <cell r="R44">
            <v>208.8621</v>
          </cell>
          <cell r="S44">
            <v>229.50640000000001</v>
          </cell>
          <cell r="T44">
            <v>240.07639999999998</v>
          </cell>
          <cell r="U44">
            <v>265.86470000000003</v>
          </cell>
          <cell r="V44">
            <v>301.84519999999998</v>
          </cell>
          <cell r="W44">
            <v>313.70540000000005</v>
          </cell>
          <cell r="X44">
            <v>332.06849999999997</v>
          </cell>
          <cell r="Y44">
            <v>344.75329999999997</v>
          </cell>
          <cell r="Z44">
            <v>358.16629999999998</v>
          </cell>
          <cell r="AA44">
            <v>376.75290000000001</v>
          </cell>
          <cell r="AB44">
            <v>377.21109999999999</v>
          </cell>
          <cell r="AC44">
            <v>331.67670000000004</v>
          </cell>
          <cell r="AD44">
            <v>361.74850000000004</v>
          </cell>
          <cell r="AE44">
            <v>373.41950000000003</v>
          </cell>
          <cell r="AF44">
            <v>382.97489999999999</v>
          </cell>
          <cell r="AG44">
            <v>392.61509999999998</v>
          </cell>
          <cell r="AH44">
            <v>408.20310000000001</v>
          </cell>
          <cell r="AI44">
            <v>418.75439999999998</v>
          </cell>
          <cell r="AJ44">
            <v>453.47160000000002</v>
          </cell>
          <cell r="AK44">
            <v>487.17119999999994</v>
          </cell>
          <cell r="AL44">
            <v>487.3565000000001</v>
          </cell>
          <cell r="AM44">
            <v>501.72289999999992</v>
          </cell>
          <cell r="AN44">
            <v>503.12950000000001</v>
          </cell>
          <cell r="AO44">
            <v>506.37259999999998</v>
          </cell>
          <cell r="AP44">
            <v>499.5856</v>
          </cell>
          <cell r="AQ44">
            <v>499.5856</v>
          </cell>
          <cell r="AR44">
            <v>499.5856</v>
          </cell>
          <cell r="AS44">
            <v>514.42276400920002</v>
          </cell>
          <cell r="AT44">
            <v>521.00309332749998</v>
          </cell>
          <cell r="AU44">
            <v>610.47450000000003</v>
          </cell>
        </row>
        <row r="45">
          <cell r="A45" t="str">
            <v>c:\my documents\geo\edf\geomon[temp]</v>
          </cell>
          <cell r="B45" t="str">
            <v>FACGG_E</v>
          </cell>
          <cell r="C45" t="str">
            <v>Millions of lari</v>
          </cell>
          <cell r="D45" t="str">
            <v>Stock</v>
          </cell>
          <cell r="E45" t="str">
            <v xml:space="preserve">     Loans to the General Government</v>
          </cell>
          <cell r="F45">
            <v>110.7</v>
          </cell>
          <cell r="G45">
            <v>110.7</v>
          </cell>
          <cell r="H45">
            <v>149.19999999999999</v>
          </cell>
          <cell r="I45">
            <v>166.2</v>
          </cell>
          <cell r="J45">
            <v>180.91720000000001</v>
          </cell>
          <cell r="K45">
            <v>187.91720000000001</v>
          </cell>
          <cell r="L45">
            <v>196</v>
          </cell>
          <cell r="M45">
            <v>206</v>
          </cell>
          <cell r="N45">
            <v>221.71719999999999</v>
          </cell>
          <cell r="O45">
            <v>257.71719999999999</v>
          </cell>
          <cell r="P45">
            <v>271.71719999999999</v>
          </cell>
          <cell r="Q45">
            <v>276.5172</v>
          </cell>
          <cell r="R45">
            <v>296.71839999999997</v>
          </cell>
          <cell r="S45">
            <v>296.71839999999997</v>
          </cell>
          <cell r="T45">
            <v>296.71839999999997</v>
          </cell>
          <cell r="U45">
            <v>333.41800000000001</v>
          </cell>
          <cell r="V45">
            <v>350.51839999999999</v>
          </cell>
          <cell r="W45">
            <v>360.41800000000001</v>
          </cell>
          <cell r="X45">
            <v>372.8184</v>
          </cell>
          <cell r="Y45">
            <v>392.05939999999998</v>
          </cell>
          <cell r="Z45">
            <v>410.05939999999998</v>
          </cell>
          <cell r="AA45">
            <v>424.75940000000003</v>
          </cell>
          <cell r="AB45">
            <v>427.74930000000001</v>
          </cell>
          <cell r="AC45">
            <v>386.3184</v>
          </cell>
          <cell r="AD45">
            <v>412.72539999999998</v>
          </cell>
          <cell r="AE45">
            <v>424.92540000000002</v>
          </cell>
          <cell r="AF45">
            <v>436.58339999999998</v>
          </cell>
          <cell r="AG45">
            <v>446.10039999999998</v>
          </cell>
          <cell r="AH45">
            <v>460.60039999999998</v>
          </cell>
          <cell r="AI45">
            <v>466.7004</v>
          </cell>
          <cell r="AJ45">
            <v>493.65039999999999</v>
          </cell>
          <cell r="AK45">
            <v>538.05709999999999</v>
          </cell>
          <cell r="AL45">
            <v>535.21510000000001</v>
          </cell>
          <cell r="AM45">
            <v>547.76009999999997</v>
          </cell>
          <cell r="AN45">
            <v>556.16010000000006</v>
          </cell>
          <cell r="AO45">
            <v>561.63810000000001</v>
          </cell>
          <cell r="AP45">
            <v>541.5231</v>
          </cell>
          <cell r="AQ45">
            <v>541.5231</v>
          </cell>
          <cell r="AR45">
            <v>541.5231</v>
          </cell>
          <cell r="AS45">
            <v>547.51229999999998</v>
          </cell>
          <cell r="AT45">
            <v>547.51229999999998</v>
          </cell>
          <cell r="AU45">
            <v>570.49199999999996</v>
          </cell>
        </row>
        <row r="46">
          <cell r="A46" t="str">
            <v>c:\my documents\geo\edf\geomon[temp]</v>
          </cell>
          <cell r="B46" t="str">
            <v>FADGG_E</v>
          </cell>
          <cell r="C46" t="str">
            <v>Millions of lari</v>
          </cell>
          <cell r="D46" t="str">
            <v>Stock</v>
          </cell>
          <cell r="E46" t="str">
            <v xml:space="preserve">     Deposits of the General Government</v>
          </cell>
          <cell r="F46">
            <v>-55.499999999999993</v>
          </cell>
          <cell r="G46">
            <v>-46.667999999999999</v>
          </cell>
          <cell r="H46">
            <v>-63.619999999999976</v>
          </cell>
          <cell r="I46">
            <v>-67.97999999999999</v>
          </cell>
          <cell r="J46">
            <v>-199.35719999999998</v>
          </cell>
          <cell r="K46">
            <v>-201.18720000000002</v>
          </cell>
          <cell r="L46">
            <v>-58.44639999999999</v>
          </cell>
          <cell r="M46">
            <v>-49.951100000000018</v>
          </cell>
          <cell r="N46">
            <v>-45.45999999999998</v>
          </cell>
          <cell r="O46">
            <v>-44.474699999999991</v>
          </cell>
          <cell r="P46">
            <v>-40.264099999999978</v>
          </cell>
          <cell r="Q46">
            <v>-43.305400000000006</v>
          </cell>
          <cell r="R46">
            <v>-87.856299999999976</v>
          </cell>
          <cell r="S46">
            <v>-67.211999999999975</v>
          </cell>
          <cell r="T46">
            <v>-56.641999999999975</v>
          </cell>
          <cell r="U46">
            <v>-67.552800000000005</v>
          </cell>
          <cell r="V46">
            <v>-48.673200000000037</v>
          </cell>
          <cell r="W46">
            <v>-46.713399999999993</v>
          </cell>
          <cell r="X46">
            <v>-40.749900000000018</v>
          </cell>
          <cell r="Y46">
            <v>-47.306100000000015</v>
          </cell>
          <cell r="Z46">
            <v>-51.892999999999958</v>
          </cell>
          <cell r="AA46">
            <v>-48.00650000000001</v>
          </cell>
          <cell r="AB46">
            <v>-50.538200000000018</v>
          </cell>
          <cell r="AC46">
            <v>-54.641599999999954</v>
          </cell>
          <cell r="AD46">
            <v>-50.976899999999951</v>
          </cell>
          <cell r="AE46">
            <v>-51.505800000000008</v>
          </cell>
          <cell r="AF46">
            <v>-53.599700000000034</v>
          </cell>
          <cell r="AG46">
            <v>-53.485299999999988</v>
          </cell>
          <cell r="AH46">
            <v>-52.397299999999987</v>
          </cell>
          <cell r="AI46">
            <v>-47.945999999999948</v>
          </cell>
          <cell r="AJ46">
            <v>-40.17880000000001</v>
          </cell>
          <cell r="AK46">
            <v>-50.890899999999974</v>
          </cell>
          <cell r="AL46">
            <v>-47.859400000000001</v>
          </cell>
          <cell r="AM46">
            <v>-46.037200000000013</v>
          </cell>
          <cell r="AN46">
            <v>-53.030700000000081</v>
          </cell>
          <cell r="AO46">
            <v>-55.265500000000038</v>
          </cell>
          <cell r="AP46">
            <v>-41.937500000000028</v>
          </cell>
          <cell r="AQ46">
            <v>-41.937500000000028</v>
          </cell>
          <cell r="AR46">
            <v>-41.937500000000028</v>
          </cell>
          <cell r="AS46">
            <v>-33.089535990800002</v>
          </cell>
          <cell r="AT46">
            <v>-26.51140667250003</v>
          </cell>
          <cell r="AU46">
            <v>-30.312499999999925</v>
          </cell>
        </row>
        <row r="47">
          <cell r="A47" t="str">
            <v>c:\my documents\geo\edf\geomon[temp]</v>
          </cell>
          <cell r="B47" t="str">
            <v>FACGC_N_E</v>
          </cell>
          <cell r="C47" t="str">
            <v>Millions of lari</v>
          </cell>
          <cell r="D47" t="str">
            <v>Stock</v>
          </cell>
          <cell r="E47" t="str">
            <v xml:space="preserve">    Net claims on Republican Government</v>
          </cell>
          <cell r="F47">
            <v>56.4</v>
          </cell>
          <cell r="G47">
            <v>64.731999999999999</v>
          </cell>
          <cell r="H47">
            <v>86.580000000000013</v>
          </cell>
          <cell r="I47">
            <v>99.12</v>
          </cell>
          <cell r="L47">
            <v>150.30000000000001</v>
          </cell>
          <cell r="M47">
            <v>172.2</v>
          </cell>
          <cell r="N47">
            <v>185.63120000000001</v>
          </cell>
          <cell r="O47">
            <v>217.0532</v>
          </cell>
          <cell r="P47">
            <v>234.40100000000001</v>
          </cell>
          <cell r="Q47">
            <v>234.4819</v>
          </cell>
          <cell r="R47">
            <v>218.61920000000001</v>
          </cell>
          <cell r="S47">
            <v>242.7277</v>
          </cell>
          <cell r="T47">
            <v>252.0282</v>
          </cell>
          <cell r="U47">
            <v>280.25200000000001</v>
          </cell>
          <cell r="V47">
            <v>305.59009999999995</v>
          </cell>
          <cell r="W47">
            <v>316.44220000000001</v>
          </cell>
          <cell r="X47">
            <v>333.40499999999997</v>
          </cell>
          <cell r="Y47">
            <v>348.03929999999997</v>
          </cell>
          <cell r="Z47">
            <v>360.01260000000002</v>
          </cell>
          <cell r="AA47">
            <v>379.48250000000002</v>
          </cell>
          <cell r="AB47">
            <v>380.90219999999999</v>
          </cell>
          <cell r="AC47">
            <v>334.74530000000004</v>
          </cell>
          <cell r="AD47">
            <v>364.29970000000003</v>
          </cell>
          <cell r="AE47">
            <v>376.12630000000001</v>
          </cell>
          <cell r="AF47">
            <v>386.84529999999995</v>
          </cell>
          <cell r="AG47">
            <v>396.6574</v>
          </cell>
          <cell r="AH47">
            <v>412.33969999999999</v>
          </cell>
          <cell r="AI47">
            <v>423.73550000000006</v>
          </cell>
          <cell r="AJ47">
            <v>457.64749999999998</v>
          </cell>
          <cell r="AK47">
            <v>491.51690000000002</v>
          </cell>
          <cell r="AL47">
            <v>491.56020000000001</v>
          </cell>
          <cell r="AM47">
            <v>505.97369999999995</v>
          </cell>
          <cell r="AN47">
            <v>508.22969999999998</v>
          </cell>
          <cell r="AO47">
            <v>512.87239999999997</v>
          </cell>
          <cell r="AP47">
            <v>515.70119999999997</v>
          </cell>
          <cell r="AQ47">
            <v>515.70119999999997</v>
          </cell>
          <cell r="AR47">
            <v>515.70119999999997</v>
          </cell>
          <cell r="AS47">
            <v>517.58686400919999</v>
          </cell>
          <cell r="AT47">
            <v>523.91309332749995</v>
          </cell>
          <cell r="AU47">
            <v>612.97450000000003</v>
          </cell>
        </row>
        <row r="48">
          <cell r="A48" t="str">
            <v>c:\my documents\geo\edf\geomon[temp]</v>
          </cell>
          <cell r="B48" t="str">
            <v>FACGC_E</v>
          </cell>
          <cell r="C48" t="str">
            <v>Millions of lari</v>
          </cell>
          <cell r="D48" t="str">
            <v>Stock</v>
          </cell>
          <cell r="E48" t="str">
            <v xml:space="preserve">      Loans to Republican Govt</v>
          </cell>
          <cell r="F48">
            <v>110.7</v>
          </cell>
          <cell r="G48">
            <v>110.7</v>
          </cell>
          <cell r="H48">
            <v>149.19999999999999</v>
          </cell>
          <cell r="I48">
            <v>166.2</v>
          </cell>
          <cell r="J48">
            <v>180.91720000000001</v>
          </cell>
          <cell r="K48">
            <v>187.91720000000001</v>
          </cell>
          <cell r="L48">
            <v>196</v>
          </cell>
          <cell r="M48">
            <v>206</v>
          </cell>
          <cell r="N48">
            <v>221.71719999999999</v>
          </cell>
          <cell r="O48">
            <v>257.71719999999999</v>
          </cell>
          <cell r="P48">
            <v>271.71719999999999</v>
          </cell>
          <cell r="Q48">
            <v>276.5172</v>
          </cell>
          <cell r="R48">
            <v>296.71839999999997</v>
          </cell>
          <cell r="S48">
            <v>296.71839999999997</v>
          </cell>
          <cell r="T48">
            <v>296.71839999999997</v>
          </cell>
          <cell r="U48">
            <v>333.41800000000001</v>
          </cell>
          <cell r="V48">
            <v>350.51839999999999</v>
          </cell>
          <cell r="W48">
            <v>360.41800000000001</v>
          </cell>
          <cell r="X48">
            <v>372.8184</v>
          </cell>
          <cell r="Y48">
            <v>392.05939999999998</v>
          </cell>
          <cell r="Z48">
            <v>410.05939999999998</v>
          </cell>
          <cell r="AA48">
            <v>424.75940000000003</v>
          </cell>
          <cell r="AB48">
            <v>427.74930000000001</v>
          </cell>
          <cell r="AC48">
            <v>386.3184</v>
          </cell>
          <cell r="AD48">
            <v>412.72539999999998</v>
          </cell>
          <cell r="AE48">
            <v>424.92540000000002</v>
          </cell>
          <cell r="AF48">
            <v>436.58339999999998</v>
          </cell>
          <cell r="AG48">
            <v>446.10039999999998</v>
          </cell>
          <cell r="AH48">
            <v>460.60039999999998</v>
          </cell>
          <cell r="AI48">
            <v>466.7004</v>
          </cell>
          <cell r="AJ48">
            <v>493.65039999999999</v>
          </cell>
          <cell r="AK48">
            <v>538.05709999999999</v>
          </cell>
          <cell r="AL48">
            <v>535.21510000000001</v>
          </cell>
          <cell r="AM48">
            <v>547.76009999999997</v>
          </cell>
          <cell r="AN48">
            <v>556.16010000000006</v>
          </cell>
          <cell r="AO48">
            <v>561.63810000000001</v>
          </cell>
          <cell r="AP48">
            <v>541.5231</v>
          </cell>
          <cell r="AQ48">
            <v>541.5231</v>
          </cell>
          <cell r="AR48">
            <v>541.5231</v>
          </cell>
          <cell r="AS48">
            <v>547.51229999999998</v>
          </cell>
          <cell r="AT48">
            <v>547.51229999999998</v>
          </cell>
          <cell r="AU48">
            <v>570.49199999999996</v>
          </cell>
        </row>
        <row r="49">
          <cell r="A49" t="str">
            <v>c:\my documents\geo\edf\geomon[temp]</v>
          </cell>
          <cell r="B49" t="str">
            <v>FACGCGB_E</v>
          </cell>
          <cell r="C49" t="str">
            <v>Millions of lari</v>
          </cell>
          <cell r="D49" t="str">
            <v>Stock</v>
          </cell>
          <cell r="E49" t="str">
            <v xml:space="preserve">      Government bonds issued to cover NGB losses</v>
          </cell>
          <cell r="AU49">
            <v>70.3</v>
          </cell>
        </row>
        <row r="50">
          <cell r="A50" t="str">
            <v>c:\my documents\geo\edf\geomon[temp]</v>
          </cell>
          <cell r="B50" t="str">
            <v>FADGC_E</v>
          </cell>
          <cell r="C50" t="str">
            <v>Millions of lari</v>
          </cell>
          <cell r="D50" t="str">
            <v>Stock</v>
          </cell>
          <cell r="E50" t="str">
            <v xml:space="preserve">      Deposits of Republican Govt</v>
          </cell>
          <cell r="F50">
            <v>-54.3</v>
          </cell>
          <cell r="G50">
            <v>-45.968000000000004</v>
          </cell>
          <cell r="H50">
            <v>-62.619999999999976</v>
          </cell>
          <cell r="I50">
            <v>-67.079999999999984</v>
          </cell>
          <cell r="J50">
            <v>-180.91719999999998</v>
          </cell>
          <cell r="K50">
            <v>-187.91720000000001</v>
          </cell>
          <cell r="L50">
            <v>-45.699999999999989</v>
          </cell>
          <cell r="M50">
            <v>-33.800000000000011</v>
          </cell>
          <cell r="N50">
            <v>-36.085999999999984</v>
          </cell>
          <cell r="O50">
            <v>-40.663999999999987</v>
          </cell>
          <cell r="P50">
            <v>-37.316199999999981</v>
          </cell>
          <cell r="Q50">
            <v>-42.035300000000007</v>
          </cell>
          <cell r="R50">
            <v>-78.099199999999968</v>
          </cell>
          <cell r="S50">
            <v>-53.990699999999975</v>
          </cell>
          <cell r="T50">
            <v>-44.690199999999976</v>
          </cell>
          <cell r="U50">
            <v>-53.165999999999997</v>
          </cell>
          <cell r="V50">
            <v>-44.928300000000036</v>
          </cell>
          <cell r="W50">
            <v>-43.975799999999992</v>
          </cell>
          <cell r="X50">
            <v>-39.413400000000024</v>
          </cell>
          <cell r="Y50">
            <v>-44.020100000000014</v>
          </cell>
          <cell r="Z50">
            <v>-50.046799999999962</v>
          </cell>
          <cell r="AA50">
            <v>-45.276900000000012</v>
          </cell>
          <cell r="AB50">
            <v>-46.847100000000012</v>
          </cell>
          <cell r="AC50">
            <v>-51.573099999999954</v>
          </cell>
          <cell r="AD50">
            <v>-48.425699999999949</v>
          </cell>
          <cell r="AE50">
            <v>-48.79910000000001</v>
          </cell>
          <cell r="AF50">
            <v>-49.738100000000031</v>
          </cell>
          <cell r="AG50">
            <v>-49.442999999999984</v>
          </cell>
          <cell r="AH50">
            <v>-48.260699999999986</v>
          </cell>
          <cell r="AI50">
            <v>-42.964899999999943</v>
          </cell>
          <cell r="AJ50">
            <v>-36.002900000000011</v>
          </cell>
          <cell r="AK50">
            <v>-46.54019999999997</v>
          </cell>
          <cell r="AL50">
            <v>-43.654899999999998</v>
          </cell>
          <cell r="AM50">
            <v>-41.786400000000015</v>
          </cell>
          <cell r="AN50">
            <v>-47.930400000000077</v>
          </cell>
          <cell r="AO50">
            <v>-48.765700000000038</v>
          </cell>
          <cell r="AP50">
            <v>-25.821900000000028</v>
          </cell>
          <cell r="AQ50">
            <v>-25.821900000000028</v>
          </cell>
          <cell r="AR50">
            <v>-25.821900000000028</v>
          </cell>
          <cell r="AS50">
            <v>-29.925435990799997</v>
          </cell>
          <cell r="AT50">
            <v>-23.599206672500031</v>
          </cell>
          <cell r="AU50">
            <v>-27.817499999999924</v>
          </cell>
        </row>
        <row r="51">
          <cell r="A51" t="str">
            <v>c:\my documents\geo\edf\geomon[temp]</v>
          </cell>
          <cell r="B51" t="str">
            <v>FADGO_N_E</v>
          </cell>
          <cell r="C51" t="str">
            <v>Millions of lari</v>
          </cell>
          <cell r="D51" t="str">
            <v>Stock</v>
          </cell>
          <cell r="E51" t="str">
            <v xml:space="preserve">          Other Budget accounts (net)</v>
          </cell>
          <cell r="F51">
            <v>-12.9</v>
          </cell>
          <cell r="G51">
            <v>-5</v>
          </cell>
          <cell r="H51">
            <v>-21.299999999999976</v>
          </cell>
          <cell r="I51">
            <v>-15.598499999999987</v>
          </cell>
          <cell r="J51">
            <v>-154.5872</v>
          </cell>
          <cell r="K51">
            <v>-161.75720000000001</v>
          </cell>
          <cell r="L51">
            <v>-6.8704999999999856</v>
          </cell>
          <cell r="M51">
            <v>-3.2360000000000113</v>
          </cell>
          <cell r="N51">
            <v>-5.3165999999999833</v>
          </cell>
          <cell r="O51">
            <v>-5.1639999999999873</v>
          </cell>
          <cell r="P51">
            <v>-1.8451999999999842</v>
          </cell>
          <cell r="Q51">
            <v>-5.8279000000000067</v>
          </cell>
          <cell r="R51">
            <v>-0.28909999999996217</v>
          </cell>
          <cell r="S51">
            <v>-1.9120999999999739</v>
          </cell>
          <cell r="T51">
            <v>-2.3057999999999765</v>
          </cell>
          <cell r="U51">
            <v>-5.5209999999999937</v>
          </cell>
          <cell r="V51">
            <v>-7.4442000000000377</v>
          </cell>
          <cell r="W51">
            <v>-6.7179999999999964</v>
          </cell>
          <cell r="X51">
            <v>-3.072000000000024</v>
          </cell>
          <cell r="Y51">
            <v>-8.6469000000000094</v>
          </cell>
          <cell r="Z51">
            <v>-14.828799999999966</v>
          </cell>
          <cell r="AA51">
            <v>-9.1675000000000182</v>
          </cell>
          <cell r="AB51">
            <v>-4.7870000000000061</v>
          </cell>
          <cell r="AC51">
            <v>-14.389799999999958</v>
          </cell>
          <cell r="AD51">
            <v>-10.829299999999947</v>
          </cell>
          <cell r="AE51">
            <v>-9.3594000000000079</v>
          </cell>
          <cell r="AF51">
            <v>-10.525000000000027</v>
          </cell>
          <cell r="AG51">
            <v>-8.8836999999999833</v>
          </cell>
          <cell r="AH51">
            <v>-10.010999999999989</v>
          </cell>
          <cell r="AI51">
            <v>-4.5609999999999431</v>
          </cell>
          <cell r="AJ51">
            <v>-7.1306000000000083</v>
          </cell>
          <cell r="AK51">
            <v>-8.0118999999999687</v>
          </cell>
          <cell r="AL51">
            <v>-6.0951999999999984</v>
          </cell>
          <cell r="AM51">
            <v>-1.7028000000000176</v>
          </cell>
          <cell r="AN51">
            <v>-5.2335000000000775</v>
          </cell>
          <cell r="AO51">
            <v>-1.7640000000000384</v>
          </cell>
          <cell r="AP51">
            <v>-13.655800000000028</v>
          </cell>
          <cell r="AQ51">
            <v>-13.655800000000028</v>
          </cell>
          <cell r="AR51">
            <v>-13.655800000000028</v>
          </cell>
          <cell r="AS51">
            <v>-15.351899999999997</v>
          </cell>
          <cell r="AT51">
            <v>-10.299400000000031</v>
          </cell>
          <cell r="AU51">
            <v>-13.434999999999924</v>
          </cell>
        </row>
        <row r="52">
          <cell r="A52" t="str">
            <v>c:\my documents\geo\edf\geomon[temp]</v>
          </cell>
          <cell r="B52" t="str">
            <v>FADGOFC_E</v>
          </cell>
          <cell r="C52" t="str">
            <v>Millions of lari</v>
          </cell>
          <cell r="D52" t="str">
            <v>Stock</v>
          </cell>
          <cell r="E52" t="str">
            <v xml:space="preserve">          Foreign currency fund</v>
          </cell>
          <cell r="F52">
            <v>-41.4</v>
          </cell>
          <cell r="G52">
            <v>-40.968000000000004</v>
          </cell>
          <cell r="H52">
            <v>-41.32</v>
          </cell>
          <cell r="I52">
            <v>-51.481499999999997</v>
          </cell>
          <cell r="J52">
            <v>-26.33</v>
          </cell>
          <cell r="K52">
            <v>-26.16</v>
          </cell>
          <cell r="L52">
            <v>-38.829500000000003</v>
          </cell>
          <cell r="M52">
            <v>-30.564</v>
          </cell>
          <cell r="N52">
            <v>-30.769400000000001</v>
          </cell>
          <cell r="O52">
            <v>-35.5</v>
          </cell>
          <cell r="P52">
            <v>-35.470999999999997</v>
          </cell>
          <cell r="Q52">
            <v>-36.2074</v>
          </cell>
          <cell r="R52">
            <v>-77.810100000000006</v>
          </cell>
          <cell r="S52">
            <v>-52.078600000000002</v>
          </cell>
          <cell r="T52">
            <v>-42.384399999999999</v>
          </cell>
          <cell r="U52">
            <v>-47.645000000000003</v>
          </cell>
          <cell r="V52">
            <v>-37.484099999999998</v>
          </cell>
          <cell r="W52">
            <v>-37.257799999999996</v>
          </cell>
          <cell r="X52">
            <v>-36.3414</v>
          </cell>
          <cell r="Y52">
            <v>-35.373200000000004</v>
          </cell>
          <cell r="Z52">
            <v>-35.217999999999996</v>
          </cell>
          <cell r="AA52">
            <v>-36.109399999999994</v>
          </cell>
          <cell r="AB52">
            <v>-42.060100000000006</v>
          </cell>
          <cell r="AC52">
            <v>-37.183299999999996</v>
          </cell>
          <cell r="AD52">
            <v>-37.596400000000003</v>
          </cell>
          <cell r="AE52">
            <v>-39.439700000000002</v>
          </cell>
          <cell r="AF52">
            <v>-39.213100000000004</v>
          </cell>
          <cell r="AG52">
            <v>-40.5593</v>
          </cell>
          <cell r="AH52">
            <v>-38.249699999999997</v>
          </cell>
          <cell r="AI52">
            <v>-38.4039</v>
          </cell>
          <cell r="AJ52">
            <v>-28.872300000000003</v>
          </cell>
          <cell r="AK52">
            <v>-38.528300000000002</v>
          </cell>
          <cell r="AL52">
            <v>-37.559699999999999</v>
          </cell>
          <cell r="AM52">
            <v>-40.083599999999997</v>
          </cell>
          <cell r="AN52">
            <v>-42.696899999999999</v>
          </cell>
          <cell r="AO52">
            <v>-47.0017</v>
          </cell>
          <cell r="AP52">
            <v>-12.1661</v>
          </cell>
          <cell r="AQ52">
            <v>-12.1661</v>
          </cell>
          <cell r="AR52">
            <v>-12.1661</v>
          </cell>
          <cell r="AS52">
            <v>-14.5735359908</v>
          </cell>
          <cell r="AT52">
            <v>-13.299806672500001</v>
          </cell>
          <cell r="AU52">
            <v>-14.3825</v>
          </cell>
        </row>
        <row r="53">
          <cell r="E53" t="str">
            <v xml:space="preserve">    Net claims on local government</v>
          </cell>
        </row>
        <row r="54">
          <cell r="A54" t="str">
            <v>c:\my documents\geo\edf\geomon[temp]</v>
          </cell>
          <cell r="B54" t="str">
            <v>FADGOSS_N_E</v>
          </cell>
          <cell r="C54" t="str">
            <v>Millions of lari</v>
          </cell>
          <cell r="D54" t="str">
            <v>Stock</v>
          </cell>
          <cell r="E54" t="str">
            <v xml:space="preserve">    Net claims on Social Security Fund</v>
          </cell>
          <cell r="F54">
            <v>1.1000000000000001</v>
          </cell>
          <cell r="G54">
            <v>1.2</v>
          </cell>
          <cell r="H54">
            <v>1.7</v>
          </cell>
          <cell r="I54">
            <v>0.5</v>
          </cell>
          <cell r="L54">
            <v>1.3747</v>
          </cell>
          <cell r="M54">
            <v>1.3747</v>
          </cell>
          <cell r="N54">
            <v>1.5722</v>
          </cell>
          <cell r="O54">
            <v>1.5249999999999999</v>
          </cell>
          <cell r="P54">
            <v>1.4418</v>
          </cell>
          <cell r="Q54">
            <v>1.5111000000000001</v>
          </cell>
          <cell r="R54">
            <v>-7.0300000000000001E-2</v>
          </cell>
          <cell r="S54">
            <v>-0.308</v>
          </cell>
          <cell r="T54">
            <v>-0.14199999999999999</v>
          </cell>
          <cell r="U54">
            <v>-0.21290000000000001</v>
          </cell>
          <cell r="V54">
            <v>-0.38279999999999997</v>
          </cell>
          <cell r="W54">
            <v>-0.32519999999999999</v>
          </cell>
          <cell r="X54">
            <v>-0.30149999999999999</v>
          </cell>
          <cell r="Y54">
            <v>-0.18540000000000001</v>
          </cell>
          <cell r="Z54">
            <v>-0.4259</v>
          </cell>
          <cell r="AA54">
            <v>-0.38400000000000001</v>
          </cell>
          <cell r="AB54">
            <v>-0.1799</v>
          </cell>
          <cell r="AC54">
            <v>-0.39029999999999998</v>
          </cell>
          <cell r="AD54">
            <v>-1.0999999999999999E-2</v>
          </cell>
          <cell r="AE54">
            <v>-0.3664</v>
          </cell>
          <cell r="AF54">
            <v>0</v>
          </cell>
          <cell r="AG54">
            <v>-0.06</v>
          </cell>
          <cell r="AH54">
            <v>-2.0000000000000001E-4</v>
          </cell>
          <cell r="AI54">
            <v>-1.8499999999999999E-2</v>
          </cell>
          <cell r="AJ54">
            <v>-0.37609999999999999</v>
          </cell>
          <cell r="AK54">
            <v>-4.8800000000000003E-2</v>
          </cell>
          <cell r="AL54">
            <v>-2.3800000000000002E-2</v>
          </cell>
          <cell r="AM54">
            <v>-2.2700000000000001E-2</v>
          </cell>
          <cell r="AN54">
            <v>-0.16769999999999999</v>
          </cell>
          <cell r="AO54">
            <v>-0.74509999999999998</v>
          </cell>
          <cell r="AP54">
            <v>-0.64990000000000003</v>
          </cell>
          <cell r="AQ54">
            <v>-0.64990000000000003</v>
          </cell>
          <cell r="AR54">
            <v>-0.64990000000000003</v>
          </cell>
          <cell r="AS54">
            <v>-0.1026</v>
          </cell>
          <cell r="AT54">
            <v>-0.3342</v>
          </cell>
          <cell r="AU54">
            <v>-3.3000000000000002E-2</v>
          </cell>
        </row>
        <row r="55">
          <cell r="A55" t="str">
            <v>c:\my documents\geo\edf\geomon[temp]</v>
          </cell>
          <cell r="B55" t="str">
            <v>FADGOEB_N_E</v>
          </cell>
          <cell r="C55" t="str">
            <v>Millions of lari</v>
          </cell>
          <cell r="D55" t="str">
            <v>Stock</v>
          </cell>
          <cell r="E55" t="str">
            <v xml:space="preserve">    Other extrabudget funds (net)</v>
          </cell>
          <cell r="F55">
            <v>-2.2999999999999998</v>
          </cell>
          <cell r="G55">
            <v>-1.9</v>
          </cell>
          <cell r="H55">
            <v>-2.7</v>
          </cell>
          <cell r="I55">
            <v>-1.4</v>
          </cell>
          <cell r="J55">
            <v>-18.440000000000001</v>
          </cell>
          <cell r="K55">
            <v>-13.27</v>
          </cell>
          <cell r="L55">
            <v>-14.1211</v>
          </cell>
          <cell r="M55">
            <v>-17.5258</v>
          </cell>
          <cell r="N55">
            <v>-10.946199999999999</v>
          </cell>
          <cell r="O55">
            <v>-5.3357000000000001</v>
          </cell>
          <cell r="P55">
            <v>-4.3897000000000004</v>
          </cell>
          <cell r="Q55">
            <v>-2.7812000000000001</v>
          </cell>
          <cell r="R55">
            <v>-9.6867999999999999</v>
          </cell>
          <cell r="S55">
            <v>-12.9133</v>
          </cell>
          <cell r="T55">
            <v>-11.809799999999999</v>
          </cell>
          <cell r="U55">
            <v>-14.1739</v>
          </cell>
          <cell r="V55">
            <v>-3.3620999999999999</v>
          </cell>
          <cell r="W55">
            <v>-2.4123999999999999</v>
          </cell>
          <cell r="X55">
            <v>-1.0349999999999999</v>
          </cell>
          <cell r="Y55">
            <v>-3.1006</v>
          </cell>
          <cell r="Z55">
            <v>-1.4202999999999999</v>
          </cell>
          <cell r="AA55">
            <v>-2.3456000000000001</v>
          </cell>
          <cell r="AB55">
            <v>-3.5112000000000001</v>
          </cell>
          <cell r="AC55">
            <v>-2.6781999999999999</v>
          </cell>
          <cell r="AD55">
            <v>-2.5402</v>
          </cell>
          <cell r="AE55">
            <v>-2.3403</v>
          </cell>
          <cell r="AF55">
            <v>-3.8616000000000001</v>
          </cell>
          <cell r="AG55">
            <v>-3.9823</v>
          </cell>
          <cell r="AH55">
            <v>-4.1364000000000001</v>
          </cell>
          <cell r="AI55">
            <v>-4.9626000000000001</v>
          </cell>
          <cell r="AJ55">
            <v>-3.7997999999999998</v>
          </cell>
          <cell r="AK55">
            <v>-4.3018999999999998</v>
          </cell>
          <cell r="AL55">
            <v>-4.1806999999999999</v>
          </cell>
          <cell r="AM55">
            <v>-4.2281000000000004</v>
          </cell>
          <cell r="AN55">
            <v>-4.9325999999999999</v>
          </cell>
          <cell r="AO55">
            <v>-5.7546999999999997</v>
          </cell>
          <cell r="AP55">
            <v>-15.4657</v>
          </cell>
          <cell r="AQ55">
            <v>-15.4657</v>
          </cell>
          <cell r="AR55">
            <v>-15.4657</v>
          </cell>
          <cell r="AS55">
            <v>-3.0615000000000001</v>
          </cell>
          <cell r="AT55">
            <v>-2.5779999999999998</v>
          </cell>
          <cell r="AU55">
            <v>-2.4620000000000002</v>
          </cell>
        </row>
        <row r="56">
          <cell r="A56" t="str">
            <v>c:\my documents\geo\edf\geomon[temp]</v>
          </cell>
          <cell r="B56" t="str">
            <v>FADOIEU_E</v>
          </cell>
          <cell r="C56" t="str">
            <v>Millions of lari</v>
          </cell>
          <cell r="D56" t="str">
            <v>Stock</v>
          </cell>
          <cell r="E56" t="str">
            <v xml:space="preserve">  EU Counterpart Funds</v>
          </cell>
          <cell r="I56">
            <v>-11</v>
          </cell>
          <cell r="L56">
            <v>-12.7</v>
          </cell>
          <cell r="M56">
            <v>-11.6</v>
          </cell>
          <cell r="S56">
            <v>-0.9</v>
          </cell>
          <cell r="T56">
            <v>-1.7</v>
          </cell>
          <cell r="U56">
            <v>-1.3</v>
          </cell>
          <cell r="V56">
            <v>-0.9</v>
          </cell>
          <cell r="W56">
            <v>-0.3</v>
          </cell>
          <cell r="X56">
            <v>-0.1</v>
          </cell>
          <cell r="Y56">
            <v>-0.5</v>
          </cell>
          <cell r="Z56">
            <v>-0.5</v>
          </cell>
          <cell r="AA56">
            <v>-1.2</v>
          </cell>
          <cell r="AB56">
            <v>-2.5</v>
          </cell>
          <cell r="AC56">
            <v>-1.5</v>
          </cell>
          <cell r="AD56">
            <v>-1.1000000000000001</v>
          </cell>
          <cell r="AE56">
            <v>-1.6</v>
          </cell>
          <cell r="AF56">
            <v>-1.2</v>
          </cell>
          <cell r="AG56">
            <v>-1</v>
          </cell>
          <cell r="AH56">
            <v>-1.5</v>
          </cell>
          <cell r="AI56">
            <v>-1.8</v>
          </cell>
          <cell r="AJ56">
            <v>-1.8</v>
          </cell>
          <cell r="AK56">
            <v>-1.2</v>
          </cell>
          <cell r="AL56">
            <v>-1.1000000000000001</v>
          </cell>
          <cell r="AM56">
            <v>-1.9</v>
          </cell>
          <cell r="AN56">
            <v>-1.9</v>
          </cell>
          <cell r="AO56">
            <v>-3.7</v>
          </cell>
          <cell r="AP56">
            <v>-4.4000000000000004</v>
          </cell>
          <cell r="AQ56">
            <v>-4.4000000000000004</v>
          </cell>
          <cell r="AR56">
            <v>-4.4000000000000004</v>
          </cell>
          <cell r="AS56">
            <v>-5.3</v>
          </cell>
          <cell r="AT56">
            <v>-7.1</v>
          </cell>
          <cell r="AU56">
            <v>-7.3989380000000002</v>
          </cell>
        </row>
        <row r="57">
          <cell r="A57" t="str">
            <v>c:\my documents\geo\edf\geomon[temp]</v>
          </cell>
          <cell r="B57" t="str">
            <v>FACNG_E</v>
          </cell>
          <cell r="C57" t="str">
            <v>Millions of lari</v>
          </cell>
          <cell r="D57" t="str">
            <v>Stock</v>
          </cell>
          <cell r="E57" t="str">
            <v xml:space="preserve">  Claims on rest of economy (including staff loans)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0.17</v>
          </cell>
          <cell r="U57">
            <v>0.28000000000000003</v>
          </cell>
          <cell r="V57">
            <v>0.37</v>
          </cell>
          <cell r="W57">
            <v>0.38</v>
          </cell>
          <cell r="X57">
            <v>0.39</v>
          </cell>
          <cell r="Y57">
            <v>0.41</v>
          </cell>
          <cell r="Z57">
            <v>34.009705882352954</v>
          </cell>
          <cell r="AA57">
            <v>34.705747303543909</v>
          </cell>
          <cell r="AB57">
            <v>35.506</v>
          </cell>
          <cell r="AC57">
            <v>37.075472560975612</v>
          </cell>
          <cell r="AD57">
            <v>36.562162576687122</v>
          </cell>
          <cell r="AE57">
            <v>36.796147812971348</v>
          </cell>
          <cell r="AF57">
            <v>37.040261065266314</v>
          </cell>
          <cell r="AG57">
            <v>38.160780524344581</v>
          </cell>
          <cell r="AH57">
            <v>43.085932584269663</v>
          </cell>
          <cell r="AI57">
            <v>44.249999999999993</v>
          </cell>
          <cell r="AJ57">
            <v>44.062066023738872</v>
          </cell>
          <cell r="AK57">
            <v>46.000096439169141</v>
          </cell>
          <cell r="AL57">
            <v>45.16109999999999</v>
          </cell>
          <cell r="AM57">
            <v>48.734681085043981</v>
          </cell>
          <cell r="AN57">
            <v>49.463781960227266</v>
          </cell>
          <cell r="AO57">
            <v>48.056846905537462</v>
          </cell>
          <cell r="AP57">
            <v>42.531555622591611</v>
          </cell>
          <cell r="AQ57">
            <v>63.393903554444378</v>
          </cell>
          <cell r="AR57">
            <v>66.666000000000025</v>
          </cell>
          <cell r="AS57">
            <v>73.633854280871418</v>
          </cell>
          <cell r="AT57">
            <v>63.343681110123697</v>
          </cell>
          <cell r="AU57">
            <v>74.785298368926874</v>
          </cell>
        </row>
        <row r="58">
          <cell r="E58" t="str">
            <v xml:space="preserve">    o/w: Credit to the energy sector</v>
          </cell>
        </row>
        <row r="59">
          <cell r="A59" t="str">
            <v>c:\my documents\geo\edf\geomon[temp]</v>
          </cell>
          <cell r="B59" t="str">
            <v>FACB_N_E</v>
          </cell>
          <cell r="C59" t="str">
            <v>Millions of lari</v>
          </cell>
          <cell r="D59" t="str">
            <v>Stock</v>
          </cell>
          <cell r="E59" t="str">
            <v xml:space="preserve">  Claims on banks</v>
          </cell>
          <cell r="F59">
            <v>4.1999999999999993</v>
          </cell>
          <cell r="G59">
            <v>4.4000000000000004</v>
          </cell>
          <cell r="H59">
            <v>3.5</v>
          </cell>
          <cell r="I59">
            <v>3.6</v>
          </cell>
          <cell r="L59">
            <v>2.1533000000000002</v>
          </cell>
          <cell r="M59">
            <v>3.702</v>
          </cell>
          <cell r="N59">
            <v>2.6516000000000002</v>
          </cell>
          <cell r="O59">
            <v>3.0952999999999999</v>
          </cell>
          <cell r="P59">
            <v>8.2144999999999992</v>
          </cell>
          <cell r="Q59">
            <v>8.5545000000000009</v>
          </cell>
          <cell r="R59">
            <v>13.7195</v>
          </cell>
          <cell r="S59">
            <v>11.2257</v>
          </cell>
          <cell r="T59">
            <v>10.7599</v>
          </cell>
          <cell r="U59">
            <v>10.5617</v>
          </cell>
          <cell r="V59">
            <v>10.623799999999999</v>
          </cell>
          <cell r="W59">
            <v>9.0242000000000004</v>
          </cell>
          <cell r="X59">
            <v>5.3112000000000004</v>
          </cell>
          <cell r="Y59">
            <v>6.4776999999999996</v>
          </cell>
          <cell r="Z59">
            <v>7.8372000000000002</v>
          </cell>
          <cell r="AA59">
            <v>4.3926999999999996</v>
          </cell>
          <cell r="AB59">
            <v>7.0225</v>
          </cell>
          <cell r="AC59">
            <v>4.4588999999999999</v>
          </cell>
          <cell r="AD59">
            <v>3.4695</v>
          </cell>
          <cell r="AE59">
            <v>2.5152000000000001</v>
          </cell>
          <cell r="AF59">
            <v>2.4718</v>
          </cell>
          <cell r="AG59">
            <v>2.3967000000000001</v>
          </cell>
          <cell r="AH59">
            <v>2.7450999999999999</v>
          </cell>
          <cell r="AI59">
            <v>2.7124999999999999</v>
          </cell>
          <cell r="AJ59">
            <v>2.1541000000000001</v>
          </cell>
          <cell r="AK59">
            <v>1.0624</v>
          </cell>
          <cell r="AL59">
            <v>1.7211000000000001</v>
          </cell>
          <cell r="AM59">
            <v>-1.0244</v>
          </cell>
          <cell r="AN59">
            <v>3.5756999999999999</v>
          </cell>
          <cell r="AO59">
            <v>1.7927999999999999</v>
          </cell>
          <cell r="AP59">
            <v>6.556</v>
          </cell>
          <cell r="AQ59">
            <v>6.556</v>
          </cell>
          <cell r="AR59">
            <v>6.556</v>
          </cell>
          <cell r="AS59">
            <v>6.0932000000000004</v>
          </cell>
          <cell r="AT59">
            <v>4.0720000000000001</v>
          </cell>
          <cell r="AU59">
            <v>3.6025</v>
          </cell>
        </row>
        <row r="60">
          <cell r="E60" t="str">
            <v xml:space="preserve">    Credit to banks</v>
          </cell>
          <cell r="F60">
            <v>2.8</v>
          </cell>
          <cell r="G60">
            <v>2.7</v>
          </cell>
          <cell r="AP60">
            <v>0</v>
          </cell>
        </row>
        <row r="61">
          <cell r="E61" t="str">
            <v xml:space="preserve">    Overdrafts on correspondent a/cs</v>
          </cell>
          <cell r="F61">
            <v>1.4</v>
          </cell>
          <cell r="G61">
            <v>1.7</v>
          </cell>
          <cell r="AP61">
            <v>0</v>
          </cell>
        </row>
        <row r="62">
          <cell r="A62" t="str">
            <v>c:\my documents\geo\edf\geomon[temp]</v>
          </cell>
          <cell r="B62" t="str">
            <v>FAOITGC_E</v>
          </cell>
          <cell r="C62" t="str">
            <v>Millions of lari</v>
          </cell>
          <cell r="D62" t="str">
            <v>Stock</v>
          </cell>
          <cell r="E62" t="str">
            <v xml:space="preserve">  Temporary credit for gas</v>
          </cell>
          <cell r="F62">
            <v>3.69</v>
          </cell>
          <cell r="G62">
            <v>3.7</v>
          </cell>
          <cell r="H62">
            <v>3.7</v>
          </cell>
          <cell r="I62">
            <v>3.69</v>
          </cell>
          <cell r="J62">
            <v>3.7</v>
          </cell>
          <cell r="K62">
            <v>3.7</v>
          </cell>
          <cell r="L62">
            <v>3.7</v>
          </cell>
          <cell r="M62">
            <v>3.7</v>
          </cell>
          <cell r="N62">
            <v>3.7</v>
          </cell>
          <cell r="O62">
            <v>3.7</v>
          </cell>
          <cell r="P62">
            <v>3.7</v>
          </cell>
          <cell r="Q62">
            <v>3.7</v>
          </cell>
          <cell r="R62">
            <v>3.7</v>
          </cell>
          <cell r="S62">
            <v>3.7</v>
          </cell>
          <cell r="T62">
            <v>3.4</v>
          </cell>
          <cell r="U62">
            <v>3.4</v>
          </cell>
          <cell r="V62">
            <v>2.7</v>
          </cell>
          <cell r="W62">
            <v>2.7</v>
          </cell>
          <cell r="X62">
            <v>2.4</v>
          </cell>
          <cell r="Y62">
            <v>2.4</v>
          </cell>
          <cell r="Z62">
            <v>2.4</v>
          </cell>
          <cell r="AA62">
            <v>1</v>
          </cell>
          <cell r="AB62">
            <v>1.1000000000000001</v>
          </cell>
          <cell r="AC62">
            <v>1.1000000000000001</v>
          </cell>
          <cell r="AD62">
            <v>1.1000000000000001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A63" t="str">
            <v>c:\my documents\geo\edf\geomon[temp]</v>
          </cell>
          <cell r="B63" t="str">
            <v>FAOI_N_E</v>
          </cell>
          <cell r="C63" t="str">
            <v>Millions of lari</v>
          </cell>
          <cell r="D63" t="str">
            <v>Stock</v>
          </cell>
          <cell r="E63" t="str">
            <v xml:space="preserve">  Other assets, net</v>
          </cell>
          <cell r="F63">
            <v>-2.6316087317073014</v>
          </cell>
          <cell r="G63">
            <v>-1.7771443891112346</v>
          </cell>
          <cell r="H63">
            <v>-1.091354190476193</v>
          </cell>
          <cell r="I63">
            <v>17.852541469096671</v>
          </cell>
          <cell r="L63">
            <v>-2.2584408486055736</v>
          </cell>
          <cell r="M63">
            <v>-7.585552213661666</v>
          </cell>
          <cell r="N63">
            <v>-17.778805036306277</v>
          </cell>
          <cell r="O63">
            <v>-13.662833708661399</v>
          </cell>
          <cell r="P63">
            <v>-12.848656818897663</v>
          </cell>
          <cell r="Q63">
            <v>-6.1217698750000062</v>
          </cell>
          <cell r="R63">
            <v>-7.5309209356358062</v>
          </cell>
          <cell r="S63">
            <v>-4.6207505050505508</v>
          </cell>
          <cell r="T63">
            <v>6.2239038759689924</v>
          </cell>
          <cell r="U63">
            <v>-3.2630476043277419</v>
          </cell>
          <cell r="V63">
            <v>0.16159969207084202</v>
          </cell>
          <cell r="W63">
            <v>13.407199999999913</v>
          </cell>
          <cell r="X63">
            <v>8.0257999999999861</v>
          </cell>
          <cell r="Y63">
            <v>9.9012271317829761</v>
          </cell>
          <cell r="Z63">
            <v>16.588572445820496</v>
          </cell>
          <cell r="AA63">
            <v>6.0254237288135499</v>
          </cell>
          <cell r="AB63">
            <v>7.1162999999999386</v>
          </cell>
          <cell r="AC63">
            <v>9.0730106707315699</v>
          </cell>
          <cell r="AD63">
            <v>7.3544070552147005</v>
          </cell>
          <cell r="AE63">
            <v>-28.761366805128226</v>
          </cell>
          <cell r="AF63">
            <v>-29.085285329182319</v>
          </cell>
          <cell r="AG63">
            <v>-22.928345379026236</v>
          </cell>
          <cell r="AH63">
            <v>-25.83822949887643</v>
          </cell>
          <cell r="AI63">
            <v>-23.60926196897557</v>
          </cell>
          <cell r="AJ63">
            <v>-29.163405780148427</v>
          </cell>
          <cell r="AK63">
            <v>-35.071793613976176</v>
          </cell>
          <cell r="AL63">
            <v>-35.624824182777843</v>
          </cell>
          <cell r="AM63">
            <v>-38.820793531099696</v>
          </cell>
          <cell r="AN63">
            <v>-41.379276703295425</v>
          </cell>
          <cell r="AO63">
            <v>-39.495005578237127</v>
          </cell>
          <cell r="AP63">
            <v>-19.807500095066636</v>
          </cell>
          <cell r="AQ63">
            <v>114.5953555555556</v>
          </cell>
          <cell r="AR63">
            <v>81.210722616000083</v>
          </cell>
          <cell r="AS63">
            <v>114.67876052778115</v>
          </cell>
          <cell r="AT63">
            <v>119.6638626959043</v>
          </cell>
          <cell r="AU63">
            <v>41.419733464852612</v>
          </cell>
        </row>
        <row r="65">
          <cell r="A65" t="str">
            <v>c:\my documents\geo\edf\geomon[temp]</v>
          </cell>
          <cell r="B65" t="str">
            <v>FRM_E</v>
          </cell>
          <cell r="C65" t="str">
            <v>Millions of lari</v>
          </cell>
          <cell r="D65" t="str">
            <v>Stock</v>
          </cell>
          <cell r="E65" t="str">
            <v>Reserve money (RM)</v>
          </cell>
          <cell r="F65">
            <v>153.80000000000001</v>
          </cell>
          <cell r="G65">
            <v>150.60000000000002</v>
          </cell>
          <cell r="H65">
            <v>153.20000000000002</v>
          </cell>
          <cell r="I65">
            <v>155.6</v>
          </cell>
          <cell r="J65">
            <v>159.87</v>
          </cell>
          <cell r="K65">
            <v>164.19</v>
          </cell>
          <cell r="L65">
            <v>173.09</v>
          </cell>
          <cell r="M65">
            <v>184.31489999999999</v>
          </cell>
          <cell r="N65">
            <v>194.48310000000001</v>
          </cell>
          <cell r="O65">
            <v>208.28899999999999</v>
          </cell>
          <cell r="P65">
            <v>205.59480000000002</v>
          </cell>
          <cell r="Q65">
            <v>194.51829999999998</v>
          </cell>
          <cell r="R65">
            <v>208.95970000000003</v>
          </cell>
          <cell r="S65">
            <v>198.48200000000003</v>
          </cell>
          <cell r="T65">
            <v>195.28689999999997</v>
          </cell>
          <cell r="U65">
            <v>200.27180000000001</v>
          </cell>
          <cell r="V65">
            <v>209.16630000000001</v>
          </cell>
          <cell r="W65">
            <v>205.8348</v>
          </cell>
          <cell r="X65">
            <v>208.16499999999999</v>
          </cell>
          <cell r="Y65">
            <v>224.1182</v>
          </cell>
          <cell r="Z65">
            <v>244.87780000000004</v>
          </cell>
          <cell r="AA65">
            <v>249.88810000000001</v>
          </cell>
          <cell r="AB65">
            <v>253.31899999999999</v>
          </cell>
          <cell r="AC65">
            <v>253.55109999999999</v>
          </cell>
          <cell r="AD65">
            <v>277.06630000000001</v>
          </cell>
          <cell r="AE65">
            <v>259.89429999999999</v>
          </cell>
          <cell r="AF65">
            <v>254.79670000000002</v>
          </cell>
          <cell r="AG65">
            <v>259.79049999999995</v>
          </cell>
          <cell r="AH65">
            <v>270.96899999999999</v>
          </cell>
          <cell r="AI65">
            <v>266.62279999999998</v>
          </cell>
          <cell r="AJ65">
            <v>272.02970000000005</v>
          </cell>
          <cell r="AK65">
            <v>278.11450000000002</v>
          </cell>
          <cell r="AL65">
            <v>281.81079999999997</v>
          </cell>
          <cell r="AM65">
            <v>245.69990000000001</v>
          </cell>
          <cell r="AN65">
            <v>232.8716</v>
          </cell>
          <cell r="AO65">
            <v>207.97130000000001</v>
          </cell>
          <cell r="AP65">
            <v>259.71890000000002</v>
          </cell>
          <cell r="AQ65">
            <v>259.71890000000002</v>
          </cell>
          <cell r="AR65">
            <v>259.71890000000002</v>
          </cell>
          <cell r="AS65">
            <v>273.3383</v>
          </cell>
          <cell r="AT65">
            <v>267.28149999999999</v>
          </cell>
          <cell r="AU65">
            <v>262.70500000000004</v>
          </cell>
        </row>
        <row r="66">
          <cell r="A66" t="str">
            <v>c:\my documents\geo\edf\geomon[temp]</v>
          </cell>
          <cell r="B66" t="str">
            <v>FAC_E</v>
          </cell>
          <cell r="C66" t="str">
            <v>Millions of lari</v>
          </cell>
          <cell r="D66" t="str">
            <v>Stock</v>
          </cell>
          <cell r="E66" t="str">
            <v xml:space="preserve">  Currency in circulation (M0)</v>
          </cell>
          <cell r="F66">
            <v>131.4</v>
          </cell>
          <cell r="G66">
            <v>129.30000000000001</v>
          </cell>
          <cell r="H66">
            <v>128.80000000000001</v>
          </cell>
          <cell r="I66">
            <v>129</v>
          </cell>
          <cell r="J66">
            <v>132.19999999999999</v>
          </cell>
          <cell r="K66">
            <v>133.97</v>
          </cell>
          <cell r="L66">
            <v>139.66</v>
          </cell>
          <cell r="M66">
            <v>151.959</v>
          </cell>
          <cell r="N66">
            <v>162.393</v>
          </cell>
          <cell r="O66">
            <v>171.98699999999999</v>
          </cell>
          <cell r="P66">
            <v>168.3159</v>
          </cell>
          <cell r="Q66">
            <v>164.59449999999998</v>
          </cell>
          <cell r="R66">
            <v>185.57400000000001</v>
          </cell>
          <cell r="S66">
            <v>169.69300000000001</v>
          </cell>
          <cell r="T66">
            <v>167.61859999999999</v>
          </cell>
          <cell r="U66">
            <v>170.5694</v>
          </cell>
          <cell r="V66">
            <v>183.02359999999999</v>
          </cell>
          <cell r="W66">
            <v>175.28129999999999</v>
          </cell>
          <cell r="X66">
            <v>178.18289999999999</v>
          </cell>
          <cell r="Y66">
            <v>195.7901</v>
          </cell>
          <cell r="Z66">
            <v>207.39680000000001</v>
          </cell>
          <cell r="AA66">
            <v>220.32980000000001</v>
          </cell>
          <cell r="AB66">
            <v>222.0727</v>
          </cell>
          <cell r="AC66">
            <v>222.70949999999999</v>
          </cell>
          <cell r="AD66">
            <v>254.5549</v>
          </cell>
          <cell r="AE66">
            <v>231.31059999999999</v>
          </cell>
          <cell r="AF66">
            <v>227.33109999999999</v>
          </cell>
          <cell r="AG66">
            <v>228.98509999999999</v>
          </cell>
          <cell r="AH66">
            <v>237.55969999999999</v>
          </cell>
          <cell r="AI66">
            <v>238.96969999999999</v>
          </cell>
          <cell r="AJ66">
            <v>236.76840000000001</v>
          </cell>
          <cell r="AK66">
            <v>246.9117</v>
          </cell>
          <cell r="AL66">
            <v>250.23589999999999</v>
          </cell>
          <cell r="AM66">
            <v>211.8398</v>
          </cell>
          <cell r="AN66">
            <v>195.4648</v>
          </cell>
          <cell r="AO66">
            <v>179.57740000000001</v>
          </cell>
          <cell r="AP66">
            <v>221.97489999999999</v>
          </cell>
          <cell r="AQ66">
            <v>221.97489999999999</v>
          </cell>
          <cell r="AR66">
            <v>221.97489999999999</v>
          </cell>
          <cell r="AS66">
            <v>238.3845</v>
          </cell>
          <cell r="AT66">
            <v>231.12799999999999</v>
          </cell>
          <cell r="AU66">
            <v>221.71700000000001</v>
          </cell>
        </row>
        <row r="67">
          <cell r="A67" t="str">
            <v>c:\my documents\geo\edf\geomon[temp]</v>
          </cell>
          <cell r="B67" t="str">
            <v>FRR_E</v>
          </cell>
          <cell r="C67" t="str">
            <v>Millions of lari</v>
          </cell>
          <cell r="D67" t="str">
            <v>Stock</v>
          </cell>
          <cell r="E67" t="str">
            <v xml:space="preserve">  Required reserves</v>
          </cell>
          <cell r="F67">
            <v>11.9</v>
          </cell>
          <cell r="G67">
            <v>11.4</v>
          </cell>
          <cell r="H67">
            <v>10.8</v>
          </cell>
          <cell r="I67">
            <v>11.6</v>
          </cell>
          <cell r="J67">
            <v>11.72</v>
          </cell>
          <cell r="K67">
            <v>11.85</v>
          </cell>
          <cell r="L67">
            <v>12.47</v>
          </cell>
          <cell r="M67">
            <v>14.065</v>
          </cell>
          <cell r="N67">
            <v>13.8895</v>
          </cell>
          <cell r="O67">
            <v>12.554</v>
          </cell>
          <cell r="P67">
            <v>14.231400000000001</v>
          </cell>
          <cell r="Q67">
            <v>13.3727</v>
          </cell>
          <cell r="R67">
            <v>13.723000000000001</v>
          </cell>
          <cell r="S67">
            <v>12.936</v>
          </cell>
          <cell r="T67">
            <v>13.776199999999999</v>
          </cell>
          <cell r="U67">
            <v>12.7357</v>
          </cell>
          <cell r="V67">
            <v>13.8423</v>
          </cell>
          <cell r="W67">
            <v>13.654999999999999</v>
          </cell>
          <cell r="X67">
            <v>14.3012</v>
          </cell>
          <cell r="Y67">
            <v>14.4359</v>
          </cell>
          <cell r="Z67">
            <v>16.2117</v>
          </cell>
          <cell r="AA67">
            <v>15.157400000000001</v>
          </cell>
          <cell r="AB67">
            <v>14.614100000000001</v>
          </cell>
          <cell r="AC67">
            <v>15.045199999999999</v>
          </cell>
          <cell r="AD67">
            <v>15.652900000000001</v>
          </cell>
          <cell r="AE67">
            <v>14.9458</v>
          </cell>
          <cell r="AF67">
            <v>16.984999999999999</v>
          </cell>
          <cell r="AG67">
            <v>17.436399999999999</v>
          </cell>
          <cell r="AH67">
            <v>17.093</v>
          </cell>
          <cell r="AI67">
            <v>16.846</v>
          </cell>
          <cell r="AJ67">
            <v>17.872599999999998</v>
          </cell>
          <cell r="AK67">
            <v>18.343</v>
          </cell>
          <cell r="AL67">
            <v>18.309200000000001</v>
          </cell>
          <cell r="AM67">
            <v>24.287099999999999</v>
          </cell>
          <cell r="AN67">
            <v>22.616599999999998</v>
          </cell>
          <cell r="AO67">
            <v>22.020900000000001</v>
          </cell>
          <cell r="AP67">
            <v>18.049900000000001</v>
          </cell>
          <cell r="AQ67">
            <v>18.049900000000001</v>
          </cell>
          <cell r="AR67">
            <v>18.049900000000001</v>
          </cell>
          <cell r="AS67">
            <v>22.860199999999999</v>
          </cell>
          <cell r="AT67">
            <v>27.517199999999999</v>
          </cell>
          <cell r="AU67">
            <v>28.768999999999998</v>
          </cell>
        </row>
        <row r="68">
          <cell r="A68" t="str">
            <v>c:\my documents\geo\edf\geomon[temp]</v>
          </cell>
          <cell r="B68" t="str">
            <v>FRO_E</v>
          </cell>
          <cell r="C68" t="str">
            <v>Millions of lari</v>
          </cell>
          <cell r="D68" t="str">
            <v>Stock</v>
          </cell>
          <cell r="E68" t="str">
            <v xml:space="preserve">  Balances on banks' correspondent accounts</v>
          </cell>
          <cell r="F68">
            <v>10.5</v>
          </cell>
          <cell r="G68">
            <v>9.9</v>
          </cell>
          <cell r="H68">
            <v>13.6</v>
          </cell>
          <cell r="I68">
            <v>15</v>
          </cell>
          <cell r="J68">
            <v>15.950000000000015</v>
          </cell>
          <cell r="K68">
            <v>18.369999999999997</v>
          </cell>
          <cell r="L68">
            <v>20.96</v>
          </cell>
          <cell r="M68">
            <v>18.290900000000001</v>
          </cell>
          <cell r="N68">
            <v>18.200600000000001</v>
          </cell>
          <cell r="O68">
            <v>23.747999999999998</v>
          </cell>
          <cell r="P68">
            <v>23.047499999999999</v>
          </cell>
          <cell r="Q68">
            <v>16.551100000000002</v>
          </cell>
          <cell r="R68">
            <v>9.6626999999999992</v>
          </cell>
          <cell r="S68">
            <v>15.853</v>
          </cell>
          <cell r="T68">
            <v>13.892099999999999</v>
          </cell>
          <cell r="U68">
            <v>16.966699999999999</v>
          </cell>
          <cell r="V68">
            <v>12.3002</v>
          </cell>
          <cell r="W68">
            <v>16.898499999999999</v>
          </cell>
          <cell r="X68">
            <v>15.680899999999999</v>
          </cell>
          <cell r="Y68">
            <v>13.892200000000001</v>
          </cell>
          <cell r="Z68">
            <v>21.269300000000001</v>
          </cell>
          <cell r="AA68">
            <v>14.4009</v>
          </cell>
          <cell r="AB68">
            <v>16.632300000000001</v>
          </cell>
          <cell r="AC68">
            <v>15.7964</v>
          </cell>
          <cell r="AD68">
            <v>6.8585000000000003</v>
          </cell>
          <cell r="AE68">
            <v>13.6379</v>
          </cell>
          <cell r="AF68">
            <v>10.480600000000001</v>
          </cell>
          <cell r="AG68">
            <v>13.369</v>
          </cell>
          <cell r="AH68">
            <v>16.316299999999998</v>
          </cell>
          <cell r="AI68">
            <v>10.8071</v>
          </cell>
          <cell r="AJ68">
            <v>17.3887</v>
          </cell>
          <cell r="AK68">
            <v>12.8598</v>
          </cell>
          <cell r="AL68">
            <v>13.265700000000001</v>
          </cell>
          <cell r="AM68">
            <v>9.5730000000000004</v>
          </cell>
          <cell r="AN68">
            <v>14.7902</v>
          </cell>
          <cell r="AO68">
            <v>6.3730000000000002</v>
          </cell>
          <cell r="AP68">
            <v>19.694099999999999</v>
          </cell>
          <cell r="AQ68">
            <v>19.694099999999999</v>
          </cell>
          <cell r="AR68">
            <v>19.694099999999999</v>
          </cell>
          <cell r="AS68">
            <v>12.0936</v>
          </cell>
          <cell r="AT68">
            <v>8.6363000000000003</v>
          </cell>
          <cell r="AU68">
            <v>12.218999999999999</v>
          </cell>
        </row>
        <row r="69">
          <cell r="E69" t="str">
            <v xml:space="preserve">  Overnight deposits from banks</v>
          </cell>
        </row>
        <row r="71">
          <cell r="E71" t="str">
            <v>V-CHECK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7">
          <cell r="E77" t="str">
            <v>At actual exchange rates</v>
          </cell>
        </row>
        <row r="79">
          <cell r="A79" t="str">
            <v>|</v>
          </cell>
          <cell r="E79">
            <v>39691.917272453706</v>
          </cell>
        </row>
        <row r="80">
          <cell r="A80" t="str">
            <v>|</v>
          </cell>
          <cell r="E80">
            <v>39691.917272453706</v>
          </cell>
          <cell r="F80" t="str">
            <v>Dec95</v>
          </cell>
          <cell r="G80" t="str">
            <v>Jan96</v>
          </cell>
          <cell r="H80" t="str">
            <v>Feb96</v>
          </cell>
          <cell r="I80" t="str">
            <v>Mar96</v>
          </cell>
          <cell r="J80" t="str">
            <v>Apr96</v>
          </cell>
          <cell r="K80" t="str">
            <v>May96</v>
          </cell>
          <cell r="L80" t="str">
            <v>Jun96</v>
          </cell>
          <cell r="M80" t="str">
            <v>Jul96</v>
          </cell>
          <cell r="N80" t="str">
            <v>Aug96</v>
          </cell>
          <cell r="O80" t="str">
            <v>Sept96</v>
          </cell>
          <cell r="P80" t="str">
            <v>Oct96</v>
          </cell>
          <cell r="Q80" t="str">
            <v>Nov96</v>
          </cell>
          <cell r="R80" t="str">
            <v>Dec96</v>
          </cell>
          <cell r="S80" t="str">
            <v>Jan97</v>
          </cell>
          <cell r="T80" t="str">
            <v>Feb97</v>
          </cell>
          <cell r="U80" t="str">
            <v>Mar97</v>
          </cell>
          <cell r="V80" t="str">
            <v>Apr97</v>
          </cell>
          <cell r="W80" t="str">
            <v>May97</v>
          </cell>
          <cell r="X80" t="str">
            <v>Jun97</v>
          </cell>
          <cell r="Y80" t="str">
            <v>Jul97</v>
          </cell>
          <cell r="Z80" t="str">
            <v>Aug97</v>
          </cell>
          <cell r="AA80" t="str">
            <v>Sept97</v>
          </cell>
          <cell r="AB80" t="str">
            <v>Oct97</v>
          </cell>
          <cell r="AC80" t="str">
            <v>Nov97</v>
          </cell>
          <cell r="AD80" t="str">
            <v>Dec97</v>
          </cell>
          <cell r="AE80" t="str">
            <v>Jan98</v>
          </cell>
          <cell r="AF80" t="str">
            <v>Feb98</v>
          </cell>
          <cell r="AG80" t="str">
            <v>Mar98</v>
          </cell>
          <cell r="AH80" t="str">
            <v>Apr98</v>
          </cell>
          <cell r="AI80" t="str">
            <v>May98</v>
          </cell>
          <cell r="AJ80" t="str">
            <v>Jun98</v>
          </cell>
          <cell r="AK80" t="str">
            <v>Jul98</v>
          </cell>
          <cell r="AL80" t="str">
            <v>Aug98</v>
          </cell>
          <cell r="AM80" t="str">
            <v>Sep98</v>
          </cell>
          <cell r="AN80">
            <v>36069</v>
          </cell>
          <cell r="AO80">
            <v>36100</v>
          </cell>
          <cell r="AP80" t="str">
            <v>Dec-98</v>
          </cell>
          <cell r="AR80" t="str">
            <v>Dec-98</v>
          </cell>
          <cell r="AS80" t="str">
            <v>Jan-99</v>
          </cell>
          <cell r="AT80" t="str">
            <v>Feb-99</v>
          </cell>
          <cell r="AU80" t="str">
            <v>Mar-99</v>
          </cell>
        </row>
        <row r="81">
          <cell r="A81" t="str">
            <v>|</v>
          </cell>
          <cell r="AP81" t="str">
            <v>ESAF</v>
          </cell>
          <cell r="AQ81" t="str">
            <v>Shadow</v>
          </cell>
          <cell r="AR81" t="str">
            <v>Act.</v>
          </cell>
        </row>
        <row r="82">
          <cell r="A82" t="str">
            <v>|</v>
          </cell>
        </row>
        <row r="83">
          <cell r="E83" t="str">
            <v>National Bank of Georgia</v>
          </cell>
        </row>
        <row r="85">
          <cell r="A85" t="str">
            <v>c:\my documents\geo\edf\geomon[temp]</v>
          </cell>
          <cell r="B85" t="str">
            <v>FAFA_N</v>
          </cell>
          <cell r="C85" t="str">
            <v>Millions of lari</v>
          </cell>
          <cell r="D85" t="str">
            <v>Stock</v>
          </cell>
          <cell r="E85" t="str">
            <v>Net foreign assets</v>
          </cell>
          <cell r="F85">
            <v>96.447951209999985</v>
          </cell>
          <cell r="G85">
            <v>87.789435062999985</v>
          </cell>
          <cell r="H85">
            <v>67.22964663999997</v>
          </cell>
          <cell r="I85">
            <v>49.913377740999969</v>
          </cell>
          <cell r="J85">
            <v>27.97513963399998</v>
          </cell>
          <cell r="K85">
            <v>21.20672426999996</v>
          </cell>
          <cell r="L85">
            <v>53.64461568979285</v>
          </cell>
          <cell r="M85">
            <v>45.915797013000024</v>
          </cell>
          <cell r="N85">
            <v>36.243014051000038</v>
          </cell>
          <cell r="O85">
            <v>9.421836544999957</v>
          </cell>
          <cell r="P85">
            <v>-18.198213719999963</v>
          </cell>
          <cell r="Q85">
            <v>-39.296913520000054</v>
          </cell>
          <cell r="R85">
            <v>-0.78698919466664274</v>
          </cell>
          <cell r="S85">
            <v>-28.824676343999958</v>
          </cell>
          <cell r="T85">
            <v>-50.256908781538478</v>
          </cell>
          <cell r="U85">
            <v>-62.323112988923064</v>
          </cell>
          <cell r="V85">
            <v>-85.801861342653794</v>
          </cell>
          <cell r="W85">
            <v>-118.81008065000002</v>
          </cell>
          <cell r="X85">
            <v>-124.89487289999995</v>
          </cell>
          <cell r="Y85">
            <v>-117.20367373307688</v>
          </cell>
          <cell r="Z85">
            <v>-152.50558923046157</v>
          </cell>
          <cell r="AA85">
            <v>-151.72159663561538</v>
          </cell>
          <cell r="AB85">
            <v>-153.40012219999991</v>
          </cell>
          <cell r="AC85">
            <v>-105.21516058830763</v>
          </cell>
          <cell r="AD85">
            <v>-105.22277970769237</v>
          </cell>
          <cell r="AE85">
            <v>-123.61146882586503</v>
          </cell>
          <cell r="AF85">
            <v>-140.748386615822</v>
          </cell>
          <cell r="AG85">
            <v>-149.64112198782206</v>
          </cell>
          <cell r="AH85">
            <v>-158.77654115282206</v>
          </cell>
          <cell r="AI85">
            <v>-172.37382848826968</v>
          </cell>
          <cell r="AJ85">
            <v>-194.76400084557298</v>
          </cell>
          <cell r="AK85">
            <v>-217.62074726557304</v>
          </cell>
          <cell r="AL85">
            <v>-216.82930458258431</v>
          </cell>
          <cell r="AM85">
            <v>-277.35862070539321</v>
          </cell>
          <cell r="AN85">
            <v>-314.13069980943817</v>
          </cell>
          <cell r="AO85">
            <v>-361.85523071022237</v>
          </cell>
          <cell r="AP85">
            <v>-390.3421066622023</v>
          </cell>
          <cell r="AQ85">
            <v>-390.18645261600017</v>
          </cell>
          <cell r="AR85">
            <v>-389.89942261600015</v>
          </cell>
          <cell r="AS85">
            <v>-461.62915000919998</v>
          </cell>
          <cell r="AT85">
            <v>-499.42583582750007</v>
          </cell>
          <cell r="AU85">
            <v>-491.86691700000006</v>
          </cell>
        </row>
        <row r="86">
          <cell r="A86" t="str">
            <v>c:\my documents\geo\edf\geomon[temp]</v>
          </cell>
          <cell r="B86" t="str">
            <v>FAFAENC</v>
          </cell>
          <cell r="C86" t="str">
            <v>Millions of lari</v>
          </cell>
          <cell r="D86" t="str">
            <v>Stock</v>
          </cell>
          <cell r="E86" t="str">
            <v xml:space="preserve">  Encumbered reserves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c:\my documents\geo\edf\geomon[temp]</v>
          </cell>
          <cell r="B87" t="str">
            <v>FAFRA_N</v>
          </cell>
          <cell r="C87" t="str">
            <v>Millions of lari</v>
          </cell>
          <cell r="D87" t="str">
            <v>Stock</v>
          </cell>
          <cell r="E87" t="str">
            <v>Net international reserves (NIR)</v>
          </cell>
          <cell r="F87">
            <v>96.447951209999985</v>
          </cell>
          <cell r="G87">
            <v>87.789435062999985</v>
          </cell>
          <cell r="H87">
            <v>67.22964663999997</v>
          </cell>
          <cell r="I87">
            <v>49.913377740999969</v>
          </cell>
          <cell r="J87">
            <v>27.97513963399998</v>
          </cell>
          <cell r="K87">
            <v>21.20672426999996</v>
          </cell>
          <cell r="L87">
            <v>53.64461568979285</v>
          </cell>
          <cell r="M87">
            <v>45.915797013000024</v>
          </cell>
          <cell r="N87">
            <v>36.243014051000038</v>
          </cell>
          <cell r="O87">
            <v>9.421836544999957</v>
          </cell>
          <cell r="P87">
            <v>-18.198213719999963</v>
          </cell>
          <cell r="Q87">
            <v>-39.296913520000054</v>
          </cell>
          <cell r="R87">
            <v>-0.78698919466664274</v>
          </cell>
          <cell r="S87">
            <v>-28.824676343999958</v>
          </cell>
          <cell r="T87">
            <v>-50.256908781538478</v>
          </cell>
          <cell r="U87">
            <v>-62.323112988923064</v>
          </cell>
          <cell r="V87">
            <v>-85.801861342653794</v>
          </cell>
          <cell r="W87">
            <v>-118.81008065000002</v>
          </cell>
          <cell r="X87">
            <v>-124.89487289999995</v>
          </cell>
          <cell r="Y87">
            <v>-117.20367373307688</v>
          </cell>
          <cell r="Z87">
            <v>-152.50558923046157</v>
          </cell>
          <cell r="AA87">
            <v>-151.72159663561538</v>
          </cell>
          <cell r="AB87">
            <v>-153.40012219999991</v>
          </cell>
          <cell r="AC87">
            <v>-105.21516058830763</v>
          </cell>
          <cell r="AD87">
            <v>-105.22277970769237</v>
          </cell>
          <cell r="AE87">
            <v>-123.61146882586503</v>
          </cell>
          <cell r="AF87">
            <v>-140.748386615822</v>
          </cell>
          <cell r="AG87">
            <v>-149.64112198782206</v>
          </cell>
          <cell r="AH87">
            <v>-158.77654115282206</v>
          </cell>
          <cell r="AI87">
            <v>-172.37382848826968</v>
          </cell>
          <cell r="AJ87">
            <v>-194.76400084557298</v>
          </cell>
          <cell r="AK87">
            <v>-217.62074726557304</v>
          </cell>
          <cell r="AL87">
            <v>-216.82930458258431</v>
          </cell>
          <cell r="AM87">
            <v>-277.35862070539321</v>
          </cell>
          <cell r="AN87">
            <v>-314.13069980943817</v>
          </cell>
          <cell r="AO87">
            <v>-361.85523071022237</v>
          </cell>
          <cell r="AP87">
            <v>-390.3421066622023</v>
          </cell>
          <cell r="AQ87">
            <v>-390.18645261600017</v>
          </cell>
          <cell r="AR87">
            <v>-389.89942261600015</v>
          </cell>
          <cell r="AS87">
            <v>-461.62915000919998</v>
          </cell>
          <cell r="AT87">
            <v>-499.42583582750007</v>
          </cell>
          <cell r="AU87">
            <v>-491.86691700000006</v>
          </cell>
        </row>
        <row r="88">
          <cell r="A88" t="str">
            <v>c:\my documents\geo\edf\geomon[temp]</v>
          </cell>
          <cell r="B88" t="str">
            <v>FAFRAGOLD</v>
          </cell>
          <cell r="C88" t="str">
            <v>Millions of lari</v>
          </cell>
          <cell r="D88" t="str">
            <v>Stock</v>
          </cell>
          <cell r="E88" t="str">
            <v xml:space="preserve">  Gold</v>
          </cell>
          <cell r="F88">
            <v>1.5375000000000001</v>
          </cell>
          <cell r="G88">
            <v>1.5612500000000002</v>
          </cell>
          <cell r="H88">
            <v>1.5750000000000002</v>
          </cell>
          <cell r="I88">
            <v>1.5775000000000001</v>
          </cell>
          <cell r="J88">
            <v>1.5725</v>
          </cell>
          <cell r="K88">
            <v>1.5750000000000002</v>
          </cell>
          <cell r="L88">
            <v>1.5675000000000001</v>
          </cell>
          <cell r="M88">
            <v>1.57375</v>
          </cell>
          <cell r="N88">
            <v>1.58375</v>
          </cell>
          <cell r="O88">
            <v>1.5875000000000001</v>
          </cell>
          <cell r="P88">
            <v>1.5875000000000001</v>
          </cell>
          <cell r="Q88">
            <v>1.6</v>
          </cell>
          <cell r="R88">
            <v>1.6290213333333334</v>
          </cell>
          <cell r="S88">
            <v>1.5190559999999997</v>
          </cell>
          <cell r="T88">
            <v>0.86926153846153842</v>
          </cell>
          <cell r="U88">
            <v>0.87195692307692318</v>
          </cell>
          <cell r="V88">
            <v>0.87532615384615375</v>
          </cell>
          <cell r="W88">
            <v>0.876</v>
          </cell>
          <cell r="X88">
            <v>0.876</v>
          </cell>
          <cell r="Y88">
            <v>0.80198307692307691</v>
          </cell>
          <cell r="Z88">
            <v>0.80322646153846156</v>
          </cell>
          <cell r="AA88">
            <v>0.80695661538461538</v>
          </cell>
          <cell r="AB88">
            <v>0.80820000000000014</v>
          </cell>
          <cell r="AC88">
            <v>0.8156603076923078</v>
          </cell>
          <cell r="AD88">
            <v>0.70145169230769233</v>
          </cell>
          <cell r="AE88">
            <v>0.71109800613496932</v>
          </cell>
          <cell r="AF88">
            <v>0.71485191717791408</v>
          </cell>
          <cell r="AG88">
            <v>0.76393941717791403</v>
          </cell>
          <cell r="AH88">
            <v>0.76393941717791403</v>
          </cell>
          <cell r="AI88">
            <v>0.75290741573033715</v>
          </cell>
          <cell r="AJ88">
            <v>0.75003325842696644</v>
          </cell>
          <cell r="AK88">
            <v>0.75003325842696644</v>
          </cell>
          <cell r="AL88">
            <v>0.75114606741573031</v>
          </cell>
          <cell r="AM88">
            <v>0.76046831460674158</v>
          </cell>
          <cell r="AN88">
            <v>0.78499955056179771</v>
          </cell>
          <cell r="AO88">
            <v>0.85580561797752808</v>
          </cell>
          <cell r="AP88">
            <v>1.0035505617977527</v>
          </cell>
          <cell r="AQ88">
            <v>0.66986999999999997</v>
          </cell>
          <cell r="AR88">
            <v>0.95689999999999997</v>
          </cell>
          <cell r="AS88">
            <v>1.0143139999999999</v>
          </cell>
          <cell r="AT88">
            <v>1.1243575000000001</v>
          </cell>
          <cell r="AU88">
            <v>1.262583</v>
          </cell>
        </row>
        <row r="89">
          <cell r="A89" t="str">
            <v>c:\my documents\geo\edf\geomon[temp]</v>
          </cell>
          <cell r="B89" t="str">
            <v>FAFRA</v>
          </cell>
          <cell r="C89" t="str">
            <v>Millions of lari</v>
          </cell>
          <cell r="D89" t="str">
            <v>Stock</v>
          </cell>
          <cell r="E89" t="str">
            <v xml:space="preserve">  Foreign exchange holdings</v>
          </cell>
          <cell r="F89">
            <v>237.07578699999999</v>
          </cell>
          <cell r="G89">
            <v>227.21078</v>
          </cell>
          <cell r="H89">
            <v>209.54135599999998</v>
          </cell>
          <cell r="I89">
            <v>242.89063599999997</v>
          </cell>
          <cell r="J89">
            <v>218.86194399999999</v>
          </cell>
          <cell r="K89">
            <v>211.35118299999996</v>
          </cell>
          <cell r="L89">
            <v>243.03617025179287</v>
          </cell>
          <cell r="M89">
            <v>239.00940900000003</v>
          </cell>
          <cell r="N89">
            <v>229.51014700000002</v>
          </cell>
          <cell r="O89">
            <v>200.69692599999996</v>
          </cell>
          <cell r="P89">
            <v>224.964338</v>
          </cell>
          <cell r="Q89">
            <v>205.47961799999996</v>
          </cell>
          <cell r="R89">
            <v>241.67619999999999</v>
          </cell>
          <cell r="S89">
            <v>208.81580000000002</v>
          </cell>
          <cell r="T89">
            <v>186.9205</v>
          </cell>
          <cell r="U89">
            <v>175.90799999999999</v>
          </cell>
          <cell r="V89">
            <v>198.87729999999999</v>
          </cell>
          <cell r="W89">
            <v>171.58269999999999</v>
          </cell>
          <cell r="X89">
            <v>164.73420000000002</v>
          </cell>
          <cell r="Y89">
            <v>164.1361</v>
          </cell>
          <cell r="Z89">
            <v>163.68469999999999</v>
          </cell>
          <cell r="AA89">
            <v>166.97229999999999</v>
          </cell>
          <cell r="AB89">
            <v>220.32110000000006</v>
          </cell>
          <cell r="AC89">
            <v>268.0865</v>
          </cell>
          <cell r="AD89">
            <v>262.26929999999999</v>
          </cell>
          <cell r="AE89">
            <v>249.28629999999998</v>
          </cell>
          <cell r="AF89">
            <v>235.58170000000001</v>
          </cell>
          <cell r="AG89">
            <v>224.548</v>
          </cell>
          <cell r="AH89">
            <v>223.15769999999998</v>
          </cell>
          <cell r="AI89">
            <v>210.29560000000001</v>
          </cell>
          <cell r="AJ89">
            <v>187.04160000000002</v>
          </cell>
          <cell r="AK89">
            <v>165.63040000000001</v>
          </cell>
          <cell r="AL89">
            <v>219.61729999999994</v>
          </cell>
          <cell r="AM89">
            <v>177.2176</v>
          </cell>
          <cell r="AN89">
            <v>165.7783</v>
          </cell>
          <cell r="AO89">
            <v>148.8672</v>
          </cell>
          <cell r="AP89">
            <v>221.494</v>
          </cell>
          <cell r="AQ89">
            <v>221.494</v>
          </cell>
          <cell r="AR89">
            <v>221.494</v>
          </cell>
          <cell r="AS89">
            <v>252.54253599080002</v>
          </cell>
          <cell r="AT89">
            <v>263.72480667249999</v>
          </cell>
          <cell r="AU89">
            <v>230.5085</v>
          </cell>
        </row>
        <row r="90">
          <cell r="A90" t="str">
            <v>c:\my documents\geo\edf\geomon[temp]</v>
          </cell>
          <cell r="B90" t="str">
            <v>FAFRAD</v>
          </cell>
          <cell r="C90" t="str">
            <v>Millions of lari</v>
          </cell>
          <cell r="D90" t="str">
            <v>Stock</v>
          </cell>
          <cell r="E90" t="str">
            <v xml:space="preserve">  Foreign exchange reserves excl. Dutch account</v>
          </cell>
          <cell r="F90">
            <v>197.71578699999998</v>
          </cell>
          <cell r="G90">
            <v>187.24277999999998</v>
          </cell>
          <cell r="H90">
            <v>169.22135599999999</v>
          </cell>
          <cell r="I90">
            <v>192.41063599999998</v>
          </cell>
          <cell r="J90">
            <v>193.324544</v>
          </cell>
          <cell r="K90">
            <v>185.77318299999996</v>
          </cell>
          <cell r="L90">
            <v>212.94017025179286</v>
          </cell>
          <cell r="M90">
            <v>208.79340900000003</v>
          </cell>
          <cell r="N90">
            <v>199.10214700000003</v>
          </cell>
          <cell r="O90">
            <v>165.00992599999995</v>
          </cell>
          <cell r="P90">
            <v>189.27733799999999</v>
          </cell>
          <cell r="Q90">
            <v>169.51161799999997</v>
          </cell>
          <cell r="R90">
            <v>201.54519999999999</v>
          </cell>
          <cell r="S90">
            <v>175.22510000000003</v>
          </cell>
          <cell r="T90">
            <v>153.25149999999999</v>
          </cell>
          <cell r="U90">
            <v>139.00799999999998</v>
          </cell>
          <cell r="V90">
            <v>161.67989999999998</v>
          </cell>
          <cell r="W90">
            <v>135.09690000000001</v>
          </cell>
          <cell r="X90">
            <v>130.05860000000001</v>
          </cell>
          <cell r="Y90">
            <v>129.72720000000001</v>
          </cell>
          <cell r="Z90">
            <v>129.22239999999999</v>
          </cell>
          <cell r="AA90">
            <v>131.32769999999999</v>
          </cell>
          <cell r="AB90">
            <v>184.62110000000004</v>
          </cell>
          <cell r="AC90">
            <v>232.05699999999999</v>
          </cell>
          <cell r="AD90">
            <v>225.93639999999999</v>
          </cell>
          <cell r="AE90">
            <v>212.34039999999999</v>
          </cell>
          <cell r="AF90">
            <v>198.4547</v>
          </cell>
          <cell r="AG90">
            <v>187.11799999999999</v>
          </cell>
          <cell r="AH90">
            <v>186.84989999999999</v>
          </cell>
          <cell r="AI90">
            <v>174.28440000000001</v>
          </cell>
          <cell r="AJ90">
            <v>160.4556</v>
          </cell>
          <cell r="AK90">
            <v>129.46190000000001</v>
          </cell>
          <cell r="AL90">
            <v>184.87039999999996</v>
          </cell>
          <cell r="AM90">
            <v>139.4751</v>
          </cell>
          <cell r="AN90">
            <v>127.2054</v>
          </cell>
          <cell r="AO90">
            <v>108.2672</v>
          </cell>
          <cell r="AP90">
            <v>213.196</v>
          </cell>
          <cell r="AQ90">
            <v>213.196</v>
          </cell>
          <cell r="AR90">
            <v>213.196</v>
          </cell>
          <cell r="AS90">
            <v>242.76570000000001</v>
          </cell>
          <cell r="AT90">
            <v>255.49789999999999</v>
          </cell>
          <cell r="AU90">
            <v>219.26300000000001</v>
          </cell>
        </row>
        <row r="91">
          <cell r="A91" t="str">
            <v>c:\my documents\geo\edf\geomon[temp]</v>
          </cell>
          <cell r="B91" t="str">
            <v>FAFRAxDA</v>
          </cell>
          <cell r="C91" t="str">
            <v>Millions of lari</v>
          </cell>
          <cell r="D91" t="str">
            <v>Stock</v>
          </cell>
          <cell r="E91" t="str">
            <v xml:space="preserve">    [forex reserves in US$ millions, excl. DA]</v>
          </cell>
          <cell r="F91">
            <v>160.74454227642275</v>
          </cell>
          <cell r="G91">
            <v>149.91415532425938</v>
          </cell>
          <cell r="H91">
            <v>134.30266349206349</v>
          </cell>
          <cell r="I91">
            <v>152.46484627575276</v>
          </cell>
          <cell r="J91">
            <v>153.67610810810811</v>
          </cell>
          <cell r="K91">
            <v>147.4390341269841</v>
          </cell>
          <cell r="L91">
            <v>169.80874820717133</v>
          </cell>
          <cell r="M91">
            <v>165.84067434471805</v>
          </cell>
          <cell r="N91">
            <v>157.14455169692189</v>
          </cell>
          <cell r="O91">
            <v>129.92907559055115</v>
          </cell>
          <cell r="P91">
            <v>149.03727401574801</v>
          </cell>
          <cell r="Q91">
            <v>132.43095156249998</v>
          </cell>
          <cell r="R91">
            <v>158.19874411302982</v>
          </cell>
          <cell r="S91">
            <v>136.15003885003887</v>
          </cell>
          <cell r="T91">
            <v>118.79961240310077</v>
          </cell>
          <cell r="U91">
            <v>107.42503863987633</v>
          </cell>
          <cell r="V91">
            <v>124.46489607390299</v>
          </cell>
          <cell r="W91">
            <v>103.92069230769231</v>
          </cell>
          <cell r="X91">
            <v>100.04507692307693</v>
          </cell>
          <cell r="Y91">
            <v>100.56372093023256</v>
          </cell>
          <cell r="Z91">
            <v>100.0173374613003</v>
          </cell>
          <cell r="AA91">
            <v>101.17696456086286</v>
          </cell>
          <cell r="AB91">
            <v>142.01623076923079</v>
          </cell>
          <cell r="AC91">
            <v>176.87271341463412</v>
          </cell>
          <cell r="AD91">
            <v>173.26411042944784</v>
          </cell>
          <cell r="AE91">
            <v>160.13604826546</v>
          </cell>
          <cell r="AF91">
            <v>148.87824456114029</v>
          </cell>
          <cell r="AG91">
            <v>140.1632958801498</v>
          </cell>
          <cell r="AH91">
            <v>139.96247191011236</v>
          </cell>
          <cell r="AI91">
            <v>129.38708240534521</v>
          </cell>
          <cell r="AJ91">
            <v>119.03234421364985</v>
          </cell>
          <cell r="AK91">
            <v>96.039985163204747</v>
          </cell>
          <cell r="AL91">
            <v>136.94103703703701</v>
          </cell>
          <cell r="AM91">
            <v>102.25447214076246</v>
          </cell>
          <cell r="AN91">
            <v>90.344744318181824</v>
          </cell>
          <cell r="AO91">
            <v>70.532377850162874</v>
          </cell>
          <cell r="AP91">
            <v>118.44222222222221</v>
          </cell>
          <cell r="AQ91">
            <v>118.44222222222221</v>
          </cell>
          <cell r="AR91">
            <v>118.44222222222221</v>
          </cell>
          <cell r="AS91">
            <v>114.51212264150944</v>
          </cell>
          <cell r="AT91">
            <v>108.72251063829786</v>
          </cell>
          <cell r="AU91">
            <v>99.439002267573699</v>
          </cell>
        </row>
        <row r="92">
          <cell r="A92" t="str">
            <v>c:\my documents\geo\edf\geomon[temp]</v>
          </cell>
          <cell r="B92" t="str">
            <v>FAFRADA</v>
          </cell>
          <cell r="C92" t="str">
            <v>Millions of lari</v>
          </cell>
          <cell r="D92" t="str">
            <v>Stock</v>
          </cell>
          <cell r="E92" t="str">
            <v xml:space="preserve">  Dutch account</v>
          </cell>
          <cell r="F92">
            <v>39.36</v>
          </cell>
          <cell r="G92">
            <v>39.968000000000004</v>
          </cell>
          <cell r="H92">
            <v>40.32</v>
          </cell>
          <cell r="I92">
            <v>50.48</v>
          </cell>
          <cell r="J92">
            <v>25.537400000000002</v>
          </cell>
          <cell r="K92">
            <v>25.577999999999999</v>
          </cell>
          <cell r="L92">
            <v>30.096</v>
          </cell>
          <cell r="M92">
            <v>30.215999999999998</v>
          </cell>
          <cell r="N92">
            <v>30.407999999999998</v>
          </cell>
          <cell r="O92">
            <v>35.687000000000005</v>
          </cell>
          <cell r="P92">
            <v>35.687000000000005</v>
          </cell>
          <cell r="Q92">
            <v>35.968000000000004</v>
          </cell>
          <cell r="R92">
            <v>40.131</v>
          </cell>
          <cell r="S92">
            <v>33.590699999999998</v>
          </cell>
          <cell r="T92">
            <v>33.669000000000004</v>
          </cell>
          <cell r="U92">
            <v>36.9</v>
          </cell>
          <cell r="V92">
            <v>37.197400000000002</v>
          </cell>
          <cell r="W92">
            <v>36.485799999999998</v>
          </cell>
          <cell r="X92">
            <v>34.675600000000003</v>
          </cell>
          <cell r="Y92">
            <v>34.408900000000003</v>
          </cell>
          <cell r="Z92">
            <v>34.462299999999999</v>
          </cell>
          <cell r="AA92">
            <v>35.644599999999997</v>
          </cell>
          <cell r="AB92">
            <v>35.700000000000003</v>
          </cell>
          <cell r="AC92">
            <v>36.029499999999999</v>
          </cell>
          <cell r="AD92">
            <v>36.332900000000002</v>
          </cell>
          <cell r="AE92">
            <v>36.945900000000002</v>
          </cell>
          <cell r="AF92">
            <v>37.127000000000002</v>
          </cell>
          <cell r="AG92">
            <v>37.43</v>
          </cell>
          <cell r="AH92">
            <v>36.3078</v>
          </cell>
          <cell r="AI92">
            <v>36.011200000000002</v>
          </cell>
          <cell r="AJ92">
            <v>26.586000000000002</v>
          </cell>
          <cell r="AK92">
            <v>36.168500000000002</v>
          </cell>
          <cell r="AL92">
            <v>34.746899999999997</v>
          </cell>
          <cell r="AM92">
            <v>37.7425</v>
          </cell>
          <cell r="AN92">
            <v>38.572899999999997</v>
          </cell>
          <cell r="AO92">
            <v>40.6</v>
          </cell>
          <cell r="AP92">
            <v>8.298</v>
          </cell>
          <cell r="AQ92">
            <v>8.298</v>
          </cell>
          <cell r="AR92">
            <v>8.298</v>
          </cell>
          <cell r="AS92">
            <v>9.7768359908000004</v>
          </cell>
          <cell r="AT92">
            <v>8.2269066725000002</v>
          </cell>
          <cell r="AU92">
            <v>11.2455</v>
          </cell>
        </row>
        <row r="93">
          <cell r="A93" t="str">
            <v>c:\my documents\geo\edf\geomon[temp]</v>
          </cell>
          <cell r="B93" t="str">
            <v>FAFRLIMF</v>
          </cell>
          <cell r="C93" t="str">
            <v>Millions of lari</v>
          </cell>
          <cell r="D93" t="str">
            <v>Stock</v>
          </cell>
          <cell r="E93" t="str">
            <v xml:space="preserve">  Use of Fund Resources</v>
          </cell>
          <cell r="F93">
            <v>-142.06533579000001</v>
          </cell>
          <cell r="G93">
            <v>-140.88259493700002</v>
          </cell>
          <cell r="H93">
            <v>-143.78670936</v>
          </cell>
          <cell r="I93">
            <v>-194.45475825899999</v>
          </cell>
          <cell r="J93">
            <v>-192.359304366</v>
          </cell>
          <cell r="K93">
            <v>-191.61945872999999</v>
          </cell>
          <cell r="L93">
            <v>-190.85905456200001</v>
          </cell>
          <cell r="M93">
            <v>-194.567361987</v>
          </cell>
          <cell r="N93">
            <v>-194.75088294899999</v>
          </cell>
          <cell r="O93">
            <v>-192.76258945500001</v>
          </cell>
          <cell r="P93">
            <v>-244.65005171999996</v>
          </cell>
          <cell r="Q93">
            <v>-246.30193152000001</v>
          </cell>
          <cell r="R93">
            <v>-244.01721052799996</v>
          </cell>
          <cell r="S93">
            <v>-239.08433234399999</v>
          </cell>
          <cell r="T93">
            <v>-237.97147032000001</v>
          </cell>
          <cell r="U93">
            <v>-239.04546991199999</v>
          </cell>
          <cell r="V93">
            <v>-285.49688749649994</v>
          </cell>
          <cell r="W93">
            <v>-291.21118065000002</v>
          </cell>
          <cell r="X93">
            <v>-290.44747289999998</v>
          </cell>
          <cell r="Y93">
            <v>-282.08415680999997</v>
          </cell>
          <cell r="Z93">
            <v>-283.552915692</v>
          </cell>
          <cell r="AA93">
            <v>-285.21025325099998</v>
          </cell>
          <cell r="AB93">
            <v>-339.41582219999998</v>
          </cell>
          <cell r="AC93">
            <v>-337.15672089599997</v>
          </cell>
          <cell r="AD93">
            <v>-332.00293140000002</v>
          </cell>
          <cell r="AE93">
            <v>-336.63086683199998</v>
          </cell>
          <cell r="AF93">
            <v>-339.63293853299996</v>
          </cell>
          <cell r="AG93">
            <v>-336.53006140499997</v>
          </cell>
          <cell r="AH93">
            <v>-339.24318056999994</v>
          </cell>
          <cell r="AI93">
            <v>-339.42033590400001</v>
          </cell>
          <cell r="AJ93">
            <v>-338.70063410399996</v>
          </cell>
          <cell r="AK93">
            <v>-338.179180524</v>
          </cell>
          <cell r="AL93">
            <v>-392.20675065</v>
          </cell>
          <cell r="AM93">
            <v>-406.21768901999997</v>
          </cell>
          <cell r="AN93">
            <v>-429.21099935999996</v>
          </cell>
          <cell r="AO93">
            <v>-457.09223632819993</v>
          </cell>
          <cell r="AP93">
            <v>-546.82365722400004</v>
          </cell>
          <cell r="AQ93">
            <v>-546.33432261600012</v>
          </cell>
          <cell r="AR93">
            <v>-546.33432261600012</v>
          </cell>
          <cell r="AS93">
            <v>-627.50800000000004</v>
          </cell>
          <cell r="AT93">
            <v>-683.47</v>
          </cell>
          <cell r="AU93">
            <v>-636.40100000000007</v>
          </cell>
        </row>
        <row r="94">
          <cell r="A94" t="str">
            <v>c:\my documents\geo\edf\geomon[temp]</v>
          </cell>
          <cell r="B94" t="str">
            <v>FAFRLOKFW</v>
          </cell>
          <cell r="C94" t="str">
            <v>Millions of lari</v>
          </cell>
          <cell r="D94" t="str">
            <v>Stock</v>
          </cell>
          <cell r="E94" t="str">
            <v xml:space="preserve">  Other liabilities (KFW loan)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-33.383000000000003</v>
          </cell>
          <cell r="AA94">
            <v>-34.232999999999997</v>
          </cell>
          <cell r="AB94">
            <v>-35.055999999999997</v>
          </cell>
          <cell r="AC94">
            <v>-36.902999999999999</v>
          </cell>
          <cell r="AD94">
            <v>-36.133000000000003</v>
          </cell>
          <cell r="AE94">
            <v>-36.878</v>
          </cell>
          <cell r="AF94">
            <v>-37.311999999999998</v>
          </cell>
          <cell r="AG94">
            <v>-38.423000000000002</v>
          </cell>
          <cell r="AH94">
            <v>-43.454999999999998</v>
          </cell>
          <cell r="AI94">
            <v>-44.002000000000002</v>
          </cell>
          <cell r="AJ94">
            <v>-43.854999999999997</v>
          </cell>
          <cell r="AK94">
            <v>-45.822000000000003</v>
          </cell>
          <cell r="AL94">
            <v>-44.991</v>
          </cell>
          <cell r="AM94">
            <v>-49.119</v>
          </cell>
          <cell r="AN94">
            <v>-51.482999999999997</v>
          </cell>
          <cell r="AO94">
            <v>-54.485999999999997</v>
          </cell>
          <cell r="AP94">
            <v>-66.016000000000005</v>
          </cell>
          <cell r="AQ94">
            <v>-66.016000000000005</v>
          </cell>
          <cell r="AR94">
            <v>-66.016000000000005</v>
          </cell>
          <cell r="AS94">
            <v>-87.677999999999997</v>
          </cell>
          <cell r="AT94">
            <v>-80.805000000000007</v>
          </cell>
          <cell r="AU94">
            <v>-87.236999999999995</v>
          </cell>
        </row>
        <row r="95">
          <cell r="A95" t="str">
            <v>c:\my documents\geo\edf\geomon[temp]</v>
          </cell>
          <cell r="B95" t="str">
            <v>FAFRLOO_N</v>
          </cell>
          <cell r="C95" t="str">
            <v>Millions of lari</v>
          </cell>
          <cell r="D95" t="str">
            <v>Stock</v>
          </cell>
          <cell r="E95" t="str">
            <v xml:space="preserve">  Other official foreign claims (net)</v>
          </cell>
          <cell r="F95">
            <v>-0.1</v>
          </cell>
          <cell r="G95">
            <v>-0.1</v>
          </cell>
          <cell r="H95">
            <v>-0.1</v>
          </cell>
          <cell r="I95">
            <v>-0.1</v>
          </cell>
          <cell r="J95">
            <v>-0.1</v>
          </cell>
          <cell r="K95">
            <v>-0.1</v>
          </cell>
          <cell r="L95">
            <v>-0.1</v>
          </cell>
          <cell r="M95">
            <v>-0.1</v>
          </cell>
          <cell r="N95">
            <v>-0.1</v>
          </cell>
          <cell r="O95">
            <v>-0.1</v>
          </cell>
          <cell r="P95">
            <v>-0.1</v>
          </cell>
          <cell r="Q95">
            <v>-7.46E-2</v>
          </cell>
          <cell r="R95">
            <v>-7.4999999999999997E-2</v>
          </cell>
          <cell r="S95">
            <v>-7.5200000000000003E-2</v>
          </cell>
          <cell r="T95">
            <v>-7.5200000000000003E-2</v>
          </cell>
          <cell r="U95">
            <v>-5.7599999999999998E-2</v>
          </cell>
          <cell r="V95">
            <v>-5.7599999999999998E-2</v>
          </cell>
          <cell r="W95">
            <v>-5.7599999999999998E-2</v>
          </cell>
          <cell r="X95">
            <v>-5.7599999999999998E-2</v>
          </cell>
          <cell r="Y95">
            <v>-5.7599999999999998E-2</v>
          </cell>
          <cell r="Z95">
            <v>-5.7599999999999998E-2</v>
          </cell>
          <cell r="AA95">
            <v>-5.7599999999999998E-2</v>
          </cell>
          <cell r="AB95">
            <v>-5.7599999999999998E-2</v>
          </cell>
          <cell r="AC95">
            <v>-5.7599999999999998E-2</v>
          </cell>
          <cell r="AD95">
            <v>-5.7599999999999998E-2</v>
          </cell>
          <cell r="AE95">
            <v>-0.1</v>
          </cell>
          <cell r="AF95">
            <v>-0.1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c:\my documents\geo\edf\geomon[temp]</v>
          </cell>
          <cell r="B96" t="str">
            <v>FAFLCL</v>
          </cell>
          <cell r="C96" t="str">
            <v>Millions of lari</v>
          </cell>
          <cell r="D96" t="str">
            <v>Stock</v>
          </cell>
          <cell r="E96" t="str">
            <v>Contingent liabilities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8">
          <cell r="A98" t="str">
            <v>c:\my documents\geo\edf\geomon[temp]</v>
          </cell>
          <cell r="B98" t="str">
            <v>FADC_N</v>
          </cell>
          <cell r="C98" t="str">
            <v>Millions of lari</v>
          </cell>
          <cell r="D98" t="str">
            <v>Stock</v>
          </cell>
          <cell r="E98" t="str">
            <v>Net domestic assets</v>
          </cell>
          <cell r="F98">
            <v>57.352048790000026</v>
          </cell>
          <cell r="G98">
            <v>62.810564937000009</v>
          </cell>
          <cell r="H98">
            <v>85.970353360000018</v>
          </cell>
          <cell r="I98">
            <v>105.68662225900002</v>
          </cell>
          <cell r="J98">
            <v>131.89486036600002</v>
          </cell>
          <cell r="K98">
            <v>142.98327573000003</v>
          </cell>
          <cell r="L98">
            <v>119.44538431020715</v>
          </cell>
          <cell r="M98">
            <v>138.39910298699996</v>
          </cell>
          <cell r="N98">
            <v>158.24008594899996</v>
          </cell>
          <cell r="O98">
            <v>198.86716345500002</v>
          </cell>
          <cell r="P98">
            <v>223.79301371999998</v>
          </cell>
          <cell r="Q98">
            <v>233.81521352000004</v>
          </cell>
          <cell r="R98">
            <v>209.74668919466666</v>
          </cell>
          <cell r="S98">
            <v>227.30667634399998</v>
          </cell>
          <cell r="T98">
            <v>245.54380878153844</v>
          </cell>
          <cell r="U98">
            <v>262.59491298892306</v>
          </cell>
          <cell r="V98">
            <v>294.96816134265379</v>
          </cell>
          <cell r="W98">
            <v>324.64488065</v>
          </cell>
          <cell r="X98">
            <v>333.05987289999996</v>
          </cell>
          <cell r="Y98">
            <v>341.32187373307687</v>
          </cell>
          <cell r="Z98">
            <v>397.3833892304616</v>
          </cell>
          <cell r="AA98">
            <v>401.60969663561536</v>
          </cell>
          <cell r="AB98">
            <v>406.7191221999999</v>
          </cell>
          <cell r="AC98">
            <v>358.7662605883076</v>
          </cell>
          <cell r="AD98">
            <v>382.28907970769239</v>
          </cell>
          <cell r="AE98">
            <v>383.505768825865</v>
          </cell>
          <cell r="AF98">
            <v>395.54508661582202</v>
          </cell>
          <cell r="AG98">
            <v>409.43162198782204</v>
          </cell>
          <cell r="AH98">
            <v>429.74554115282206</v>
          </cell>
          <cell r="AI98">
            <v>438.99662848826966</v>
          </cell>
          <cell r="AJ98">
            <v>466.79370084557303</v>
          </cell>
          <cell r="AK98">
            <v>495.73524726557309</v>
          </cell>
          <cell r="AL98">
            <v>498.64010458258429</v>
          </cell>
          <cell r="AM98">
            <v>523.05852070539322</v>
          </cell>
          <cell r="AN98">
            <v>547.00229980943823</v>
          </cell>
          <cell r="AO98">
            <v>569.82653071022241</v>
          </cell>
          <cell r="AP98">
            <v>650.06100666220232</v>
          </cell>
          <cell r="AQ98">
            <v>649.90535261600019</v>
          </cell>
          <cell r="AR98">
            <v>649.61832261600011</v>
          </cell>
          <cell r="AS98">
            <v>734.96745000919998</v>
          </cell>
          <cell r="AT98">
            <v>766.70733582750006</v>
          </cell>
          <cell r="AU98">
            <v>754.57191699999998</v>
          </cell>
        </row>
        <row r="99">
          <cell r="E99" t="str">
            <v xml:space="preserve">  Net claims on General Government</v>
          </cell>
        </row>
        <row r="100">
          <cell r="E100" t="str">
            <v xml:space="preserve">     Claims on General Government</v>
          </cell>
        </row>
        <row r="101">
          <cell r="E101" t="str">
            <v xml:space="preserve">        o/w Treasury bills purchased by NBG</v>
          </cell>
        </row>
        <row r="102">
          <cell r="E102" t="str">
            <v xml:space="preserve">                 Bond issued to cover NBG losses</v>
          </cell>
        </row>
        <row r="103">
          <cell r="E103" t="str">
            <v>Non-securitized govt debt held by NBG (converted from line items (loans) and (coupon securities")</v>
          </cell>
        </row>
        <row r="104">
          <cell r="E104" t="str">
            <v>Securitized govt debt (marketable)</v>
          </cell>
        </row>
        <row r="105">
          <cell r="E105" t="str">
            <v xml:space="preserve">     Deposits of the General Government</v>
          </cell>
        </row>
        <row r="106">
          <cell r="E106" t="str">
            <v>of which: deposits of central govt.</v>
          </cell>
        </row>
        <row r="107">
          <cell r="E107" t="str">
            <v>of which: deposits of local govt.</v>
          </cell>
        </row>
        <row r="108">
          <cell r="E108" t="str">
            <v xml:space="preserve">  Claims on rest of economy (including staff loans)</v>
          </cell>
        </row>
        <row r="109">
          <cell r="E109" t="str">
            <v xml:space="preserve">    o/w: Credit to the energy sector</v>
          </cell>
        </row>
        <row r="110">
          <cell r="E110" t="str">
            <v xml:space="preserve">  Claims on banks</v>
          </cell>
        </row>
        <row r="111">
          <cell r="E111" t="str">
            <v xml:space="preserve">  Other assets, net</v>
          </cell>
        </row>
        <row r="113">
          <cell r="A113" t="str">
            <v>c:\my documents\geo\edf\geomon[temp]</v>
          </cell>
          <cell r="B113" t="str">
            <v>FACGG_N</v>
          </cell>
          <cell r="C113" t="str">
            <v>Millions of lari</v>
          </cell>
          <cell r="D113" t="str">
            <v>Stock</v>
          </cell>
          <cell r="E113" t="str">
            <v xml:space="preserve">  Net claims on General Government</v>
          </cell>
          <cell r="F113">
            <v>55.20000000000001</v>
          </cell>
          <cell r="G113">
            <v>64.032000000000011</v>
          </cell>
          <cell r="H113">
            <v>85.580000000000013</v>
          </cell>
          <cell r="I113">
            <v>98.22</v>
          </cell>
          <cell r="J113">
            <v>134.27719999999999</v>
          </cell>
          <cell r="K113">
            <v>147.37720000000002</v>
          </cell>
          <cell r="L113">
            <v>137.55360000000002</v>
          </cell>
          <cell r="M113">
            <v>156.04889999999997</v>
          </cell>
          <cell r="N113">
            <v>176.25720000000001</v>
          </cell>
          <cell r="O113">
            <v>213.24250000000001</v>
          </cell>
          <cell r="P113">
            <v>231.45310000000001</v>
          </cell>
          <cell r="Q113">
            <v>233.21179999999998</v>
          </cell>
          <cell r="R113">
            <v>208.8621</v>
          </cell>
          <cell r="S113">
            <v>229.50639999999999</v>
          </cell>
          <cell r="T113">
            <v>240.07640000000001</v>
          </cell>
          <cell r="U113">
            <v>265.86520000000002</v>
          </cell>
          <cell r="V113">
            <v>301.84519999999998</v>
          </cell>
          <cell r="W113">
            <v>313.70460000000003</v>
          </cell>
          <cell r="X113">
            <v>332.06849999999997</v>
          </cell>
          <cell r="Y113">
            <v>344.75329999999997</v>
          </cell>
          <cell r="Z113">
            <v>358.16640000000001</v>
          </cell>
          <cell r="AA113">
            <v>376.75290000000001</v>
          </cell>
          <cell r="AB113">
            <v>377.21109999999999</v>
          </cell>
          <cell r="AC113">
            <v>331.67680000000007</v>
          </cell>
          <cell r="AD113">
            <v>361.74850000000004</v>
          </cell>
          <cell r="AE113">
            <v>373.4196</v>
          </cell>
          <cell r="AF113">
            <v>382.98369999999994</v>
          </cell>
          <cell r="AG113">
            <v>392.61609999999996</v>
          </cell>
          <cell r="AH113">
            <v>408.20310000000001</v>
          </cell>
          <cell r="AI113">
            <v>418.75440000000003</v>
          </cell>
          <cell r="AJ113">
            <v>453.47159999999997</v>
          </cell>
          <cell r="AK113">
            <v>487.1662</v>
          </cell>
          <cell r="AL113">
            <v>487.35570000000001</v>
          </cell>
          <cell r="AM113">
            <v>501.72289999999998</v>
          </cell>
          <cell r="AN113">
            <v>503.12939999999998</v>
          </cell>
          <cell r="AO113">
            <v>506.37259999999998</v>
          </cell>
          <cell r="AP113">
            <v>499.5856</v>
          </cell>
          <cell r="AQ113">
            <v>499.5856</v>
          </cell>
          <cell r="AR113">
            <v>499.5856</v>
          </cell>
          <cell r="AS113">
            <v>514.42276400920002</v>
          </cell>
          <cell r="AT113">
            <v>521.00089332749997</v>
          </cell>
          <cell r="AU113">
            <v>610.47950000000003</v>
          </cell>
        </row>
        <row r="114">
          <cell r="A114" t="str">
            <v>c:\my documents\geo\edf\geomon[temp]</v>
          </cell>
          <cell r="B114" t="str">
            <v>FACGG</v>
          </cell>
          <cell r="C114" t="str">
            <v>Millions of lari</v>
          </cell>
          <cell r="D114" t="str">
            <v>Stock</v>
          </cell>
          <cell r="E114" t="str">
            <v xml:space="preserve">     Loans to the General Government</v>
          </cell>
          <cell r="F114">
            <v>110.7</v>
          </cell>
          <cell r="G114">
            <v>110.7</v>
          </cell>
          <cell r="H114">
            <v>149.19999999999999</v>
          </cell>
          <cell r="I114">
            <v>166.2</v>
          </cell>
          <cell r="J114">
            <v>180.91720000000001</v>
          </cell>
          <cell r="K114">
            <v>187.91720000000001</v>
          </cell>
          <cell r="L114">
            <v>196</v>
          </cell>
          <cell r="M114">
            <v>206</v>
          </cell>
          <cell r="N114">
            <v>221.71719999999999</v>
          </cell>
          <cell r="O114">
            <v>257.71719999999999</v>
          </cell>
          <cell r="P114">
            <v>271.71719999999999</v>
          </cell>
          <cell r="Q114">
            <v>276.5172</v>
          </cell>
          <cell r="R114">
            <v>296.71839999999997</v>
          </cell>
          <cell r="S114">
            <v>296.71839999999997</v>
          </cell>
          <cell r="T114">
            <v>296.71839999999997</v>
          </cell>
          <cell r="U114">
            <v>333.41800000000001</v>
          </cell>
          <cell r="V114">
            <v>350.51839999999999</v>
          </cell>
          <cell r="W114">
            <v>360.41800000000001</v>
          </cell>
          <cell r="X114">
            <v>372.8184</v>
          </cell>
          <cell r="Y114">
            <v>392.05939999999998</v>
          </cell>
          <cell r="Z114">
            <v>410.05939999999998</v>
          </cell>
          <cell r="AA114">
            <v>424.75940000000003</v>
          </cell>
          <cell r="AB114">
            <v>427.74930000000001</v>
          </cell>
          <cell r="AC114">
            <v>386.3184</v>
          </cell>
          <cell r="AD114">
            <v>412.72539999999998</v>
          </cell>
          <cell r="AE114">
            <v>424.92540000000002</v>
          </cell>
          <cell r="AF114">
            <v>436.58339999999998</v>
          </cell>
          <cell r="AG114">
            <v>446.10039999999998</v>
          </cell>
          <cell r="AH114">
            <v>460.60039999999998</v>
          </cell>
          <cell r="AI114">
            <v>466.7004</v>
          </cell>
          <cell r="AJ114">
            <v>493.65039999999999</v>
          </cell>
          <cell r="AK114">
            <v>538.05709999999999</v>
          </cell>
          <cell r="AL114">
            <v>535.21510000000001</v>
          </cell>
          <cell r="AM114">
            <v>547.76009999999997</v>
          </cell>
          <cell r="AN114">
            <v>556.16010000000006</v>
          </cell>
          <cell r="AO114">
            <v>561.63810000000001</v>
          </cell>
          <cell r="AP114">
            <v>541.5231</v>
          </cell>
          <cell r="AQ114">
            <v>541.5231</v>
          </cell>
          <cell r="AR114">
            <v>541.5231</v>
          </cell>
          <cell r="AS114">
            <v>547.51229999999998</v>
          </cell>
          <cell r="AT114">
            <v>547.51229999999998</v>
          </cell>
          <cell r="AU114">
            <v>570.49199999999996</v>
          </cell>
        </row>
        <row r="115">
          <cell r="A115" t="str">
            <v>c:\my documents\geo\edf\geomon[temp]</v>
          </cell>
          <cell r="B115" t="str">
            <v>FADGG</v>
          </cell>
          <cell r="C115" t="str">
            <v>Millions of lari</v>
          </cell>
          <cell r="D115" t="str">
            <v>Stock</v>
          </cell>
          <cell r="E115" t="str">
            <v xml:space="preserve">     Deposits of the General Government</v>
          </cell>
          <cell r="F115">
            <v>-55.499999999999993</v>
          </cell>
          <cell r="G115">
            <v>-46.667999999999999</v>
          </cell>
          <cell r="H115">
            <v>-63.619999999999976</v>
          </cell>
          <cell r="I115">
            <v>-67.97999999999999</v>
          </cell>
          <cell r="J115">
            <v>-46.64</v>
          </cell>
          <cell r="K115">
            <v>-40.54</v>
          </cell>
          <cell r="L115">
            <v>-58.44639999999999</v>
          </cell>
          <cell r="M115">
            <v>-49.951100000000018</v>
          </cell>
          <cell r="N115">
            <v>-45.45999999999998</v>
          </cell>
          <cell r="O115">
            <v>-44.474699999999991</v>
          </cell>
          <cell r="P115">
            <v>-40.264099999999978</v>
          </cell>
          <cell r="Q115">
            <v>-43.305400000000006</v>
          </cell>
          <cell r="R115">
            <v>-87.856299999999976</v>
          </cell>
          <cell r="S115">
            <v>-67.211999999999975</v>
          </cell>
          <cell r="T115">
            <v>-56.641999999999975</v>
          </cell>
          <cell r="U115">
            <v>-67.552800000000005</v>
          </cell>
          <cell r="V115">
            <v>-48.673200000000037</v>
          </cell>
          <cell r="W115">
            <v>-46.713399999999993</v>
          </cell>
          <cell r="X115">
            <v>-40.749900000000018</v>
          </cell>
          <cell r="Y115">
            <v>-47.306100000000015</v>
          </cell>
          <cell r="Z115">
            <v>-51.892999999999958</v>
          </cell>
          <cell r="AA115">
            <v>-48.00650000000001</v>
          </cell>
          <cell r="AB115">
            <v>-50.538200000000018</v>
          </cell>
          <cell r="AC115">
            <v>-54.641599999999954</v>
          </cell>
          <cell r="AD115">
            <v>-50.976899999999951</v>
          </cell>
          <cell r="AE115">
            <v>-51.505800000000008</v>
          </cell>
          <cell r="AF115">
            <v>-53.599700000000034</v>
          </cell>
          <cell r="AG115">
            <v>-53.484300000000012</v>
          </cell>
          <cell r="AH115">
            <v>-52.397299999999987</v>
          </cell>
          <cell r="AI115">
            <v>-47.945999999999948</v>
          </cell>
          <cell r="AJ115">
            <v>-40.17880000000001</v>
          </cell>
          <cell r="AK115">
            <v>-50.890899999999974</v>
          </cell>
          <cell r="AL115">
            <v>-47.859400000000001</v>
          </cell>
          <cell r="AM115">
            <v>-46.037200000000013</v>
          </cell>
          <cell r="AN115">
            <v>-53.030700000000081</v>
          </cell>
          <cell r="AO115">
            <v>-55.265500000000038</v>
          </cell>
          <cell r="AP115">
            <v>-41.937500000000028</v>
          </cell>
          <cell r="AQ115">
            <v>-41.937500000000028</v>
          </cell>
          <cell r="AR115">
            <v>-41.937500000000028</v>
          </cell>
          <cell r="AS115">
            <v>-33.089535990800002</v>
          </cell>
          <cell r="AT115">
            <v>-26.51140667250003</v>
          </cell>
          <cell r="AU115">
            <v>-30.312499999999925</v>
          </cell>
        </row>
        <row r="116">
          <cell r="A116" t="str">
            <v>c:\my documents\geo\edf\geomon[temp]</v>
          </cell>
          <cell r="B116" t="str">
            <v>FACGC_N</v>
          </cell>
          <cell r="C116" t="str">
            <v>Millions of lari</v>
          </cell>
          <cell r="D116" t="str">
            <v>Stock</v>
          </cell>
          <cell r="E116" t="str">
            <v xml:space="preserve">    Net claims on Republican Government</v>
          </cell>
          <cell r="F116">
            <v>56.4</v>
          </cell>
          <cell r="G116">
            <v>64.731999999999999</v>
          </cell>
          <cell r="H116">
            <v>86.580000000000013</v>
          </cell>
          <cell r="I116">
            <v>99.12</v>
          </cell>
          <cell r="J116">
            <v>151.28720000000001</v>
          </cell>
          <cell r="K116">
            <v>159.24720000000002</v>
          </cell>
          <cell r="L116">
            <v>150.30000000000001</v>
          </cell>
          <cell r="M116">
            <v>172.2</v>
          </cell>
          <cell r="N116">
            <v>185.63120000000001</v>
          </cell>
          <cell r="O116">
            <v>217.0532</v>
          </cell>
          <cell r="P116">
            <v>234.40100000000001</v>
          </cell>
          <cell r="Q116">
            <v>234.4819</v>
          </cell>
          <cell r="R116">
            <v>218.61920000000001</v>
          </cell>
          <cell r="S116">
            <v>242.7277</v>
          </cell>
          <cell r="T116">
            <v>252.0282</v>
          </cell>
          <cell r="U116">
            <v>280.25200000000001</v>
          </cell>
          <cell r="V116">
            <v>305.59009999999995</v>
          </cell>
          <cell r="W116">
            <v>316.44220000000001</v>
          </cell>
          <cell r="X116">
            <v>333.40499999999997</v>
          </cell>
          <cell r="Y116">
            <v>348.03929999999997</v>
          </cell>
          <cell r="Z116">
            <v>360.01260000000002</v>
          </cell>
          <cell r="AA116">
            <v>379.48250000000002</v>
          </cell>
          <cell r="AB116">
            <v>380.90219999999999</v>
          </cell>
          <cell r="AC116">
            <v>334.74530000000004</v>
          </cell>
          <cell r="AD116">
            <v>364.29970000000003</v>
          </cell>
          <cell r="AE116">
            <v>376.12630000000001</v>
          </cell>
          <cell r="AF116">
            <v>386.84529999999995</v>
          </cell>
          <cell r="AG116">
            <v>396.65839999999997</v>
          </cell>
          <cell r="AH116">
            <v>412.33969999999999</v>
          </cell>
          <cell r="AI116">
            <v>423.73550000000006</v>
          </cell>
          <cell r="AJ116">
            <v>457.64749999999998</v>
          </cell>
          <cell r="AK116">
            <v>491.51690000000002</v>
          </cell>
          <cell r="AL116">
            <v>491.56020000000001</v>
          </cell>
          <cell r="AM116">
            <v>505.97369999999995</v>
          </cell>
          <cell r="AN116">
            <v>508.22969999999998</v>
          </cell>
          <cell r="AO116">
            <v>512.87239999999997</v>
          </cell>
          <cell r="AP116">
            <v>515.70119999999997</v>
          </cell>
          <cell r="AQ116">
            <v>515.70119999999997</v>
          </cell>
          <cell r="AR116">
            <v>515.70119999999997</v>
          </cell>
          <cell r="AS116">
            <v>517.58686400919999</v>
          </cell>
          <cell r="AT116">
            <v>523.91309332749995</v>
          </cell>
          <cell r="AU116">
            <v>612.97450000000003</v>
          </cell>
        </row>
      </sheetData>
      <sheetData sheetId="55" refreshError="1">
        <row r="6">
          <cell r="E6" t="str">
            <v>Descriptor</v>
          </cell>
          <cell r="F6">
            <v>35034</v>
          </cell>
          <cell r="G6">
            <v>35065</v>
          </cell>
          <cell r="H6">
            <v>35096</v>
          </cell>
          <cell r="I6">
            <v>35125</v>
          </cell>
          <cell r="J6">
            <v>35156</v>
          </cell>
          <cell r="K6">
            <v>35186</v>
          </cell>
          <cell r="L6">
            <v>35217</v>
          </cell>
          <cell r="M6">
            <v>35247</v>
          </cell>
          <cell r="N6">
            <v>35278</v>
          </cell>
          <cell r="O6">
            <v>35309</v>
          </cell>
          <cell r="P6">
            <v>35339</v>
          </cell>
          <cell r="Q6">
            <v>35370</v>
          </cell>
          <cell r="R6">
            <v>35400</v>
          </cell>
          <cell r="S6">
            <v>35431</v>
          </cell>
          <cell r="T6">
            <v>35462</v>
          </cell>
          <cell r="U6">
            <v>35490</v>
          </cell>
          <cell r="V6">
            <v>35521</v>
          </cell>
          <cell r="W6">
            <v>35551</v>
          </cell>
          <cell r="X6">
            <v>35582</v>
          </cell>
          <cell r="Y6">
            <v>35612</v>
          </cell>
          <cell r="Z6">
            <v>35643</v>
          </cell>
          <cell r="AA6">
            <v>35674</v>
          </cell>
          <cell r="AB6">
            <v>35704</v>
          </cell>
          <cell r="AC6">
            <v>35735</v>
          </cell>
          <cell r="AD6">
            <v>35765</v>
          </cell>
          <cell r="AE6">
            <v>35796</v>
          </cell>
          <cell r="AF6">
            <v>35827</v>
          </cell>
          <cell r="AG6">
            <v>35855</v>
          </cell>
          <cell r="AH6">
            <v>35886</v>
          </cell>
          <cell r="AI6">
            <v>35916</v>
          </cell>
          <cell r="AJ6">
            <v>35947</v>
          </cell>
          <cell r="AK6">
            <v>35977</v>
          </cell>
          <cell r="AL6">
            <v>36008</v>
          </cell>
          <cell r="AM6">
            <v>36039</v>
          </cell>
          <cell r="AN6">
            <v>36069</v>
          </cell>
          <cell r="AO6">
            <v>36100</v>
          </cell>
          <cell r="AQ6">
            <v>36130</v>
          </cell>
          <cell r="AR6">
            <v>36161</v>
          </cell>
          <cell r="AS6">
            <v>36192</v>
          </cell>
          <cell r="AT6">
            <v>36220</v>
          </cell>
        </row>
        <row r="8">
          <cell r="E8" t="str">
            <v>Table 2. Georgia: Summary Accounts of Commercial Banks</v>
          </cell>
        </row>
        <row r="11">
          <cell r="E11">
            <v>39691.917272453706</v>
          </cell>
          <cell r="F11">
            <v>35034</v>
          </cell>
          <cell r="G11">
            <v>35065</v>
          </cell>
          <cell r="H11">
            <v>35096</v>
          </cell>
          <cell r="I11">
            <v>35125</v>
          </cell>
          <cell r="J11">
            <v>35156</v>
          </cell>
          <cell r="K11">
            <v>35186</v>
          </cell>
          <cell r="L11">
            <v>35217</v>
          </cell>
          <cell r="M11">
            <v>35247</v>
          </cell>
          <cell r="N11">
            <v>35278</v>
          </cell>
          <cell r="O11">
            <v>35309</v>
          </cell>
          <cell r="P11">
            <v>35339</v>
          </cell>
          <cell r="Q11">
            <v>35370</v>
          </cell>
          <cell r="R11">
            <v>35400</v>
          </cell>
          <cell r="S11">
            <v>35431</v>
          </cell>
          <cell r="T11">
            <v>35462</v>
          </cell>
          <cell r="U11">
            <v>35490</v>
          </cell>
          <cell r="V11">
            <v>35521</v>
          </cell>
          <cell r="W11">
            <v>35551</v>
          </cell>
          <cell r="X11">
            <v>35582</v>
          </cell>
          <cell r="Y11">
            <v>35612</v>
          </cell>
          <cell r="Z11">
            <v>35643</v>
          </cell>
          <cell r="AA11">
            <v>35674</v>
          </cell>
          <cell r="AB11">
            <v>35704</v>
          </cell>
          <cell r="AC11">
            <v>35735</v>
          </cell>
          <cell r="AD11">
            <v>35765</v>
          </cell>
          <cell r="AE11">
            <v>35796</v>
          </cell>
          <cell r="AF11">
            <v>35827</v>
          </cell>
          <cell r="AG11">
            <v>35855</v>
          </cell>
          <cell r="AH11">
            <v>35886</v>
          </cell>
          <cell r="AI11">
            <v>35916</v>
          </cell>
          <cell r="AJ11">
            <v>35947</v>
          </cell>
          <cell r="AK11">
            <v>35977</v>
          </cell>
          <cell r="AL11">
            <v>36008</v>
          </cell>
          <cell r="AM11">
            <v>36039</v>
          </cell>
          <cell r="AN11">
            <v>36069</v>
          </cell>
          <cell r="AO11">
            <v>36100</v>
          </cell>
          <cell r="AP11">
            <v>36130</v>
          </cell>
          <cell r="AR11">
            <v>36161</v>
          </cell>
          <cell r="AS11">
            <v>36192</v>
          </cell>
          <cell r="AT11">
            <v>36220</v>
          </cell>
        </row>
        <row r="12">
          <cell r="E12">
            <v>39691.917272453706</v>
          </cell>
          <cell r="AP12" t="str">
            <v>ESAF</v>
          </cell>
        </row>
        <row r="13">
          <cell r="E13" t="str">
            <v>At program exchange rates</v>
          </cell>
        </row>
        <row r="14">
          <cell r="E14" t="str">
            <v>Net foreign assets</v>
          </cell>
          <cell r="F14">
            <v>-38.385590243902435</v>
          </cell>
          <cell r="G14">
            <v>-36.586397437950353</v>
          </cell>
          <cell r="H14">
            <v>-29.811843809523804</v>
          </cell>
          <cell r="I14">
            <v>-27.315641838351819</v>
          </cell>
          <cell r="J14">
            <v>-35.821058823529413</v>
          </cell>
          <cell r="K14">
            <v>9.8023361904761881</v>
          </cell>
          <cell r="L14">
            <v>12.019986602870809</v>
          </cell>
          <cell r="M14">
            <v>9.3686754567116761</v>
          </cell>
          <cell r="N14">
            <v>9.5502639305445935</v>
          </cell>
          <cell r="O14">
            <v>9.6089283779527506</v>
          </cell>
          <cell r="P14">
            <v>12.741277795275593</v>
          </cell>
          <cell r="Q14">
            <v>19.624218749999997</v>
          </cell>
          <cell r="R14">
            <v>20.774411302982731</v>
          </cell>
          <cell r="S14">
            <v>22.936161616161623</v>
          </cell>
          <cell r="T14">
            <v>20.946124031007752</v>
          </cell>
          <cell r="U14">
            <v>25.924149922720254</v>
          </cell>
          <cell r="V14">
            <v>27.895958429561201</v>
          </cell>
          <cell r="W14">
            <v>26.255500000000005</v>
          </cell>
          <cell r="X14">
            <v>25.898600000000005</v>
          </cell>
          <cell r="Y14">
            <v>40.103186046511631</v>
          </cell>
          <cell r="Z14">
            <v>48.501369969040248</v>
          </cell>
          <cell r="AA14">
            <v>37.198228043143295</v>
          </cell>
          <cell r="AB14">
            <v>35.5749</v>
          </cell>
          <cell r="AC14">
            <v>34.151455792682931</v>
          </cell>
          <cell r="AD14">
            <v>32.903957055214725</v>
          </cell>
          <cell r="AE14">
            <v>26.132415686274506</v>
          </cell>
          <cell r="AF14">
            <v>16.31692363090772</v>
          </cell>
          <cell r="AG14">
            <v>22.686278951310861</v>
          </cell>
          <cell r="AH14">
            <v>13.229885842696634</v>
          </cell>
          <cell r="AI14">
            <v>21.881314031180406</v>
          </cell>
          <cell r="AJ14">
            <v>24.388310830860533</v>
          </cell>
          <cell r="AK14">
            <v>21.185400222551927</v>
          </cell>
          <cell r="AL14">
            <v>19.012575555555564</v>
          </cell>
          <cell r="AM14">
            <v>11.188846407624638</v>
          </cell>
          <cell r="AN14">
            <v>15.108729758522724</v>
          </cell>
          <cell r="AO14">
            <v>10.649734201954393</v>
          </cell>
          <cell r="AP14">
            <v>10.196507499999999</v>
          </cell>
          <cell r="AQ14">
            <v>15.275666666666659</v>
          </cell>
          <cell r="AR14">
            <v>8.0329245283019013</v>
          </cell>
          <cell r="AS14">
            <v>7.2291914893616944</v>
          </cell>
          <cell r="AT14">
            <v>1.1398639455782167</v>
          </cell>
        </row>
        <row r="15">
          <cell r="E15" t="str">
            <v xml:space="preserve">  NFA convertible</v>
          </cell>
          <cell r="F15">
            <v>-38.249727804878042</v>
          </cell>
          <cell r="G15">
            <v>-36.449199679743785</v>
          </cell>
          <cell r="H15">
            <v>-30.041865714285709</v>
          </cell>
          <cell r="I15">
            <v>-27.402491600633912</v>
          </cell>
          <cell r="J15">
            <v>-35.998938314785377</v>
          </cell>
          <cell r="K15">
            <v>9.6841266666666641</v>
          </cell>
          <cell r="L15">
            <v>11.90485454545454</v>
          </cell>
          <cell r="M15">
            <v>9.3517134233518675</v>
          </cell>
          <cell r="N15">
            <v>9.5257089187056039</v>
          </cell>
          <cell r="O15">
            <v>9.5202500787401529</v>
          </cell>
          <cell r="P15">
            <v>12.548956535433074</v>
          </cell>
          <cell r="Q15">
            <v>19.550624999999997</v>
          </cell>
          <cell r="R15">
            <v>20.715259026687598</v>
          </cell>
          <cell r="S15">
            <v>22.805252525252531</v>
          </cell>
          <cell r="T15">
            <v>20.798186046511628</v>
          </cell>
          <cell r="U15">
            <v>25.724126738794443</v>
          </cell>
          <cell r="V15">
            <v>27.632055427251732</v>
          </cell>
          <cell r="W15">
            <v>25.694600000000005</v>
          </cell>
          <cell r="X15">
            <v>25.324100000000005</v>
          </cell>
          <cell r="Y15">
            <v>39.585201550387602</v>
          </cell>
          <cell r="Z15">
            <v>47.979055727554183</v>
          </cell>
          <cell r="AA15">
            <v>36.734514637904468</v>
          </cell>
          <cell r="AB15">
            <v>34.996499999999997</v>
          </cell>
          <cell r="AC15">
            <v>33.802972560975611</v>
          </cell>
          <cell r="AD15">
            <v>32.645751533742335</v>
          </cell>
          <cell r="AE15">
            <v>25.885088386123677</v>
          </cell>
          <cell r="AF15">
            <v>16.061797449362334</v>
          </cell>
          <cell r="AG15">
            <v>22.469140973782771</v>
          </cell>
          <cell r="AH15">
            <v>12.624673558052439</v>
          </cell>
          <cell r="AI15">
            <v>21.285668151447666</v>
          </cell>
          <cell r="AJ15">
            <v>23.706549703264095</v>
          </cell>
          <cell r="AK15">
            <v>20.640011127596438</v>
          </cell>
          <cell r="AL15">
            <v>18.596352222222229</v>
          </cell>
          <cell r="AM15">
            <v>10.797350806451618</v>
          </cell>
          <cell r="AN15">
            <v>14.952189630681815</v>
          </cell>
          <cell r="AO15">
            <v>10.541803583061885</v>
          </cell>
          <cell r="AP15">
            <v>10.133688333333332</v>
          </cell>
          <cell r="AQ15">
            <v>15.181555555555548</v>
          </cell>
          <cell r="AR15">
            <v>7.891981132075486</v>
          </cell>
          <cell r="AS15">
            <v>7.1071489361702049</v>
          </cell>
          <cell r="AT15">
            <v>1.0089795918367201</v>
          </cell>
        </row>
        <row r="16">
          <cell r="E16" t="str">
            <v xml:space="preserve">    Gold</v>
          </cell>
          <cell r="F16">
            <v>0.40586829268292679</v>
          </cell>
          <cell r="G16">
            <v>0.23874043234587666</v>
          </cell>
          <cell r="H16">
            <v>0.19195428571428569</v>
          </cell>
          <cell r="I16">
            <v>0.20853375594294771</v>
          </cell>
          <cell r="J16">
            <v>0.21823306836248013</v>
          </cell>
          <cell r="K16">
            <v>0.13418952380952381</v>
          </cell>
          <cell r="L16">
            <v>0.15655789473684209</v>
          </cell>
          <cell r="M16">
            <v>0.1529842732327244</v>
          </cell>
          <cell r="N16">
            <v>0.1671665351223362</v>
          </cell>
          <cell r="O16">
            <v>0.18929669291338583</v>
          </cell>
          <cell r="P16">
            <v>0.1912100787401575</v>
          </cell>
          <cell r="Q16">
            <v>0.2101875</v>
          </cell>
          <cell r="R16">
            <v>0.18376766091051802</v>
          </cell>
          <cell r="S16">
            <v>0.22545454545454549</v>
          </cell>
          <cell r="T16">
            <v>0.24770542635658913</v>
          </cell>
          <cell r="U16">
            <v>0.8399768160741885</v>
          </cell>
          <cell r="V16">
            <v>0.81362586605080833</v>
          </cell>
          <cell r="W16">
            <v>0.84509999999999996</v>
          </cell>
          <cell r="X16">
            <v>0.79730000000000001</v>
          </cell>
          <cell r="Y16">
            <v>0.79531782945736429</v>
          </cell>
          <cell r="Z16">
            <v>0.81833591331269351</v>
          </cell>
          <cell r="AA16">
            <v>0.84560092449922963</v>
          </cell>
          <cell r="AB16">
            <v>0.85650000000000004</v>
          </cell>
          <cell r="AC16">
            <v>0.86590701219512201</v>
          </cell>
          <cell r="AD16">
            <v>1.0977223926380368</v>
          </cell>
          <cell r="AE16">
            <v>1.0591312217194571</v>
          </cell>
          <cell r="AF16">
            <v>1.0155156789197299</v>
          </cell>
          <cell r="AG16">
            <v>1.1056161797752808</v>
          </cell>
          <cell r="AH16">
            <v>1.0539445692883895</v>
          </cell>
          <cell r="AI16">
            <v>1.0817761692650334</v>
          </cell>
          <cell r="AJ16">
            <v>1.3461910237388721</v>
          </cell>
          <cell r="AK16">
            <v>1.2476505934718101</v>
          </cell>
          <cell r="AL16">
            <v>1.2463955555555555</v>
          </cell>
          <cell r="AM16">
            <v>1.2614967008797653</v>
          </cell>
          <cell r="AN16">
            <v>0.97906321022727272</v>
          </cell>
          <cell r="AO16">
            <v>0.79056351791530954</v>
          </cell>
          <cell r="AP16">
            <v>0.39553083333333333</v>
          </cell>
          <cell r="AQ16">
            <v>0.5925555555555555</v>
          </cell>
          <cell r="AR16">
            <v>0.57990566037735847</v>
          </cell>
          <cell r="AS16">
            <v>0.14629787234042552</v>
          </cell>
          <cell r="AT16">
            <v>0.15074829931972789</v>
          </cell>
        </row>
        <row r="17">
          <cell r="E17" t="str">
            <v xml:space="preserve">    Foreign exchange</v>
          </cell>
          <cell r="F17">
            <v>20.616013658536584</v>
          </cell>
          <cell r="G17">
            <v>23.015566693354682</v>
          </cell>
          <cell r="H17">
            <v>27.553799047619052</v>
          </cell>
          <cell r="I17">
            <v>30.003903328050711</v>
          </cell>
          <cell r="J17">
            <v>21.747025755166931</v>
          </cell>
          <cell r="K17">
            <v>15.123746666666666</v>
          </cell>
          <cell r="L17">
            <v>19.692889952153106</v>
          </cell>
          <cell r="M17">
            <v>17.231675933280382</v>
          </cell>
          <cell r="N17">
            <v>17.546861247040251</v>
          </cell>
          <cell r="O17">
            <v>17.609441574803146</v>
          </cell>
          <cell r="P17">
            <v>20.190155905511812</v>
          </cell>
          <cell r="Q17">
            <v>27.638999999999999</v>
          </cell>
          <cell r="R17">
            <v>26.290832025117737</v>
          </cell>
          <cell r="S17">
            <v>28.78414141414142</v>
          </cell>
          <cell r="T17">
            <v>26.625108527131783</v>
          </cell>
          <cell r="U17">
            <v>35.054389489953635</v>
          </cell>
          <cell r="V17">
            <v>39.536913010007702</v>
          </cell>
          <cell r="W17">
            <v>39.472700000000003</v>
          </cell>
          <cell r="X17">
            <v>42.029000000000003</v>
          </cell>
          <cell r="Y17">
            <v>56.506465116279074</v>
          </cell>
          <cell r="Z17">
            <v>64.059210526315795</v>
          </cell>
          <cell r="AA17">
            <v>55.583713405238825</v>
          </cell>
          <cell r="AB17">
            <v>53.896700000000003</v>
          </cell>
          <cell r="AC17">
            <v>52.762461890243905</v>
          </cell>
          <cell r="AD17">
            <v>47.078343558282214</v>
          </cell>
          <cell r="AE17">
            <v>47.464321568627447</v>
          </cell>
          <cell r="AF17">
            <v>40.244296474118528</v>
          </cell>
          <cell r="AG17">
            <v>45.355366591760301</v>
          </cell>
          <cell r="AH17">
            <v>42.144791610486898</v>
          </cell>
          <cell r="AI17">
            <v>53.647871937639202</v>
          </cell>
          <cell r="AJ17">
            <v>57.393313798219573</v>
          </cell>
          <cell r="AK17">
            <v>55.584032270029667</v>
          </cell>
          <cell r="AL17">
            <v>53.515205555555553</v>
          </cell>
          <cell r="AM17">
            <v>47.981700879765391</v>
          </cell>
          <cell r="AN17">
            <v>51.197344815340905</v>
          </cell>
          <cell r="AO17">
            <v>55.04713778501629</v>
          </cell>
          <cell r="AP17">
            <v>61.408961666666663</v>
          </cell>
          <cell r="AQ17">
            <v>91.998444444444431</v>
          </cell>
          <cell r="AR17">
            <v>85.962075471698114</v>
          </cell>
          <cell r="AS17">
            <v>79.764170212765947</v>
          </cell>
          <cell r="AT17">
            <v>79.317913832199537</v>
          </cell>
        </row>
        <row r="18">
          <cell r="E18" t="str">
            <v xml:space="preserve">    Foreign liabilities</v>
          </cell>
          <cell r="F18">
            <v>-59.271609756097554</v>
          </cell>
          <cell r="G18">
            <v>-59.703506805444349</v>
          </cell>
          <cell r="H18">
            <v>-57.787619047619046</v>
          </cell>
          <cell r="I18">
            <v>-57.614928684627571</v>
          </cell>
          <cell r="J18">
            <v>-57.964197138314788</v>
          </cell>
          <cell r="K18">
            <v>-5.5738095238095235</v>
          </cell>
          <cell r="L18">
            <v>-7.9445933014354067</v>
          </cell>
          <cell r="M18">
            <v>-8.0329467831612398</v>
          </cell>
          <cell r="N18">
            <v>-8.1883188634569848</v>
          </cell>
          <cell r="O18">
            <v>-8.2784881889763771</v>
          </cell>
          <cell r="P18">
            <v>-7.8324094488188969</v>
          </cell>
          <cell r="Q18">
            <v>-8.298562500000001</v>
          </cell>
          <cell r="R18">
            <v>-5.7593406593406584</v>
          </cell>
          <cell r="S18">
            <v>-6.2043434343434347</v>
          </cell>
          <cell r="T18">
            <v>-6.0746279069767439</v>
          </cell>
          <cell r="U18">
            <v>-10.170239567233384</v>
          </cell>
          <cell r="V18">
            <v>-12.718483448806776</v>
          </cell>
          <cell r="W18">
            <v>-14.623200000000001</v>
          </cell>
          <cell r="X18">
            <v>-17.502199999999998</v>
          </cell>
          <cell r="Y18">
            <v>-17.71658139534884</v>
          </cell>
          <cell r="Z18">
            <v>-16.898490712074302</v>
          </cell>
          <cell r="AA18">
            <v>-19.694799691833591</v>
          </cell>
          <cell r="AB18">
            <v>-19.756699999999999</v>
          </cell>
          <cell r="AC18">
            <v>-19.825396341463417</v>
          </cell>
          <cell r="AD18">
            <v>-15.530314417177914</v>
          </cell>
          <cell r="AE18">
            <v>-22.638364404223225</v>
          </cell>
          <cell r="AF18">
            <v>-25.19801470367592</v>
          </cell>
          <cell r="AG18">
            <v>-23.991841797752812</v>
          </cell>
          <cell r="AH18">
            <v>-30.574062621722849</v>
          </cell>
          <cell r="AI18">
            <v>-33.44397995545657</v>
          </cell>
          <cell r="AJ18">
            <v>-35.032955118694353</v>
          </cell>
          <cell r="AK18">
            <v>-36.191671735905039</v>
          </cell>
          <cell r="AL18">
            <v>-36.165248888888883</v>
          </cell>
          <cell r="AM18">
            <v>-38.445846774193541</v>
          </cell>
          <cell r="AN18">
            <v>-37.224218394886364</v>
          </cell>
          <cell r="AO18">
            <v>-45.295897719869714</v>
          </cell>
          <cell r="AP18">
            <v>-51.670804166666663</v>
          </cell>
          <cell r="AQ18">
            <v>-77.409444444444432</v>
          </cell>
          <cell r="AR18">
            <v>-78.649999999999991</v>
          </cell>
          <cell r="AS18">
            <v>-72.803319148936168</v>
          </cell>
          <cell r="AT18">
            <v>-78.459682539682547</v>
          </cell>
        </row>
        <row r="19">
          <cell r="E19" t="str">
            <v xml:space="preserve">  NFA nonconvertible</v>
          </cell>
          <cell r="F19">
            <v>-0.13586243902439024</v>
          </cell>
          <cell r="G19">
            <v>-0.13719775820656524</v>
          </cell>
          <cell r="H19">
            <v>0.23002190476190473</v>
          </cell>
          <cell r="I19">
            <v>8.6849762282091916E-2</v>
          </cell>
          <cell r="J19">
            <v>0.17787949125596186</v>
          </cell>
          <cell r="K19">
            <v>0.11820952380952382</v>
          </cell>
          <cell r="L19">
            <v>0.11513205741626793</v>
          </cell>
          <cell r="M19">
            <v>1.6962033359809375E-2</v>
          </cell>
          <cell r="N19">
            <v>2.4555011838989737E-2</v>
          </cell>
          <cell r="O19">
            <v>8.8678299212598413E-2</v>
          </cell>
          <cell r="P19">
            <v>0.19232125984251969</v>
          </cell>
          <cell r="Q19">
            <v>7.3593749999999999E-2</v>
          </cell>
          <cell r="R19">
            <v>5.9152276295133428E-2</v>
          </cell>
          <cell r="S19">
            <v>0.13090909090909092</v>
          </cell>
          <cell r="T19">
            <v>0.14793798449612405</v>
          </cell>
          <cell r="U19">
            <v>0.20002318392581142</v>
          </cell>
          <cell r="V19">
            <v>0.26390300230946884</v>
          </cell>
          <cell r="W19">
            <v>0.56089999999999995</v>
          </cell>
          <cell r="X19">
            <v>0.57450000000000001</v>
          </cell>
          <cell r="Y19">
            <v>0.51798449612403097</v>
          </cell>
          <cell r="Z19">
            <v>0.52231424148606809</v>
          </cell>
          <cell r="AA19">
            <v>0.46371340523882898</v>
          </cell>
          <cell r="AB19">
            <v>0.57840000000000003</v>
          </cell>
          <cell r="AC19">
            <v>0.3484832317073171</v>
          </cell>
          <cell r="AD19">
            <v>0.25820552147239267</v>
          </cell>
          <cell r="AE19">
            <v>0.24732730015082957</v>
          </cell>
          <cell r="AF19">
            <v>0.2551261815453863</v>
          </cell>
          <cell r="AG19">
            <v>0.21713797752808991</v>
          </cell>
          <cell r="AH19">
            <v>0.60521228464419485</v>
          </cell>
          <cell r="AI19">
            <v>0.59564587973273941</v>
          </cell>
          <cell r="AJ19">
            <v>0.68176112759643914</v>
          </cell>
          <cell r="AK19">
            <v>0.54538909495548948</v>
          </cell>
          <cell r="AL19">
            <v>0.41622333333333333</v>
          </cell>
          <cell r="AM19">
            <v>0.39149560117302051</v>
          </cell>
          <cell r="AN19">
            <v>0.15654012784090909</v>
          </cell>
          <cell r="AO19">
            <v>0.10793061889250816</v>
          </cell>
          <cell r="AP19">
            <v>6.2819166666666662E-2</v>
          </cell>
          <cell r="AQ19">
            <v>9.4111111111111104E-2</v>
          </cell>
          <cell r="AR19">
            <v>0.14094339622641508</v>
          </cell>
          <cell r="AS19">
            <v>0.12204255319148935</v>
          </cell>
          <cell r="AT19">
            <v>0.1308843537414966</v>
          </cell>
        </row>
        <row r="21">
          <cell r="E21" t="str">
            <v>Net domestic assets</v>
          </cell>
          <cell r="F21">
            <v>94.170932243902428</v>
          </cell>
          <cell r="G21">
            <v>95.382375437950358</v>
          </cell>
          <cell r="H21">
            <v>93.986080809523813</v>
          </cell>
          <cell r="I21">
            <v>96.801626838351822</v>
          </cell>
          <cell r="J21">
            <v>105.49581482352941</v>
          </cell>
          <cell r="K21">
            <v>56.383723809523808</v>
          </cell>
          <cell r="L21">
            <v>63.979530397129203</v>
          </cell>
          <cell r="M21">
            <v>65.345547543288333</v>
          </cell>
          <cell r="N21">
            <v>62.446293069455415</v>
          </cell>
          <cell r="O21">
            <v>69.496844622047249</v>
          </cell>
          <cell r="P21">
            <v>67.708562204724402</v>
          </cell>
          <cell r="Q21">
            <v>65.840481249999996</v>
          </cell>
          <cell r="R21">
            <v>58.740388697017281</v>
          </cell>
          <cell r="S21">
            <v>59.811338383838375</v>
          </cell>
          <cell r="T21">
            <v>56.943575968992249</v>
          </cell>
          <cell r="U21">
            <v>61.591150077279742</v>
          </cell>
          <cell r="V21">
            <v>70.240241570438798</v>
          </cell>
          <cell r="W21">
            <v>73.082099999999997</v>
          </cell>
          <cell r="X21">
            <v>77.093999999999994</v>
          </cell>
          <cell r="Y21">
            <v>69.279513953488362</v>
          </cell>
          <cell r="Z21">
            <v>78.486730030959762</v>
          </cell>
          <cell r="AA21">
            <v>95.769571956856709</v>
          </cell>
          <cell r="AB21">
            <v>99.559600000000003</v>
          </cell>
          <cell r="AC21">
            <v>104.60704420731707</v>
          </cell>
          <cell r="AD21">
            <v>100.27304294478529</v>
          </cell>
          <cell r="AE21">
            <v>119.33808431372549</v>
          </cell>
          <cell r="AF21">
            <v>133.52457636909227</v>
          </cell>
          <cell r="AG21">
            <v>125.51062104868913</v>
          </cell>
          <cell r="AH21">
            <v>140.38651415730337</v>
          </cell>
          <cell r="AI21">
            <v>138.78658596881959</v>
          </cell>
          <cell r="AJ21">
            <v>141.9940891691395</v>
          </cell>
          <cell r="AK21">
            <v>140.05299977744809</v>
          </cell>
          <cell r="AL21">
            <v>150.37552444444444</v>
          </cell>
          <cell r="AM21">
            <v>140.41735359237538</v>
          </cell>
          <cell r="AN21">
            <v>126.81647024147726</v>
          </cell>
          <cell r="AO21">
            <v>122.5126657980456</v>
          </cell>
          <cell r="AP21">
            <v>146.15309250000001</v>
          </cell>
          <cell r="AQ21">
            <v>141.07393333333334</v>
          </cell>
          <cell r="AR21">
            <v>172.77487547169812</v>
          </cell>
          <cell r="AS21">
            <v>197.08940851063832</v>
          </cell>
          <cell r="AT21">
            <v>195.45513605442179</v>
          </cell>
        </row>
        <row r="22">
          <cell r="E22" t="str">
            <v xml:space="preserve">  Domestic credit</v>
          </cell>
          <cell r="F22">
            <v>131.93358197560974</v>
          </cell>
          <cell r="G22">
            <v>132.3881740888711</v>
          </cell>
          <cell r="H22">
            <v>132.75912738095235</v>
          </cell>
          <cell r="I22">
            <v>142.75667637083993</v>
          </cell>
          <cell r="J22">
            <v>149.88726308108107</v>
          </cell>
          <cell r="K22">
            <v>100.9666970952381</v>
          </cell>
          <cell r="L22">
            <v>94.28554991866028</v>
          </cell>
          <cell r="M22">
            <v>105.69386207069104</v>
          </cell>
          <cell r="N22">
            <v>108.41474905130229</v>
          </cell>
          <cell r="O22">
            <v>80.262052826771665</v>
          </cell>
          <cell r="P22">
            <v>96.951455299212611</v>
          </cell>
          <cell r="Q22">
            <v>102.26511875</v>
          </cell>
          <cell r="R22">
            <v>112.37954772370487</v>
          </cell>
          <cell r="S22">
            <v>114.53934444444445</v>
          </cell>
          <cell r="T22">
            <v>114.99646821705426</v>
          </cell>
          <cell r="U22">
            <v>120.02191329211746</v>
          </cell>
          <cell r="V22">
            <v>127.17809522709776</v>
          </cell>
          <cell r="W22">
            <v>128.8021</v>
          </cell>
          <cell r="X22">
            <v>137.44719999999998</v>
          </cell>
          <cell r="Y22">
            <v>137.27787519379845</v>
          </cell>
          <cell r="Z22">
            <v>133.79764241486066</v>
          </cell>
          <cell r="AA22">
            <v>145.3651215716487</v>
          </cell>
          <cell r="AB22">
            <v>154.33199999999999</v>
          </cell>
          <cell r="AC22">
            <v>156.90105548780491</v>
          </cell>
          <cell r="AD22">
            <v>169.79132760736198</v>
          </cell>
          <cell r="AE22">
            <v>182.19071644042234</v>
          </cell>
          <cell r="AF22">
            <v>190.27807861965491</v>
          </cell>
          <cell r="AG22">
            <v>186.53895910112362</v>
          </cell>
          <cell r="AH22">
            <v>187.25727318352062</v>
          </cell>
          <cell r="AI22">
            <v>191.56198440979955</v>
          </cell>
          <cell r="AJ22">
            <v>198.41684599406528</v>
          </cell>
          <cell r="AK22">
            <v>201.09390348664687</v>
          </cell>
          <cell r="AL22">
            <v>216.6128788888889</v>
          </cell>
          <cell r="AM22">
            <v>213.32860373900294</v>
          </cell>
          <cell r="AN22">
            <v>199.25460276988636</v>
          </cell>
          <cell r="AO22">
            <v>197.27549185667752</v>
          </cell>
          <cell r="AP22">
            <v>184.31184166666665</v>
          </cell>
          <cell r="AQ22">
            <v>241.3692111111111</v>
          </cell>
          <cell r="AR22">
            <v>252.08680000000001</v>
          </cell>
          <cell r="AS22">
            <v>257.8963255319149</v>
          </cell>
          <cell r="AT22">
            <v>259.34896485260771</v>
          </cell>
        </row>
        <row r="23">
          <cell r="E23" t="str">
            <v xml:space="preserve">    Net claims on gen govt</v>
          </cell>
          <cell r="F23">
            <v>-15.532326999999999</v>
          </cell>
          <cell r="G23">
            <v>-18.298576000000001</v>
          </cell>
          <cell r="H23">
            <v>-23.281628000000001</v>
          </cell>
          <cell r="I23">
            <v>-22.746273000000002</v>
          </cell>
          <cell r="J23">
            <v>-18.903051999999999</v>
          </cell>
          <cell r="K23">
            <v>-24.170677000000001</v>
          </cell>
          <cell r="L23">
            <v>-30.832854000000001</v>
          </cell>
          <cell r="M23">
            <v>-23.266953000000001</v>
          </cell>
          <cell r="N23">
            <v>-21.339483999999999</v>
          </cell>
          <cell r="O23">
            <v>-26.816830999999997</v>
          </cell>
          <cell r="P23">
            <v>-25.694474</v>
          </cell>
          <cell r="Q23">
            <v>-25.612400000000001</v>
          </cell>
          <cell r="R23">
            <v>-13.2102</v>
          </cell>
          <cell r="S23">
            <v>-16.258800000000001</v>
          </cell>
          <cell r="T23">
            <v>-17.677</v>
          </cell>
          <cell r="U23">
            <v>-18.516200000000001</v>
          </cell>
          <cell r="V23">
            <v>-12.539899999999999</v>
          </cell>
          <cell r="W23">
            <v>-14.108000000000001</v>
          </cell>
          <cell r="X23">
            <v>-10.876099999999999</v>
          </cell>
          <cell r="Y23">
            <v>-10.303699999999999</v>
          </cell>
          <cell r="Z23">
            <v>-15.200200000000001</v>
          </cell>
          <cell r="AA23">
            <v>-9.6669999999999998</v>
          </cell>
          <cell r="AB23">
            <v>-9.6157000000000004</v>
          </cell>
          <cell r="AC23">
            <v>-12.718999999999999</v>
          </cell>
          <cell r="AD23">
            <v>-2.9127000000000001</v>
          </cell>
          <cell r="AE23">
            <v>-5.7496</v>
          </cell>
          <cell r="AF23">
            <v>-8.0547000000000004</v>
          </cell>
          <cell r="AG23">
            <v>-7.19</v>
          </cell>
          <cell r="AH23">
            <v>-5.5518999999999998</v>
          </cell>
          <cell r="AI23">
            <v>-7.2946999999999997</v>
          </cell>
          <cell r="AJ23">
            <v>-2.0874000000000001</v>
          </cell>
          <cell r="AK23">
            <v>-3.7010999999999998</v>
          </cell>
          <cell r="AL23">
            <v>5.1161000000000003</v>
          </cell>
          <cell r="AM23">
            <v>-0.59470000000000001</v>
          </cell>
          <cell r="AN23">
            <v>-8.6859000000000002</v>
          </cell>
          <cell r="AO23">
            <v>-9.8019999999999996</v>
          </cell>
          <cell r="AP23">
            <v>-13.9498</v>
          </cell>
          <cell r="AQ23">
            <v>-13.9498</v>
          </cell>
          <cell r="AR23">
            <v>-10.415900000000001</v>
          </cell>
          <cell r="AS23">
            <v>-10.6248</v>
          </cell>
          <cell r="AT23">
            <v>-13.5625</v>
          </cell>
        </row>
        <row r="24">
          <cell r="E24" t="str">
            <v xml:space="preserve">      Net claims on rep govt</v>
          </cell>
          <cell r="F24">
            <v>-7.3338649999999994</v>
          </cell>
          <cell r="G24">
            <v>-12.042116</v>
          </cell>
          <cell r="H24">
            <v>-16.695779999999999</v>
          </cell>
          <cell r="I24">
            <v>-15.944430000000001</v>
          </cell>
          <cell r="J24">
            <v>-13.241227</v>
          </cell>
          <cell r="K24">
            <v>-17.846871</v>
          </cell>
          <cell r="L24">
            <v>-20.180228</v>
          </cell>
          <cell r="M24">
            <v>-15.295018000000001</v>
          </cell>
          <cell r="N24">
            <v>-12.249345</v>
          </cell>
          <cell r="O24">
            <v>-15.504359000000001</v>
          </cell>
          <cell r="P24">
            <v>-15.574245999999999</v>
          </cell>
          <cell r="Q24">
            <v>-15.5031</v>
          </cell>
          <cell r="R24">
            <v>-6.6801000000000004</v>
          </cell>
          <cell r="S24">
            <v>-8.1462000000000003</v>
          </cell>
          <cell r="T24">
            <v>-10.3714</v>
          </cell>
          <cell r="U24">
            <v>-10.1693</v>
          </cell>
          <cell r="V24">
            <v>-8.2423000000000002</v>
          </cell>
          <cell r="W24">
            <v>-9.4166000000000007</v>
          </cell>
          <cell r="X24">
            <v>-5.5780000000000003</v>
          </cell>
          <cell r="Y24">
            <v>-5.2403000000000004</v>
          </cell>
          <cell r="Z24">
            <v>-9.4222999999999999</v>
          </cell>
          <cell r="AA24">
            <v>-4.5773000000000001</v>
          </cell>
          <cell r="AB24">
            <v>-4.1820000000000004</v>
          </cell>
          <cell r="AC24">
            <v>-4.0891999999999999</v>
          </cell>
          <cell r="AD24">
            <v>0.39029999999999998</v>
          </cell>
          <cell r="AE24">
            <v>-0.81220000000000003</v>
          </cell>
          <cell r="AF24">
            <v>-1.8244</v>
          </cell>
          <cell r="AG24">
            <v>-1.5165</v>
          </cell>
          <cell r="AH24">
            <v>-1.5973999999999999</v>
          </cell>
          <cell r="AI24">
            <v>-1.9539</v>
          </cell>
          <cell r="AJ24">
            <v>1.6661999999999999</v>
          </cell>
          <cell r="AK24">
            <v>0.36609999999999998</v>
          </cell>
          <cell r="AL24">
            <v>9.8160000000000007</v>
          </cell>
          <cell r="AM24">
            <v>3.4392999999999998</v>
          </cell>
          <cell r="AN24">
            <v>-5.0679999999999996</v>
          </cell>
          <cell r="AO24">
            <v>-6.9683999999999999</v>
          </cell>
          <cell r="AP24">
            <v>-5.8769</v>
          </cell>
          <cell r="AQ24">
            <v>-5.8769</v>
          </cell>
          <cell r="AR24">
            <v>-4.3354999999999997</v>
          </cell>
          <cell r="AS24">
            <v>-4.7153999999999998</v>
          </cell>
          <cell r="AT24">
            <v>-8.3870000000000005</v>
          </cell>
        </row>
        <row r="25">
          <cell r="E25" t="str">
            <v xml:space="preserve">    Claims on private sector</v>
          </cell>
          <cell r="F25">
            <v>147.46590897560975</v>
          </cell>
          <cell r="G25">
            <v>150.68675008887109</v>
          </cell>
          <cell r="H25">
            <v>156.04075538095236</v>
          </cell>
          <cell r="I25">
            <v>165.50294937083993</v>
          </cell>
          <cell r="J25">
            <v>168.79031508108108</v>
          </cell>
          <cell r="K25">
            <v>125.1373740952381</v>
          </cell>
          <cell r="L25">
            <v>125.11840391866028</v>
          </cell>
          <cell r="M25">
            <v>128.96081507069104</v>
          </cell>
          <cell r="N25">
            <v>129.75423305130229</v>
          </cell>
          <cell r="O25">
            <v>107.07888382677166</v>
          </cell>
          <cell r="P25">
            <v>122.64592929921261</v>
          </cell>
          <cell r="Q25">
            <v>127.87751875000001</v>
          </cell>
          <cell r="R25">
            <v>125.58974772370487</v>
          </cell>
          <cell r="S25">
            <v>130.79814444444446</v>
          </cell>
          <cell r="T25">
            <v>132.67346821705425</v>
          </cell>
          <cell r="U25">
            <v>138.53811329211746</v>
          </cell>
          <cell r="V25">
            <v>139.71799522709776</v>
          </cell>
          <cell r="W25">
            <v>142.9101</v>
          </cell>
          <cell r="X25">
            <v>148.32329999999999</v>
          </cell>
          <cell r="Y25">
            <v>147.58157519379844</v>
          </cell>
          <cell r="Z25">
            <v>148.99784241486066</v>
          </cell>
          <cell r="AA25">
            <v>155.0321215716487</v>
          </cell>
          <cell r="AB25">
            <v>163.9477</v>
          </cell>
          <cell r="AC25">
            <v>169.6200554878049</v>
          </cell>
          <cell r="AD25">
            <v>172.70402760736198</v>
          </cell>
          <cell r="AE25">
            <v>187.94031644042232</v>
          </cell>
          <cell r="AF25">
            <v>198.3327786196549</v>
          </cell>
          <cell r="AG25">
            <v>193.72895910112362</v>
          </cell>
          <cell r="AH25">
            <v>192.80917318352061</v>
          </cell>
          <cell r="AI25">
            <v>198.85668440979956</v>
          </cell>
          <cell r="AJ25">
            <v>200.50424599406529</v>
          </cell>
          <cell r="AK25">
            <v>204.79500348664686</v>
          </cell>
          <cell r="AL25">
            <v>211.49677888888891</v>
          </cell>
          <cell r="AM25">
            <v>213.92330373900293</v>
          </cell>
          <cell r="AN25">
            <v>207.94050276988636</v>
          </cell>
          <cell r="AO25">
            <v>207.07749185667751</v>
          </cell>
          <cell r="AP25">
            <v>198.26164166666666</v>
          </cell>
          <cell r="AQ25">
            <v>255.31901111111111</v>
          </cell>
          <cell r="AR25">
            <v>262.5027</v>
          </cell>
          <cell r="AS25">
            <v>268.52112553191489</v>
          </cell>
          <cell r="AT25">
            <v>272.91146485260771</v>
          </cell>
        </row>
        <row r="26">
          <cell r="E26" t="str">
            <v xml:space="preserve">           of which forex loans</v>
          </cell>
          <cell r="F26">
            <v>62.145560975609747</v>
          </cell>
          <cell r="G26">
            <v>59.861361088871092</v>
          </cell>
          <cell r="H26">
            <v>56.884952380952377</v>
          </cell>
          <cell r="I26">
            <v>53.690586370839931</v>
          </cell>
          <cell r="J26">
            <v>51.44108108108108</v>
          </cell>
          <cell r="K26">
            <v>31.217238095238095</v>
          </cell>
          <cell r="L26">
            <v>31.019712918660279</v>
          </cell>
          <cell r="M26">
            <v>29.952629070691028</v>
          </cell>
          <cell r="N26">
            <v>32.580805051302292</v>
          </cell>
          <cell r="O26">
            <v>35.48938582677166</v>
          </cell>
          <cell r="P26">
            <v>40.5976062992126</v>
          </cell>
          <cell r="Q26">
            <v>43.792218750000004</v>
          </cell>
          <cell r="R26">
            <v>42.42084772370486</v>
          </cell>
          <cell r="S26">
            <v>46.594444444444456</v>
          </cell>
          <cell r="T26">
            <v>47.835868217054262</v>
          </cell>
          <cell r="U26">
            <v>47.106213292117467</v>
          </cell>
          <cell r="V26">
            <v>48.873795227097773</v>
          </cell>
          <cell r="W26">
            <v>50.929600000000001</v>
          </cell>
          <cell r="X26">
            <v>53.764299999999999</v>
          </cell>
          <cell r="Y26">
            <v>61.369775193798446</v>
          </cell>
          <cell r="Z26">
            <v>62.325642414860688</v>
          </cell>
          <cell r="AA26">
            <v>69.044021571648685</v>
          </cell>
          <cell r="AB26">
            <v>72.819400000000002</v>
          </cell>
          <cell r="AC26">
            <v>77.723155487804888</v>
          </cell>
          <cell r="AD26">
            <v>76.756027607361972</v>
          </cell>
          <cell r="AE26">
            <v>91.320516440422324</v>
          </cell>
          <cell r="AF26">
            <v>99.995278619654911</v>
          </cell>
          <cell r="AG26">
            <v>101.21735910112361</v>
          </cell>
          <cell r="AH26">
            <v>101.74257318352061</v>
          </cell>
          <cell r="AI26">
            <v>108.11448440979956</v>
          </cell>
          <cell r="AJ26">
            <v>108.14054599406528</v>
          </cell>
          <cell r="AK26">
            <v>112.78660348664687</v>
          </cell>
          <cell r="AL26">
            <v>111.10057888888889</v>
          </cell>
          <cell r="AM26">
            <v>117.84810373900292</v>
          </cell>
          <cell r="AN26">
            <v>110.23620276988636</v>
          </cell>
          <cell r="AO26">
            <v>122.68989185667753</v>
          </cell>
          <cell r="AP26">
            <v>114.54374166666668</v>
          </cell>
          <cell r="AQ26">
            <v>171.60111111111112</v>
          </cell>
          <cell r="AR26">
            <v>178.88</v>
          </cell>
          <cell r="AS26">
            <v>183.22042553191488</v>
          </cell>
          <cell r="AT26">
            <v>185.1954648526077</v>
          </cell>
        </row>
        <row r="27">
          <cell r="E27" t="str">
            <v xml:space="preserve">  Other assets (net)</v>
          </cell>
          <cell r="F27">
            <v>-37.762649731707313</v>
          </cell>
          <cell r="G27">
            <v>-37.005798650920738</v>
          </cell>
          <cell r="H27">
            <v>-38.773046571428537</v>
          </cell>
          <cell r="I27">
            <v>-45.955049532488104</v>
          </cell>
          <cell r="J27">
            <v>-44.391448257551659</v>
          </cell>
          <cell r="K27">
            <v>-44.582973285714296</v>
          </cell>
          <cell r="L27">
            <v>-30.306019521531077</v>
          </cell>
          <cell r="M27">
            <v>-40.348314527402707</v>
          </cell>
          <cell r="N27">
            <v>-45.96845598184688</v>
          </cell>
          <cell r="O27">
            <v>-10.765208204724416</v>
          </cell>
          <cell r="P27">
            <v>-29.24289309448821</v>
          </cell>
          <cell r="Q27">
            <v>-36.424637500000003</v>
          </cell>
          <cell r="R27">
            <v>-53.639159026687594</v>
          </cell>
          <cell r="S27">
            <v>-54.728006060606077</v>
          </cell>
          <cell r="T27">
            <v>-58.052892248062008</v>
          </cell>
          <cell r="U27">
            <v>-58.430763214837718</v>
          </cell>
          <cell r="V27">
            <v>-56.937853656658959</v>
          </cell>
          <cell r="W27">
            <v>-55.72</v>
          </cell>
          <cell r="X27">
            <v>-60.353199999999987</v>
          </cell>
          <cell r="Y27">
            <v>-67.998361240310089</v>
          </cell>
          <cell r="Z27">
            <v>-55.310912383900899</v>
          </cell>
          <cell r="AA27">
            <v>-49.595549614791992</v>
          </cell>
          <cell r="AB27">
            <v>-54.77239999999999</v>
          </cell>
          <cell r="AC27">
            <v>-52.294011280487837</v>
          </cell>
          <cell r="AD27">
            <v>-69.51828466257669</v>
          </cell>
          <cell r="AE27">
            <v>-62.852632126696847</v>
          </cell>
          <cell r="AF27">
            <v>-56.753502250562633</v>
          </cell>
          <cell r="AG27">
            <v>-61.028338052434492</v>
          </cell>
          <cell r="AH27">
            <v>-46.870759026217257</v>
          </cell>
          <cell r="AI27">
            <v>-52.775398440979956</v>
          </cell>
          <cell r="AJ27">
            <v>-56.422756824925784</v>
          </cell>
          <cell r="AK27">
            <v>-61.040903709198773</v>
          </cell>
          <cell r="AL27">
            <v>-66.237354444444463</v>
          </cell>
          <cell r="AM27">
            <v>-72.911250146627566</v>
          </cell>
          <cell r="AN27">
            <v>-72.438132528409099</v>
          </cell>
          <cell r="AO27">
            <v>-74.762826058631916</v>
          </cell>
          <cell r="AP27">
            <v>-38.158749166666638</v>
          </cell>
          <cell r="AQ27">
            <v>-100.29527777777776</v>
          </cell>
          <cell r="AR27">
            <v>-79.311924528301887</v>
          </cell>
          <cell r="AS27">
            <v>-60.806917021276575</v>
          </cell>
          <cell r="AT27">
            <v>-63.893828798185922</v>
          </cell>
        </row>
        <row r="29">
          <cell r="E29" t="str">
            <v>Deposit liabilities</v>
          </cell>
          <cell r="F29">
            <v>55.785342</v>
          </cell>
          <cell r="G29">
            <v>58.795978000000005</v>
          </cell>
          <cell r="H29">
            <v>64.174237000000005</v>
          </cell>
          <cell r="I29">
            <v>69.485984999999999</v>
          </cell>
          <cell r="J29">
            <v>69.674756000000002</v>
          </cell>
          <cell r="K29">
            <v>66.186059999999998</v>
          </cell>
          <cell r="L29">
            <v>75.999517000000012</v>
          </cell>
          <cell r="M29">
            <v>74.714223000000004</v>
          </cell>
          <cell r="N29">
            <v>71.99655700000001</v>
          </cell>
          <cell r="O29">
            <v>79.105772999999999</v>
          </cell>
          <cell r="P29">
            <v>80.449839999999995</v>
          </cell>
          <cell r="Q29">
            <v>85.464699999999993</v>
          </cell>
          <cell r="R29">
            <v>79.514800000000008</v>
          </cell>
          <cell r="S29">
            <v>82.747500000000002</v>
          </cell>
          <cell r="T29">
            <v>77.889700000000005</v>
          </cell>
          <cell r="U29">
            <v>87.515299999999996</v>
          </cell>
          <cell r="V29">
            <v>98.136200000000002</v>
          </cell>
          <cell r="W29">
            <v>99.337599999999995</v>
          </cell>
          <cell r="X29">
            <v>102.9926</v>
          </cell>
          <cell r="Y29">
            <v>109.3827</v>
          </cell>
          <cell r="Z29">
            <v>126.9881</v>
          </cell>
          <cell r="AA29">
            <v>132.96780000000001</v>
          </cell>
          <cell r="AB29">
            <v>135.1345</v>
          </cell>
          <cell r="AC29">
            <v>138.7585</v>
          </cell>
          <cell r="AD29">
            <v>133.17700000000002</v>
          </cell>
          <cell r="AE29">
            <v>145.47049999999999</v>
          </cell>
          <cell r="AF29">
            <v>149.8415</v>
          </cell>
          <cell r="AG29">
            <v>148.1969</v>
          </cell>
          <cell r="AH29">
            <v>153.6164</v>
          </cell>
          <cell r="AI29">
            <v>160.6679</v>
          </cell>
          <cell r="AJ29">
            <v>166.38240000000002</v>
          </cell>
          <cell r="AK29">
            <v>161.23840000000001</v>
          </cell>
          <cell r="AL29">
            <v>169.38810000000001</v>
          </cell>
          <cell r="AM29">
            <v>151.6062</v>
          </cell>
          <cell r="AN29">
            <v>141.92519999999999</v>
          </cell>
          <cell r="AO29">
            <v>133.16239999999999</v>
          </cell>
          <cell r="AP29">
            <v>156.34960000000001</v>
          </cell>
          <cell r="AQ29">
            <v>156.34960000000001</v>
          </cell>
          <cell r="AR29">
            <v>180.80780000000001</v>
          </cell>
          <cell r="AS29">
            <v>204.3186</v>
          </cell>
          <cell r="AT29">
            <v>196.595</v>
          </cell>
        </row>
        <row r="30">
          <cell r="E30" t="str">
            <v xml:space="preserve">  Domestic currency deposits </v>
          </cell>
          <cell r="F30">
            <v>32.860748000000001</v>
          </cell>
          <cell r="G30">
            <v>29.009588000000001</v>
          </cell>
          <cell r="H30">
            <v>29.790616999999997</v>
          </cell>
          <cell r="I30">
            <v>30.461732999999999</v>
          </cell>
          <cell r="J30">
            <v>35.887315999999998</v>
          </cell>
          <cell r="K30">
            <v>37.654705999999997</v>
          </cell>
          <cell r="L30">
            <v>45.726116000000005</v>
          </cell>
          <cell r="M30">
            <v>45.911781000000005</v>
          </cell>
          <cell r="N30">
            <v>41.600514000000004</v>
          </cell>
          <cell r="O30">
            <v>44.368928999999994</v>
          </cell>
          <cell r="P30">
            <v>42.952218999999999</v>
          </cell>
          <cell r="Q30">
            <v>43.3172</v>
          </cell>
          <cell r="R30">
            <v>41.194400000000002</v>
          </cell>
          <cell r="S30">
            <v>43.946100000000001</v>
          </cell>
          <cell r="T30">
            <v>40.161700000000003</v>
          </cell>
          <cell r="U30">
            <v>46.775599999999997</v>
          </cell>
          <cell r="V30">
            <v>47.0593</v>
          </cell>
          <cell r="W30">
            <v>49.798699999999997</v>
          </cell>
          <cell r="X30">
            <v>46.906599999999997</v>
          </cell>
          <cell r="Y30">
            <v>52.194400000000002</v>
          </cell>
          <cell r="Z30">
            <v>60.929000000000002</v>
          </cell>
          <cell r="AA30">
            <v>62.054600000000001</v>
          </cell>
          <cell r="AB30">
            <v>56.906999999999996</v>
          </cell>
          <cell r="AC30">
            <v>59.034199999999998</v>
          </cell>
          <cell r="AD30">
            <v>55.345500000000001</v>
          </cell>
          <cell r="AE30">
            <v>59.609299999999998</v>
          </cell>
          <cell r="AF30">
            <v>61.218899999999998</v>
          </cell>
          <cell r="AG30">
            <v>57.797499999999999</v>
          </cell>
          <cell r="AH30">
            <v>58.512599999999999</v>
          </cell>
          <cell r="AI30">
            <v>58.538600000000002</v>
          </cell>
          <cell r="AJ30">
            <v>60.761899999999997</v>
          </cell>
          <cell r="AK30">
            <v>57.342399999999998</v>
          </cell>
          <cell r="AL30">
            <v>63.756</v>
          </cell>
          <cell r="AM30">
            <v>53.261200000000002</v>
          </cell>
          <cell r="AN30">
            <v>45.112699999999997</v>
          </cell>
          <cell r="AO30">
            <v>41.5002</v>
          </cell>
          <cell r="AP30">
            <v>48.942799999999998</v>
          </cell>
          <cell r="AQ30">
            <v>48.942799999999998</v>
          </cell>
          <cell r="AR30">
            <v>48.443800000000003</v>
          </cell>
          <cell r="AS30">
            <v>47.533799999999999</v>
          </cell>
          <cell r="AT30">
            <v>47.183999999999997</v>
          </cell>
        </row>
        <row r="31">
          <cell r="E31" t="str">
            <v xml:space="preserve">  Foreign currency deposits</v>
          </cell>
          <cell r="F31">
            <v>22.924594000000003</v>
          </cell>
          <cell r="G31">
            <v>29.786390000000001</v>
          </cell>
          <cell r="H31">
            <v>34.383620000000001</v>
          </cell>
          <cell r="I31">
            <v>39.024251999999997</v>
          </cell>
          <cell r="J31">
            <v>33.787440000000004</v>
          </cell>
          <cell r="K31">
            <v>28.531354</v>
          </cell>
          <cell r="L31">
            <v>30.273401000000003</v>
          </cell>
          <cell r="M31">
            <v>28.802441999999999</v>
          </cell>
          <cell r="N31">
            <v>30.396043000000002</v>
          </cell>
          <cell r="O31">
            <v>34.736843999999998</v>
          </cell>
          <cell r="P31">
            <v>37.497621000000002</v>
          </cell>
          <cell r="Q31">
            <v>42.147500000000001</v>
          </cell>
          <cell r="R31">
            <v>38.320399999999999</v>
          </cell>
          <cell r="S31">
            <v>38.801400000000001</v>
          </cell>
          <cell r="T31">
            <v>37.728000000000002</v>
          </cell>
          <cell r="U31">
            <v>40.739699999999999</v>
          </cell>
          <cell r="V31">
            <v>51.076900000000002</v>
          </cell>
          <cell r="W31">
            <v>49.538899999999998</v>
          </cell>
          <cell r="X31">
            <v>56.085999999999999</v>
          </cell>
          <cell r="Y31">
            <v>57.188299999999998</v>
          </cell>
          <cell r="Z31">
            <v>66.059100000000001</v>
          </cell>
          <cell r="AA31">
            <v>70.913200000000003</v>
          </cell>
          <cell r="AB31">
            <v>78.227500000000006</v>
          </cell>
          <cell r="AC31">
            <v>79.724299999999999</v>
          </cell>
          <cell r="AD31">
            <v>77.831500000000005</v>
          </cell>
          <cell r="AE31">
            <v>85.861199999999997</v>
          </cell>
          <cell r="AF31">
            <v>88.622600000000006</v>
          </cell>
          <cell r="AG31">
            <v>90.3994</v>
          </cell>
          <cell r="AH31">
            <v>95.103800000000007</v>
          </cell>
          <cell r="AI31">
            <v>102.1293</v>
          </cell>
          <cell r="AJ31">
            <v>105.62050000000001</v>
          </cell>
          <cell r="AK31">
            <v>103.896</v>
          </cell>
          <cell r="AL31">
            <v>105.63209999999999</v>
          </cell>
          <cell r="AM31">
            <v>98.344999999999999</v>
          </cell>
          <cell r="AN31">
            <v>96.8125</v>
          </cell>
          <cell r="AO31">
            <v>91.662199999999999</v>
          </cell>
          <cell r="AP31">
            <v>107.4068</v>
          </cell>
          <cell r="AQ31">
            <v>107.4068</v>
          </cell>
          <cell r="AR31">
            <v>132.364</v>
          </cell>
          <cell r="AS31">
            <v>156.78479999999999</v>
          </cell>
          <cell r="AT31">
            <v>149.411</v>
          </cell>
        </row>
        <row r="34">
          <cell r="E34" t="str">
            <v>Memorandum items</v>
          </cell>
        </row>
        <row r="35">
          <cell r="E35" t="str">
            <v xml:space="preserve">   share of forex deposits</v>
          </cell>
          <cell r="F35">
            <v>0.41094296777816658</v>
          </cell>
          <cell r="G35">
            <v>0.50660591103697605</v>
          </cell>
          <cell r="H35">
            <v>0.53578541183123063</v>
          </cell>
          <cell r="I35">
            <v>0.56161328072128502</v>
          </cell>
          <cell r="J35">
            <v>0.48493086936680485</v>
          </cell>
          <cell r="K35">
            <v>0.43107799436920707</v>
          </cell>
          <cell r="L35">
            <v>0.39833675521911538</v>
          </cell>
          <cell r="M35">
            <v>0.38550145934061308</v>
          </cell>
          <cell r="N35">
            <v>0.42218745265832641</v>
          </cell>
          <cell r="O35">
            <v>0.43911895026928055</v>
          </cell>
          <cell r="P35">
            <v>0.46609938565446501</v>
          </cell>
          <cell r="Q35">
            <v>0.49315682381146841</v>
          </cell>
          <cell r="R35">
            <v>0.48192789266903768</v>
          </cell>
          <cell r="S35">
            <v>0.46891326021934199</v>
          </cell>
          <cell r="T35">
            <v>0.48437726682732118</v>
          </cell>
          <cell r="U35">
            <v>0.46551517277550325</v>
          </cell>
          <cell r="V35">
            <v>0.52046951074119441</v>
          </cell>
          <cell r="W35">
            <v>0.49869233804722485</v>
          </cell>
          <cell r="X35">
            <v>0.54456339581678681</v>
          </cell>
          <cell r="Y35">
            <v>0.52282765007629173</v>
          </cell>
          <cell r="Z35">
            <v>0.52019913676950835</v>
          </cell>
          <cell r="AA35">
            <v>0.53331107230472341</v>
          </cell>
          <cell r="AB35">
            <v>0.57888622076523766</v>
          </cell>
          <cell r="AC35">
            <v>0.57455435162530588</v>
          </cell>
          <cell r="AD35">
            <v>0.584421484190213</v>
          </cell>
          <cell r="AE35">
            <v>0.59023100903619641</v>
          </cell>
          <cell r="AF35">
            <v>0.59144229068715948</v>
          </cell>
          <cell r="AG35">
            <v>0.60999521582435257</v>
          </cell>
          <cell r="AH35">
            <v>0.61909926283912398</v>
          </cell>
          <cell r="AI35">
            <v>0.63565466406170745</v>
          </cell>
          <cell r="AJ35">
            <v>0.63480572464395268</v>
          </cell>
          <cell r="AK35">
            <v>0.64436263321888576</v>
          </cell>
          <cell r="AL35">
            <v>0.6236099230111205</v>
          </cell>
          <cell r="AM35">
            <v>0.64868719089324844</v>
          </cell>
          <cell r="AN35">
            <v>0.68213749214374897</v>
          </cell>
          <cell r="AO35">
            <v>0.68834896337104168</v>
          </cell>
          <cell r="AP35">
            <v>0.6869656206347825</v>
          </cell>
          <cell r="AQ35">
            <v>0.6869656206347825</v>
          </cell>
          <cell r="AR35">
            <v>0.7320701872374975</v>
          </cell>
          <cell r="AS35">
            <v>0.76735451397963761</v>
          </cell>
          <cell r="AT35">
            <v>0.75999389608077517</v>
          </cell>
        </row>
        <row r="36">
          <cell r="E36" t="str">
            <v xml:space="preserve">    current exchange rate</v>
          </cell>
          <cell r="F36">
            <v>1.23</v>
          </cell>
          <cell r="G36">
            <v>1.2490000000000001</v>
          </cell>
          <cell r="H36">
            <v>1.26</v>
          </cell>
          <cell r="I36">
            <v>1.262</v>
          </cell>
          <cell r="J36">
            <v>1.258</v>
          </cell>
          <cell r="K36">
            <v>1.26</v>
          </cell>
          <cell r="L36">
            <v>1.254</v>
          </cell>
          <cell r="M36">
            <v>1.2589999999999999</v>
          </cell>
          <cell r="N36">
            <v>1.2669999999999999</v>
          </cell>
          <cell r="O36">
            <v>1.27</v>
          </cell>
          <cell r="P36">
            <v>1.27</v>
          </cell>
          <cell r="Q36">
            <v>1.28</v>
          </cell>
          <cell r="R36">
            <v>1.274</v>
          </cell>
          <cell r="S36">
            <v>1.2869999999999999</v>
          </cell>
          <cell r="T36">
            <v>1.29</v>
          </cell>
          <cell r="U36">
            <v>1.294</v>
          </cell>
          <cell r="V36">
            <v>1.2989999999999999</v>
          </cell>
          <cell r="W36">
            <v>1.3</v>
          </cell>
          <cell r="X36">
            <v>1.3</v>
          </cell>
          <cell r="Y36">
            <v>1.29</v>
          </cell>
          <cell r="Z36">
            <v>1.292</v>
          </cell>
          <cell r="AA36">
            <v>1.298</v>
          </cell>
          <cell r="AB36">
            <v>1.3</v>
          </cell>
          <cell r="AC36">
            <v>1.3120000000000001</v>
          </cell>
          <cell r="AD36">
            <v>1.304</v>
          </cell>
          <cell r="AE36">
            <v>1.3260000000000001</v>
          </cell>
          <cell r="AF36">
            <v>1.333</v>
          </cell>
          <cell r="AG36">
            <v>1.335</v>
          </cell>
          <cell r="AH36">
            <v>1.335</v>
          </cell>
          <cell r="AI36">
            <v>1.347</v>
          </cell>
          <cell r="AJ36">
            <v>1.3480000000000001</v>
          </cell>
          <cell r="AK36">
            <v>1.3480000000000001</v>
          </cell>
          <cell r="AL36">
            <v>1.35</v>
          </cell>
          <cell r="AM36">
            <v>1.3640000000000001</v>
          </cell>
          <cell r="AN36">
            <v>1.4079999999999999</v>
          </cell>
          <cell r="AO36">
            <v>1.5349999999999999</v>
          </cell>
          <cell r="AP36">
            <v>1.8</v>
          </cell>
          <cell r="AQ36">
            <v>1.8</v>
          </cell>
          <cell r="AR36">
            <v>2.12</v>
          </cell>
          <cell r="AS36">
            <v>2.35</v>
          </cell>
          <cell r="AT36">
            <v>2.2050000000000001</v>
          </cell>
        </row>
        <row r="37">
          <cell r="E37" t="str">
            <v xml:space="preserve">    program rate</v>
          </cell>
          <cell r="F37">
            <v>1.2</v>
          </cell>
          <cell r="G37">
            <v>1.2</v>
          </cell>
          <cell r="H37">
            <v>1.2</v>
          </cell>
          <cell r="I37">
            <v>1.2</v>
          </cell>
          <cell r="J37">
            <v>1.2</v>
          </cell>
          <cell r="K37">
            <v>1.2</v>
          </cell>
          <cell r="L37">
            <v>1.2</v>
          </cell>
          <cell r="M37">
            <v>1.2</v>
          </cell>
          <cell r="N37">
            <v>1.2</v>
          </cell>
          <cell r="O37">
            <v>1.2</v>
          </cell>
          <cell r="P37">
            <v>1.2</v>
          </cell>
          <cell r="Q37">
            <v>1.2</v>
          </cell>
          <cell r="R37">
            <v>1.2</v>
          </cell>
          <cell r="S37">
            <v>1.3</v>
          </cell>
          <cell r="T37">
            <v>1.3</v>
          </cell>
          <cell r="U37">
            <v>1.3</v>
          </cell>
          <cell r="V37">
            <v>1.3</v>
          </cell>
          <cell r="W37">
            <v>1.3</v>
          </cell>
          <cell r="X37">
            <v>1.3</v>
          </cell>
          <cell r="Y37">
            <v>1.3</v>
          </cell>
          <cell r="Z37">
            <v>1.3</v>
          </cell>
          <cell r="AA37">
            <v>1.3</v>
          </cell>
          <cell r="AB37">
            <v>1.3</v>
          </cell>
          <cell r="AC37">
            <v>1.3</v>
          </cell>
          <cell r="AD37">
            <v>1.3</v>
          </cell>
          <cell r="AE37">
            <v>1.304</v>
          </cell>
          <cell r="AF37">
            <v>1.304</v>
          </cell>
          <cell r="AG37">
            <v>1.304</v>
          </cell>
          <cell r="AH37">
            <v>1.304</v>
          </cell>
          <cell r="AI37">
            <v>1.335</v>
          </cell>
          <cell r="AJ37">
            <v>1.335</v>
          </cell>
          <cell r="AK37">
            <v>1.335</v>
          </cell>
          <cell r="AL37">
            <v>1.335</v>
          </cell>
          <cell r="AM37">
            <v>1.335</v>
          </cell>
          <cell r="AN37">
            <v>1.335</v>
          </cell>
          <cell r="AO37">
            <v>1.335</v>
          </cell>
          <cell r="AP37">
            <v>1.335</v>
          </cell>
          <cell r="AQ37">
            <v>2</v>
          </cell>
          <cell r="AR37">
            <v>2</v>
          </cell>
          <cell r="AS37">
            <v>2</v>
          </cell>
          <cell r="AT37">
            <v>2</v>
          </cell>
        </row>
        <row r="40">
          <cell r="E40" t="str">
            <v>Source: National Bank of Georgia.</v>
          </cell>
        </row>
        <row r="49">
          <cell r="E49" t="str">
            <v>Table 2.  Georgia: Summary Accounts of Commercial Banks</v>
          </cell>
        </row>
        <row r="50">
          <cell r="E50" t="str">
            <v>(in millions of lari, at current rates)</v>
          </cell>
        </row>
        <row r="52">
          <cell r="E52" t="str">
            <v>At actual rates</v>
          </cell>
          <cell r="F52">
            <v>35034</v>
          </cell>
          <cell r="G52">
            <v>35065</v>
          </cell>
          <cell r="H52">
            <v>35096</v>
          </cell>
          <cell r="I52">
            <v>35125</v>
          </cell>
          <cell r="J52">
            <v>35156</v>
          </cell>
          <cell r="K52">
            <v>35186</v>
          </cell>
          <cell r="L52">
            <v>35217</v>
          </cell>
          <cell r="M52">
            <v>35247</v>
          </cell>
          <cell r="N52">
            <v>35278</v>
          </cell>
          <cell r="O52">
            <v>35309</v>
          </cell>
          <cell r="P52">
            <v>35339</v>
          </cell>
          <cell r="Q52">
            <v>35370</v>
          </cell>
          <cell r="R52">
            <v>35400</v>
          </cell>
          <cell r="S52">
            <v>35431</v>
          </cell>
          <cell r="T52">
            <v>35462</v>
          </cell>
          <cell r="U52">
            <v>35490</v>
          </cell>
          <cell r="V52">
            <v>35521</v>
          </cell>
          <cell r="W52">
            <v>35551</v>
          </cell>
          <cell r="X52">
            <v>35582</v>
          </cell>
          <cell r="Y52">
            <v>35612</v>
          </cell>
          <cell r="Z52">
            <v>35643</v>
          </cell>
          <cell r="AA52">
            <v>35674</v>
          </cell>
          <cell r="AB52">
            <v>35704</v>
          </cell>
          <cell r="AC52">
            <v>35735</v>
          </cell>
          <cell r="AD52">
            <v>35765</v>
          </cell>
          <cell r="AE52">
            <v>35796</v>
          </cell>
          <cell r="AF52">
            <v>35827</v>
          </cell>
          <cell r="AG52">
            <v>35855</v>
          </cell>
          <cell r="AH52">
            <v>35886</v>
          </cell>
          <cell r="AI52">
            <v>35916</v>
          </cell>
          <cell r="AJ52">
            <v>35947</v>
          </cell>
          <cell r="AK52">
            <v>35977</v>
          </cell>
          <cell r="AL52">
            <v>36008</v>
          </cell>
          <cell r="AM52">
            <v>36039</v>
          </cell>
          <cell r="AN52">
            <v>36069</v>
          </cell>
          <cell r="AO52">
            <v>36100</v>
          </cell>
          <cell r="AP52">
            <v>36130</v>
          </cell>
          <cell r="AR52">
            <v>36161</v>
          </cell>
          <cell r="AS52">
            <v>36192</v>
          </cell>
          <cell r="AT52">
            <v>36220</v>
          </cell>
        </row>
        <row r="53">
          <cell r="E53">
            <v>39691.917272453706</v>
          </cell>
          <cell r="AP53" t="str">
            <v>ESAF</v>
          </cell>
          <cell r="AQ53" t="str">
            <v>Shadow</v>
          </cell>
        </row>
        <row r="55">
          <cell r="E55" t="str">
            <v>Net foreign assets</v>
          </cell>
          <cell r="F55">
            <v>-39.345230000000001</v>
          </cell>
          <cell r="G55">
            <v>-38.080342000000009</v>
          </cell>
          <cell r="H55">
            <v>-31.302435999999997</v>
          </cell>
          <cell r="I55">
            <v>-28.726949999999995</v>
          </cell>
          <cell r="J55">
            <v>-37.552410000000009</v>
          </cell>
          <cell r="K55">
            <v>10.292453</v>
          </cell>
          <cell r="L55">
            <v>12.560885999999995</v>
          </cell>
          <cell r="M55">
            <v>9.8293020000000038</v>
          </cell>
          <cell r="N55">
            <v>10.083487000000002</v>
          </cell>
          <cell r="O55">
            <v>10.114109999999998</v>
          </cell>
          <cell r="P55">
            <v>13.484519000000001</v>
          </cell>
          <cell r="Q55">
            <v>20.932499999999997</v>
          </cell>
          <cell r="R55">
            <v>22.055499999999999</v>
          </cell>
          <cell r="S55">
            <v>22.706800000000001</v>
          </cell>
          <cell r="T55">
            <v>20.785</v>
          </cell>
          <cell r="U55">
            <v>25.804500000000004</v>
          </cell>
          <cell r="V55">
            <v>27.874500000000005</v>
          </cell>
          <cell r="W55">
            <v>26.255500000000005</v>
          </cell>
          <cell r="X55">
            <v>25.898600000000005</v>
          </cell>
          <cell r="Y55">
            <v>39.794700000000006</v>
          </cell>
          <cell r="Z55">
            <v>48.202900000000007</v>
          </cell>
          <cell r="AA55">
            <v>37.140999999999998</v>
          </cell>
          <cell r="AB55">
            <v>35.5749</v>
          </cell>
          <cell r="AC55">
            <v>34.466699999999996</v>
          </cell>
          <cell r="AD55">
            <v>33.005200000000002</v>
          </cell>
          <cell r="AE55">
            <v>26.573299999999996</v>
          </cell>
          <cell r="AF55">
            <v>16.679799999999997</v>
          </cell>
          <cell r="AG55">
            <v>23.2256</v>
          </cell>
          <cell r="AH55">
            <v>13.544400000000005</v>
          </cell>
          <cell r="AI55">
            <v>22.077999999999996</v>
          </cell>
          <cell r="AJ55">
            <v>24.625799999999998</v>
          </cell>
          <cell r="AK55">
            <v>21.3917</v>
          </cell>
          <cell r="AL55">
            <v>19.226200000000002</v>
          </cell>
          <cell r="AM55">
            <v>11.431900000000001</v>
          </cell>
          <cell r="AN55">
            <v>15.934899999999997</v>
          </cell>
          <cell r="AO55">
            <v>12.245199999999999</v>
          </cell>
          <cell r="AP55">
            <v>13.748099999999996</v>
          </cell>
          <cell r="AQ55">
            <v>13.748099999999996</v>
          </cell>
          <cell r="AR55">
            <v>8.5148999999999972</v>
          </cell>
          <cell r="AS55">
            <v>8.4942999999999955</v>
          </cell>
          <cell r="AT55">
            <v>1.2566999999999939</v>
          </cell>
        </row>
        <row r="56">
          <cell r="E56" t="str">
            <v xml:space="preserve">  NFA convertible</v>
          </cell>
          <cell r="F56">
            <v>-39.205970999999998</v>
          </cell>
          <cell r="G56">
            <v>-37.937542000000008</v>
          </cell>
          <cell r="H56">
            <v>-31.543958999999997</v>
          </cell>
          <cell r="I56">
            <v>-28.818286999999994</v>
          </cell>
          <cell r="J56">
            <v>-37.738887000000005</v>
          </cell>
          <cell r="K56">
            <v>10.168333000000001</v>
          </cell>
          <cell r="L56">
            <v>12.440572999999995</v>
          </cell>
          <cell r="M56">
            <v>9.8115060000000032</v>
          </cell>
          <cell r="N56">
            <v>10.057561000000002</v>
          </cell>
          <cell r="O56">
            <v>10.075597999999998</v>
          </cell>
          <cell r="P56">
            <v>13.280979</v>
          </cell>
          <cell r="Q56">
            <v>20.853999999999999</v>
          </cell>
          <cell r="R56">
            <v>21.992699999999999</v>
          </cell>
          <cell r="S56">
            <v>22.577200000000001</v>
          </cell>
          <cell r="T56">
            <v>20.638200000000001</v>
          </cell>
          <cell r="U56">
            <v>25.605400000000003</v>
          </cell>
          <cell r="V56">
            <v>27.610800000000005</v>
          </cell>
          <cell r="W56">
            <v>25.694600000000005</v>
          </cell>
          <cell r="X56">
            <v>25.324100000000005</v>
          </cell>
          <cell r="Y56">
            <v>39.280700000000003</v>
          </cell>
          <cell r="Z56">
            <v>47.683800000000005</v>
          </cell>
          <cell r="AA56">
            <v>36.677999999999997</v>
          </cell>
          <cell r="AB56">
            <v>34.996499999999997</v>
          </cell>
          <cell r="AC56">
            <v>34.114999999999995</v>
          </cell>
          <cell r="AD56">
            <v>32.746200000000002</v>
          </cell>
          <cell r="AE56">
            <v>26.321799999999996</v>
          </cell>
          <cell r="AF56">
            <v>16.418999999999997</v>
          </cell>
          <cell r="AG56">
            <v>23.003299999999999</v>
          </cell>
          <cell r="AH56">
            <v>12.924800000000005</v>
          </cell>
          <cell r="AI56">
            <v>21.476999999999997</v>
          </cell>
          <cell r="AJ56">
            <v>23.937399999999997</v>
          </cell>
          <cell r="AK56">
            <v>20.841000000000001</v>
          </cell>
          <cell r="AL56">
            <v>18.805300000000003</v>
          </cell>
          <cell r="AM56">
            <v>11.0319</v>
          </cell>
          <cell r="AN56">
            <v>15.769799999999996</v>
          </cell>
          <cell r="AO56">
            <v>12.121099999999998</v>
          </cell>
          <cell r="AP56">
            <v>13.663399999999996</v>
          </cell>
          <cell r="AQ56">
            <v>13.663399999999996</v>
          </cell>
          <cell r="AR56">
            <v>8.3654999999999973</v>
          </cell>
          <cell r="AS56">
            <v>8.3508999999999958</v>
          </cell>
          <cell r="AT56">
            <v>1.1123999999999938</v>
          </cell>
        </row>
        <row r="57">
          <cell r="E57" t="str">
            <v xml:space="preserve">    Gold</v>
          </cell>
          <cell r="F57">
            <v>0.41601499999999997</v>
          </cell>
          <cell r="G57">
            <v>0.24848900000000002</v>
          </cell>
          <cell r="H57">
            <v>0.20155199999999998</v>
          </cell>
          <cell r="I57">
            <v>0.219308</v>
          </cell>
          <cell r="J57">
            <v>0.22878100000000001</v>
          </cell>
          <cell r="K57">
            <v>0.140899</v>
          </cell>
          <cell r="L57">
            <v>0.163603</v>
          </cell>
          <cell r="M57">
            <v>0.16050600000000001</v>
          </cell>
          <cell r="N57">
            <v>0.17649999999999999</v>
          </cell>
          <cell r="O57">
            <v>0.20033899999999999</v>
          </cell>
          <cell r="P57">
            <v>0.20236400000000002</v>
          </cell>
          <cell r="Q57">
            <v>0.22420000000000001</v>
          </cell>
          <cell r="R57">
            <v>0.1951</v>
          </cell>
          <cell r="S57">
            <v>0.22320000000000001</v>
          </cell>
          <cell r="T57">
            <v>0.24579999999999999</v>
          </cell>
          <cell r="U57">
            <v>0.83609999999999995</v>
          </cell>
          <cell r="V57">
            <v>0.81299999999999994</v>
          </cell>
          <cell r="W57">
            <v>0.84509999999999996</v>
          </cell>
          <cell r="X57">
            <v>0.79730000000000001</v>
          </cell>
          <cell r="Y57">
            <v>0.78920000000000001</v>
          </cell>
          <cell r="Z57">
            <v>0.81330000000000002</v>
          </cell>
          <cell r="AA57">
            <v>0.84430000000000005</v>
          </cell>
          <cell r="AB57">
            <v>0.85650000000000004</v>
          </cell>
          <cell r="AC57">
            <v>0.87390000000000001</v>
          </cell>
          <cell r="AD57">
            <v>1.1011</v>
          </cell>
          <cell r="AE57">
            <v>1.077</v>
          </cell>
          <cell r="AF57">
            <v>1.0381</v>
          </cell>
          <cell r="AG57">
            <v>1.1318999999999999</v>
          </cell>
          <cell r="AH57">
            <v>1.079</v>
          </cell>
          <cell r="AI57">
            <v>1.0914999999999999</v>
          </cell>
          <cell r="AJ57">
            <v>1.3593</v>
          </cell>
          <cell r="AK57">
            <v>1.2598</v>
          </cell>
          <cell r="AL57">
            <v>1.2604</v>
          </cell>
          <cell r="AM57">
            <v>1.2888999999999999</v>
          </cell>
          <cell r="AN57">
            <v>1.0326</v>
          </cell>
          <cell r="AO57">
            <v>0.90900000000000003</v>
          </cell>
          <cell r="AP57">
            <v>0.5333</v>
          </cell>
          <cell r="AQ57">
            <v>0.5333</v>
          </cell>
          <cell r="AR57">
            <v>0.61470000000000002</v>
          </cell>
          <cell r="AS57">
            <v>0.1719</v>
          </cell>
          <cell r="AT57">
            <v>0.16619999999999999</v>
          </cell>
        </row>
        <row r="58">
          <cell r="E58" t="str">
            <v xml:space="preserve">    Foreign exchange</v>
          </cell>
          <cell r="F58">
            <v>21.131413999999999</v>
          </cell>
          <cell r="G58">
            <v>23.955368999999997</v>
          </cell>
          <cell r="H58">
            <v>28.931489000000003</v>
          </cell>
          <cell r="I58">
            <v>31.554105</v>
          </cell>
          <cell r="J58">
            <v>22.798132000000003</v>
          </cell>
          <cell r="K58">
            <v>15.879933999999999</v>
          </cell>
          <cell r="L58">
            <v>20.579069999999998</v>
          </cell>
          <cell r="M58">
            <v>18.078900000000001</v>
          </cell>
          <cell r="N58">
            <v>18.526561000000001</v>
          </cell>
          <cell r="O58">
            <v>18.636658999999998</v>
          </cell>
          <cell r="P58">
            <v>21.367915</v>
          </cell>
          <cell r="Q58">
            <v>29.4816</v>
          </cell>
          <cell r="R58">
            <v>27.912099999999999</v>
          </cell>
          <cell r="S58">
            <v>28.496300000000002</v>
          </cell>
          <cell r="T58">
            <v>26.420300000000001</v>
          </cell>
          <cell r="U58">
            <v>34.892600000000002</v>
          </cell>
          <cell r="V58">
            <v>39.506500000000003</v>
          </cell>
          <cell r="W58">
            <v>39.472700000000003</v>
          </cell>
          <cell r="X58">
            <v>42.029000000000003</v>
          </cell>
          <cell r="Y58">
            <v>56.071800000000003</v>
          </cell>
          <cell r="Z58">
            <v>63.664999999999999</v>
          </cell>
          <cell r="AA58">
            <v>55.498199999999997</v>
          </cell>
          <cell r="AB58">
            <v>53.896700000000003</v>
          </cell>
          <cell r="AC58">
            <v>53.249499999999998</v>
          </cell>
          <cell r="AD58">
            <v>47.223199999999999</v>
          </cell>
          <cell r="AE58">
            <v>48.265099999999997</v>
          </cell>
          <cell r="AF58">
            <v>41.139299999999999</v>
          </cell>
          <cell r="AG58">
            <v>46.433599999999998</v>
          </cell>
          <cell r="AH58">
            <v>43.146700000000003</v>
          </cell>
          <cell r="AI58">
            <v>54.130099999999999</v>
          </cell>
          <cell r="AJ58">
            <v>57.952199999999998</v>
          </cell>
          <cell r="AK58">
            <v>56.125300000000003</v>
          </cell>
          <cell r="AL58">
            <v>54.116500000000002</v>
          </cell>
          <cell r="AM58">
            <v>49.024000000000001</v>
          </cell>
          <cell r="AN58">
            <v>53.996899999999997</v>
          </cell>
          <cell r="AO58">
            <v>63.293900000000001</v>
          </cell>
          <cell r="AP58">
            <v>82.798599999999993</v>
          </cell>
          <cell r="AQ58">
            <v>82.798599999999993</v>
          </cell>
          <cell r="AR58">
            <v>91.119799999999998</v>
          </cell>
          <cell r="AS58">
            <v>93.722899999999996</v>
          </cell>
          <cell r="AT58">
            <v>87.447999999999993</v>
          </cell>
        </row>
        <row r="59">
          <cell r="E59" t="str">
            <v xml:space="preserve">    Foreign liabilities</v>
          </cell>
          <cell r="F59">
            <v>-60.753399999999999</v>
          </cell>
          <cell r="G59">
            <v>-62.141400000000004</v>
          </cell>
          <cell r="H59">
            <v>-60.677</v>
          </cell>
          <cell r="I59">
            <v>-60.591699999999996</v>
          </cell>
          <cell r="J59">
            <v>-60.765800000000006</v>
          </cell>
          <cell r="K59">
            <v>-5.8525</v>
          </cell>
          <cell r="L59">
            <v>-8.3021000000000011</v>
          </cell>
          <cell r="M59">
            <v>-8.4278999999999993</v>
          </cell>
          <cell r="N59">
            <v>-8.6455000000000002</v>
          </cell>
          <cell r="O59">
            <v>-8.7614000000000001</v>
          </cell>
          <cell r="P59">
            <v>-8.289299999999999</v>
          </cell>
          <cell r="Q59">
            <v>-8.8518000000000008</v>
          </cell>
          <cell r="R59">
            <v>-6.1144999999999996</v>
          </cell>
          <cell r="S59">
            <v>-6.1422999999999996</v>
          </cell>
          <cell r="T59">
            <v>-6.0278999999999998</v>
          </cell>
          <cell r="U59">
            <v>-10.1233</v>
          </cell>
          <cell r="V59">
            <v>-12.7087</v>
          </cell>
          <cell r="W59">
            <v>-14.623200000000001</v>
          </cell>
          <cell r="X59">
            <v>-17.502199999999998</v>
          </cell>
          <cell r="Y59">
            <v>-17.580300000000001</v>
          </cell>
          <cell r="Z59">
            <v>-16.794499999999999</v>
          </cell>
          <cell r="AA59">
            <v>-19.6645</v>
          </cell>
          <cell r="AB59">
            <v>-19.756699999999999</v>
          </cell>
          <cell r="AC59">
            <v>-20.008400000000002</v>
          </cell>
          <cell r="AD59">
            <v>-15.578099999999999</v>
          </cell>
          <cell r="AE59">
            <v>-23.020299999999999</v>
          </cell>
          <cell r="AF59">
            <v>-25.758400000000002</v>
          </cell>
          <cell r="AG59">
            <v>-24.562200000000001</v>
          </cell>
          <cell r="AH59">
            <v>-31.300899999999999</v>
          </cell>
          <cell r="AI59">
            <v>-33.744599999999998</v>
          </cell>
          <cell r="AJ59">
            <v>-35.374099999999999</v>
          </cell>
          <cell r="AK59">
            <v>-36.5441</v>
          </cell>
          <cell r="AL59">
            <v>-36.571599999999997</v>
          </cell>
          <cell r="AM59">
            <v>-39.280999999999999</v>
          </cell>
          <cell r="AN59">
            <v>-39.259700000000002</v>
          </cell>
          <cell r="AO59">
            <v>-52.081800000000001</v>
          </cell>
          <cell r="AP59">
            <v>-69.668499999999995</v>
          </cell>
          <cell r="AQ59">
            <v>-69.668499999999995</v>
          </cell>
          <cell r="AR59">
            <v>-83.369</v>
          </cell>
          <cell r="AS59">
            <v>-85.543899999999994</v>
          </cell>
          <cell r="AT59">
            <v>-86.501800000000003</v>
          </cell>
        </row>
        <row r="60">
          <cell r="E60" t="str">
            <v xml:space="preserve">  NFA nonconvertible</v>
          </cell>
          <cell r="F60">
            <v>-0.13925899999999999</v>
          </cell>
          <cell r="G60">
            <v>-0.14280000000000001</v>
          </cell>
          <cell r="H60">
            <v>0.24152299999999999</v>
          </cell>
          <cell r="I60">
            <v>9.1337000000000002E-2</v>
          </cell>
          <cell r="J60">
            <v>0.186477</v>
          </cell>
          <cell r="K60">
            <v>0.12412000000000001</v>
          </cell>
          <cell r="L60">
            <v>0.120313</v>
          </cell>
          <cell r="M60">
            <v>1.7795999999999999E-2</v>
          </cell>
          <cell r="N60">
            <v>2.5925999999999998E-2</v>
          </cell>
          <cell r="O60">
            <v>3.8511999999999998E-2</v>
          </cell>
          <cell r="P60">
            <v>0.20354</v>
          </cell>
          <cell r="Q60">
            <v>7.85E-2</v>
          </cell>
          <cell r="R60">
            <v>6.2799999999999995E-2</v>
          </cell>
          <cell r="S60">
            <v>0.12959999999999999</v>
          </cell>
          <cell r="T60">
            <v>0.14680000000000001</v>
          </cell>
          <cell r="U60">
            <v>0.1991</v>
          </cell>
          <cell r="V60">
            <v>0.26369999999999999</v>
          </cell>
          <cell r="W60">
            <v>0.56089999999999995</v>
          </cell>
          <cell r="X60">
            <v>0.57450000000000001</v>
          </cell>
          <cell r="Y60">
            <v>0.51400000000000001</v>
          </cell>
          <cell r="Z60">
            <v>0.51910000000000001</v>
          </cell>
          <cell r="AA60">
            <v>0.46300000000000002</v>
          </cell>
          <cell r="AB60">
            <v>0.57840000000000003</v>
          </cell>
          <cell r="AC60">
            <v>0.35170000000000001</v>
          </cell>
          <cell r="AD60">
            <v>0.25900000000000001</v>
          </cell>
          <cell r="AE60">
            <v>0.2515</v>
          </cell>
          <cell r="AF60">
            <v>0.26079999999999998</v>
          </cell>
          <cell r="AG60">
            <v>0.2223</v>
          </cell>
          <cell r="AH60">
            <v>0.61960000000000004</v>
          </cell>
          <cell r="AI60">
            <v>0.60099999999999998</v>
          </cell>
          <cell r="AJ60">
            <v>0.68840000000000001</v>
          </cell>
          <cell r="AK60">
            <v>0.55069999999999997</v>
          </cell>
          <cell r="AL60">
            <v>0.4209</v>
          </cell>
          <cell r="AM60">
            <v>0.4</v>
          </cell>
          <cell r="AN60">
            <v>0.1651</v>
          </cell>
          <cell r="AO60">
            <v>0.1241</v>
          </cell>
          <cell r="AP60">
            <v>8.4699999999999998E-2</v>
          </cell>
          <cell r="AQ60">
            <v>8.4699999999999998E-2</v>
          </cell>
          <cell r="AR60">
            <v>0.14940000000000001</v>
          </cell>
          <cell r="AS60">
            <v>0.1434</v>
          </cell>
          <cell r="AT60">
            <v>0.14430000000000001</v>
          </cell>
        </row>
        <row r="62">
          <cell r="E62" t="str">
            <v>Net domestic assets</v>
          </cell>
          <cell r="F62">
            <v>95.130572000000001</v>
          </cell>
          <cell r="G62">
            <v>96.876320000000021</v>
          </cell>
          <cell r="H62">
            <v>95.476673000000005</v>
          </cell>
          <cell r="I62">
            <v>98.212934999999987</v>
          </cell>
          <cell r="J62">
            <v>107.22716600000001</v>
          </cell>
          <cell r="K62">
            <v>55.893606999999996</v>
          </cell>
          <cell r="L62">
            <v>63.438631000000015</v>
          </cell>
          <cell r="M62">
            <v>64.884921000000006</v>
          </cell>
          <cell r="N62">
            <v>61.913070000000005</v>
          </cell>
          <cell r="O62">
            <v>68.991663000000003</v>
          </cell>
          <cell r="P62">
            <v>66.965320999999989</v>
          </cell>
          <cell r="Q62">
            <v>64.532199999999989</v>
          </cell>
          <cell r="R62">
            <v>57.459300000000013</v>
          </cell>
          <cell r="S62">
            <v>60.040700000000001</v>
          </cell>
          <cell r="T62">
            <v>57.104700000000008</v>
          </cell>
          <cell r="U62">
            <v>61.710799999999992</v>
          </cell>
          <cell r="V62">
            <v>70.26169999999999</v>
          </cell>
          <cell r="W62">
            <v>73.082099999999997</v>
          </cell>
          <cell r="X62">
            <v>77.093999999999994</v>
          </cell>
          <cell r="Y62">
            <v>69.587999999999994</v>
          </cell>
          <cell r="Z62">
            <v>78.785200000000003</v>
          </cell>
          <cell r="AA62">
            <v>95.82680000000002</v>
          </cell>
          <cell r="AB62">
            <v>99.559600000000003</v>
          </cell>
          <cell r="AC62">
            <v>104.29179999999999</v>
          </cell>
          <cell r="AD62">
            <v>100.17180000000002</v>
          </cell>
          <cell r="AE62">
            <v>118.8972</v>
          </cell>
          <cell r="AF62">
            <v>133.1617</v>
          </cell>
          <cell r="AG62">
            <v>124.9713</v>
          </cell>
          <cell r="AH62">
            <v>140.072</v>
          </cell>
          <cell r="AI62">
            <v>138.5899</v>
          </cell>
          <cell r="AJ62">
            <v>141.75660000000002</v>
          </cell>
          <cell r="AK62">
            <v>139.8467</v>
          </cell>
          <cell r="AL62">
            <v>150.1619</v>
          </cell>
          <cell r="AM62">
            <v>140.17429999999999</v>
          </cell>
          <cell r="AN62">
            <v>125.99029999999999</v>
          </cell>
          <cell r="AO62">
            <v>120.91719999999999</v>
          </cell>
          <cell r="AP62">
            <v>142.60150000000002</v>
          </cell>
          <cell r="AQ62">
            <v>142.60150000000002</v>
          </cell>
          <cell r="AR62">
            <v>172.29290000000003</v>
          </cell>
          <cell r="AS62">
            <v>195.82429999999999</v>
          </cell>
          <cell r="AT62">
            <v>195.3383</v>
          </cell>
        </row>
        <row r="63">
          <cell r="E63" t="str">
            <v xml:space="preserve">  Domestic credit</v>
          </cell>
          <cell r="F63">
            <v>133.48722100000001</v>
          </cell>
          <cell r="G63">
            <v>134.83251300000001</v>
          </cell>
          <cell r="H63">
            <v>135.60337499999997</v>
          </cell>
          <cell r="I63">
            <v>145.53068999999999</v>
          </cell>
          <cell r="J63">
            <v>152.373582</v>
          </cell>
          <cell r="K63">
            <v>102.52755900000001</v>
          </cell>
          <cell r="L63">
            <v>95.681437000000003</v>
          </cell>
          <cell r="M63">
            <v>107.16653300000002</v>
          </cell>
          <cell r="N63">
            <v>110.233844</v>
          </cell>
          <cell r="O63">
            <v>82.332267000000002</v>
          </cell>
          <cell r="P63">
            <v>99.319649000000013</v>
          </cell>
          <cell r="Q63">
            <v>105.18459999999999</v>
          </cell>
          <cell r="R63">
            <v>114.99550000000001</v>
          </cell>
          <cell r="S63">
            <v>114.07339999999999</v>
          </cell>
          <cell r="T63">
            <v>114.6285</v>
          </cell>
          <cell r="U63">
            <v>119.80449999999999</v>
          </cell>
          <cell r="V63">
            <v>127.14049999999999</v>
          </cell>
          <cell r="W63">
            <v>128.8021</v>
          </cell>
          <cell r="X63">
            <v>137.44719999999998</v>
          </cell>
          <cell r="Y63">
            <v>136.8058</v>
          </cell>
          <cell r="Z63">
            <v>133.41409999999999</v>
          </cell>
          <cell r="AA63">
            <v>145.25890000000001</v>
          </cell>
          <cell r="AB63">
            <v>154.33199999999999</v>
          </cell>
          <cell r="AC63">
            <v>157.61850000000001</v>
          </cell>
          <cell r="AD63">
            <v>170.0275</v>
          </cell>
          <cell r="AE63">
            <v>183.73140000000001</v>
          </cell>
          <cell r="AF63">
            <v>192.50190000000001</v>
          </cell>
          <cell r="AG63">
            <v>188.9452</v>
          </cell>
          <cell r="AH63">
            <v>189.67600000000002</v>
          </cell>
          <cell r="AI63">
            <v>192.53379999999999</v>
          </cell>
          <cell r="AJ63">
            <v>199.4699</v>
          </cell>
          <cell r="AK63">
            <v>202.19220000000001</v>
          </cell>
          <cell r="AL63">
            <v>217.8612</v>
          </cell>
          <cell r="AM63">
            <v>215.88860000000003</v>
          </cell>
          <cell r="AN63">
            <v>205.2825</v>
          </cell>
          <cell r="AO63">
            <v>215.65600000000001</v>
          </cell>
          <cell r="AP63">
            <v>224.20909999999998</v>
          </cell>
          <cell r="AQ63">
            <v>224.20909999999998</v>
          </cell>
          <cell r="AR63">
            <v>262.81959999999998</v>
          </cell>
          <cell r="AS63">
            <v>289.9599</v>
          </cell>
          <cell r="AT63">
            <v>278.33150000000001</v>
          </cell>
        </row>
        <row r="64">
          <cell r="E64" t="str">
            <v xml:space="preserve">    Net claims on gen govt</v>
          </cell>
          <cell r="F64">
            <v>-15.532326999999999</v>
          </cell>
          <cell r="G64">
            <v>-18.298576000000001</v>
          </cell>
          <cell r="H64">
            <v>-23.281628000000001</v>
          </cell>
          <cell r="I64">
            <v>-22.746273000000002</v>
          </cell>
          <cell r="J64">
            <v>-18.903051999999999</v>
          </cell>
          <cell r="K64">
            <v>-24.170677000000001</v>
          </cell>
          <cell r="L64">
            <v>-30.832854000000001</v>
          </cell>
          <cell r="M64">
            <v>-23.266953000000001</v>
          </cell>
          <cell r="N64">
            <v>-21.339483999999999</v>
          </cell>
          <cell r="O64">
            <v>-26.816830999999997</v>
          </cell>
          <cell r="P64">
            <v>-25.694474</v>
          </cell>
          <cell r="Q64">
            <v>-25.612400000000001</v>
          </cell>
          <cell r="R64">
            <v>-13.2102</v>
          </cell>
          <cell r="S64">
            <v>-16.258800000000001</v>
          </cell>
          <cell r="T64">
            <v>-17.677</v>
          </cell>
          <cell r="U64">
            <v>-18.516200000000001</v>
          </cell>
          <cell r="V64">
            <v>-12.539899999999999</v>
          </cell>
          <cell r="W64">
            <v>-14.108000000000001</v>
          </cell>
          <cell r="X64">
            <v>-10.876099999999999</v>
          </cell>
          <cell r="Y64">
            <v>-10.303699999999999</v>
          </cell>
          <cell r="Z64">
            <v>-15.200200000000001</v>
          </cell>
          <cell r="AA64">
            <v>-9.6669999999999998</v>
          </cell>
          <cell r="AB64">
            <v>-9.6157000000000004</v>
          </cell>
          <cell r="AC64">
            <v>-12.718999999999999</v>
          </cell>
          <cell r="AD64">
            <v>-2.9127000000000001</v>
          </cell>
          <cell r="AE64">
            <v>-5.7496</v>
          </cell>
          <cell r="AF64">
            <v>-8.0547000000000004</v>
          </cell>
          <cell r="AG64">
            <v>-7.19</v>
          </cell>
          <cell r="AH64">
            <v>-5.5518999999999998</v>
          </cell>
          <cell r="AI64">
            <v>-7.2946999999999997</v>
          </cell>
          <cell r="AJ64">
            <v>-2.0874000000000001</v>
          </cell>
          <cell r="AK64">
            <v>-3.7010999999999998</v>
          </cell>
          <cell r="AL64">
            <v>5.1161000000000003</v>
          </cell>
          <cell r="AM64">
            <v>-0.59470000000000001</v>
          </cell>
          <cell r="AN64">
            <v>-8.6859000000000002</v>
          </cell>
          <cell r="AO64">
            <v>-9.8019999999999996</v>
          </cell>
          <cell r="AP64">
            <v>-13.9498</v>
          </cell>
          <cell r="AQ64">
            <v>-13.9498</v>
          </cell>
          <cell r="AR64">
            <v>-10.415900000000001</v>
          </cell>
          <cell r="AS64">
            <v>-10.6248</v>
          </cell>
          <cell r="AT64">
            <v>-13.5625</v>
          </cell>
        </row>
        <row r="65">
          <cell r="E65" t="str">
            <v xml:space="preserve">      Net claims on rep govt</v>
          </cell>
          <cell r="F65">
            <v>-7.3338649999999994</v>
          </cell>
          <cell r="G65">
            <v>-12.042116</v>
          </cell>
          <cell r="H65">
            <v>-16.695779999999999</v>
          </cell>
          <cell r="I65">
            <v>-15.944430000000001</v>
          </cell>
          <cell r="J65">
            <v>-13.241227</v>
          </cell>
          <cell r="K65">
            <v>-17.846871</v>
          </cell>
          <cell r="L65">
            <v>-20.180228</v>
          </cell>
          <cell r="M65">
            <v>-15.295018000000001</v>
          </cell>
          <cell r="N65">
            <v>-12.249345</v>
          </cell>
          <cell r="O65">
            <v>-15.504359000000001</v>
          </cell>
          <cell r="P65">
            <v>-15.574245999999999</v>
          </cell>
          <cell r="Q65">
            <v>-15.5031</v>
          </cell>
          <cell r="R65">
            <v>-6.6801000000000004</v>
          </cell>
          <cell r="S65">
            <v>-8.1462000000000003</v>
          </cell>
          <cell r="T65">
            <v>-10.3714</v>
          </cell>
          <cell r="U65">
            <v>-10.1693</v>
          </cell>
          <cell r="V65">
            <v>-8.2423000000000002</v>
          </cell>
          <cell r="W65">
            <v>-9.4166000000000007</v>
          </cell>
          <cell r="X65">
            <v>-5.5780000000000003</v>
          </cell>
          <cell r="Y65">
            <v>-5.2403000000000004</v>
          </cell>
          <cell r="Z65">
            <v>-9.4222999999999999</v>
          </cell>
          <cell r="AA65">
            <v>-4.5773000000000001</v>
          </cell>
          <cell r="AB65">
            <v>-4.1820000000000004</v>
          </cell>
          <cell r="AC65">
            <v>-4.0891999999999999</v>
          </cell>
          <cell r="AD65">
            <v>0.39029999999999998</v>
          </cell>
          <cell r="AE65">
            <v>-0.81220000000000003</v>
          </cell>
          <cell r="AF65">
            <v>-1.8244</v>
          </cell>
          <cell r="AG65">
            <v>-1.5165</v>
          </cell>
          <cell r="AH65">
            <v>-1.5973999999999999</v>
          </cell>
          <cell r="AI65">
            <v>-1.9539</v>
          </cell>
          <cell r="AJ65">
            <v>1.6661999999999999</v>
          </cell>
          <cell r="AK65">
            <v>0.36609999999999998</v>
          </cell>
          <cell r="AL65">
            <v>9.8160000000000007</v>
          </cell>
          <cell r="AM65">
            <v>3.4392999999999998</v>
          </cell>
          <cell r="AN65">
            <v>-5.0679999999999996</v>
          </cell>
          <cell r="AO65">
            <v>-6.9683999999999999</v>
          </cell>
          <cell r="AP65">
            <v>-5.8769</v>
          </cell>
          <cell r="AQ65">
            <v>-5.8769</v>
          </cell>
          <cell r="AR65">
            <v>-4.3354999999999997</v>
          </cell>
          <cell r="AS65">
            <v>-4.7153999999999998</v>
          </cell>
          <cell r="AT65">
            <v>-8.3870000000000005</v>
          </cell>
        </row>
        <row r="66">
          <cell r="E66" t="str">
            <v>of which: Treasury bills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AD66">
            <v>3.7784</v>
          </cell>
          <cell r="AE66">
            <v>2.9260000000000002</v>
          </cell>
          <cell r="AF66">
            <v>3.0569000000000002</v>
          </cell>
          <cell r="AG66">
            <v>3.1871</v>
          </cell>
          <cell r="AH66">
            <v>5.4880000000000004</v>
          </cell>
          <cell r="AI66">
            <v>4.7531999999999996</v>
          </cell>
          <cell r="AJ66">
            <v>9.3481000000000005</v>
          </cell>
          <cell r="AK66">
            <v>8.3375000000000004</v>
          </cell>
          <cell r="AL66">
            <v>17.337499999999999</v>
          </cell>
          <cell r="AM66">
            <v>10.368399999999999</v>
          </cell>
          <cell r="AN66">
            <v>4.3152999999999997</v>
          </cell>
          <cell r="AO66">
            <v>2.4981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</row>
        <row r="67">
          <cell r="E67" t="str">
            <v xml:space="preserve">    Claims on private sector</v>
          </cell>
          <cell r="F67">
            <v>149.01954800000001</v>
          </cell>
          <cell r="G67">
            <v>153.131089</v>
          </cell>
          <cell r="H67">
            <v>158.88500299999998</v>
          </cell>
          <cell r="I67">
            <v>168.27696299999999</v>
          </cell>
          <cell r="J67">
            <v>171.276634</v>
          </cell>
          <cell r="K67">
            <v>126.69823600000001</v>
          </cell>
          <cell r="L67">
            <v>126.514291</v>
          </cell>
          <cell r="M67">
            <v>130.43348600000002</v>
          </cell>
          <cell r="N67">
            <v>131.573328</v>
          </cell>
          <cell r="O67">
            <v>109.149098</v>
          </cell>
          <cell r="P67">
            <v>125.01412300000001</v>
          </cell>
          <cell r="Q67">
            <v>130.797</v>
          </cell>
          <cell r="R67">
            <v>128.20570000000001</v>
          </cell>
          <cell r="S67">
            <v>130.3322</v>
          </cell>
          <cell r="T67">
            <v>132.30549999999999</v>
          </cell>
          <cell r="U67">
            <v>138.32069999999999</v>
          </cell>
          <cell r="V67">
            <v>139.68039999999999</v>
          </cell>
          <cell r="W67">
            <v>142.9101</v>
          </cell>
          <cell r="X67">
            <v>148.32329999999999</v>
          </cell>
          <cell r="Y67">
            <v>147.1095</v>
          </cell>
          <cell r="Z67">
            <v>148.61429999999999</v>
          </cell>
          <cell r="AA67">
            <v>154.92590000000001</v>
          </cell>
          <cell r="AB67">
            <v>163.9477</v>
          </cell>
          <cell r="AC67">
            <v>170.33750000000001</v>
          </cell>
          <cell r="AD67">
            <v>172.9402</v>
          </cell>
          <cell r="AE67">
            <v>189.48099999999999</v>
          </cell>
          <cell r="AF67">
            <v>200.5566</v>
          </cell>
          <cell r="AG67">
            <v>196.1352</v>
          </cell>
          <cell r="AH67">
            <v>195.22790000000001</v>
          </cell>
          <cell r="AI67">
            <v>199.82849999999999</v>
          </cell>
          <cell r="AJ67">
            <v>201.5573</v>
          </cell>
          <cell r="AK67">
            <v>205.89330000000001</v>
          </cell>
          <cell r="AL67">
            <v>212.74510000000001</v>
          </cell>
          <cell r="AM67">
            <v>216.48330000000001</v>
          </cell>
          <cell r="AN67">
            <v>213.9684</v>
          </cell>
          <cell r="AO67">
            <v>225.458</v>
          </cell>
          <cell r="AP67">
            <v>238.15889999999999</v>
          </cell>
          <cell r="AQ67">
            <v>238.15889999999999</v>
          </cell>
          <cell r="AR67">
            <v>273.2355</v>
          </cell>
          <cell r="AS67">
            <v>300.5847</v>
          </cell>
          <cell r="AT67">
            <v>291.89400000000001</v>
          </cell>
        </row>
        <row r="68">
          <cell r="E68" t="str">
            <v xml:space="preserve">           of which forex loans</v>
          </cell>
          <cell r="F68">
            <v>63.699199999999998</v>
          </cell>
          <cell r="G68">
            <v>62.305700000000002</v>
          </cell>
          <cell r="H68">
            <v>59.729199999999999</v>
          </cell>
          <cell r="I68">
            <v>56.464599999999997</v>
          </cell>
          <cell r="J68">
            <v>53.927399999999999</v>
          </cell>
          <cell r="K68">
            <v>32.778100000000002</v>
          </cell>
          <cell r="L68">
            <v>32.415599999999998</v>
          </cell>
          <cell r="M68">
            <v>31.4253</v>
          </cell>
          <cell r="N68">
            <v>34.399900000000002</v>
          </cell>
          <cell r="O68">
            <v>37.559600000000003</v>
          </cell>
          <cell r="P68">
            <v>42.965800000000002</v>
          </cell>
          <cell r="Q68">
            <v>46.7117</v>
          </cell>
          <cell r="R68">
            <v>45.036799999999999</v>
          </cell>
          <cell r="S68">
            <v>46.128500000000003</v>
          </cell>
          <cell r="T68">
            <v>47.4679</v>
          </cell>
          <cell r="U68">
            <v>46.888800000000003</v>
          </cell>
          <cell r="V68">
            <v>48.836199999999998</v>
          </cell>
          <cell r="W68">
            <v>50.929600000000001</v>
          </cell>
          <cell r="X68">
            <v>53.764299999999999</v>
          </cell>
          <cell r="Y68">
            <v>60.8977</v>
          </cell>
          <cell r="Z68">
            <v>61.942100000000003</v>
          </cell>
          <cell r="AA68">
            <v>68.937799999999996</v>
          </cell>
          <cell r="AB68">
            <v>72.819400000000002</v>
          </cell>
          <cell r="AC68">
            <v>78.440600000000003</v>
          </cell>
          <cell r="AD68">
            <v>76.992199999999997</v>
          </cell>
          <cell r="AE68">
            <v>92.861199999999997</v>
          </cell>
          <cell r="AF68">
            <v>102.2191</v>
          </cell>
          <cell r="AG68">
            <v>103.6236</v>
          </cell>
          <cell r="AH68">
            <v>104.1613</v>
          </cell>
          <cell r="AI68">
            <v>109.08629999999999</v>
          </cell>
          <cell r="AJ68">
            <v>109.1936</v>
          </cell>
          <cell r="AK68">
            <v>113.8849</v>
          </cell>
          <cell r="AL68">
            <v>112.3489</v>
          </cell>
          <cell r="AM68">
            <v>120.4081</v>
          </cell>
          <cell r="AN68">
            <v>116.2641</v>
          </cell>
          <cell r="AO68">
            <v>141.07040000000001</v>
          </cell>
          <cell r="AP68">
            <v>154.441</v>
          </cell>
          <cell r="AQ68">
            <v>154.441</v>
          </cell>
          <cell r="AR68">
            <v>189.61279999999999</v>
          </cell>
          <cell r="AS68">
            <v>215.28399999999999</v>
          </cell>
          <cell r="AT68">
            <v>204.178</v>
          </cell>
        </row>
        <row r="69">
          <cell r="E69" t="str">
            <v xml:space="preserve">  Other assets (net)</v>
          </cell>
          <cell r="F69">
            <v>-38.356649000000004</v>
          </cell>
          <cell r="G69">
            <v>-37.956192999999985</v>
          </cell>
          <cell r="H69">
            <v>-40.126701999999966</v>
          </cell>
          <cell r="I69">
            <v>-47.317755000000005</v>
          </cell>
          <cell r="J69">
            <v>-45.146415999999988</v>
          </cell>
          <cell r="K69">
            <v>-46.633952000000015</v>
          </cell>
          <cell r="L69">
            <v>-32.242805999999987</v>
          </cell>
          <cell r="M69">
            <v>-42.28161200000001</v>
          </cell>
          <cell r="N69">
            <v>-48.320774</v>
          </cell>
          <cell r="O69">
            <v>-13.340603999999999</v>
          </cell>
          <cell r="P69">
            <v>-32.354328000000024</v>
          </cell>
          <cell r="Q69">
            <v>-40.6524</v>
          </cell>
          <cell r="R69">
            <v>-57.536199999999994</v>
          </cell>
          <cell r="S69">
            <v>-54.032699999999991</v>
          </cell>
          <cell r="T69">
            <v>-57.523799999999994</v>
          </cell>
          <cell r="U69">
            <v>-58.093699999999998</v>
          </cell>
          <cell r="V69">
            <v>-56.878999999999998</v>
          </cell>
          <cell r="W69">
            <v>-56.72</v>
          </cell>
          <cell r="X69">
            <v>-60.353099999999998</v>
          </cell>
          <cell r="Y69">
            <v>-67.218000000000004</v>
          </cell>
          <cell r="Z69">
            <v>-54.530999999999999</v>
          </cell>
          <cell r="AA69">
            <v>-49.432099999999991</v>
          </cell>
          <cell r="AB69">
            <v>-54.77239999999999</v>
          </cell>
          <cell r="AC69">
            <v>-53.326700000000017</v>
          </cell>
          <cell r="AD69">
            <v>-69.855699999999985</v>
          </cell>
          <cell r="AE69">
            <v>-64.83420000000001</v>
          </cell>
          <cell r="AF69">
            <v>-59.34020000000001</v>
          </cell>
          <cell r="AG69">
            <v>-63.9739</v>
          </cell>
          <cell r="AH69">
            <v>-49.604000000000013</v>
          </cell>
          <cell r="AI69">
            <v>-53.943899999999985</v>
          </cell>
          <cell r="AJ69">
            <v>-57.713299999999975</v>
          </cell>
          <cell r="AK69">
            <v>-62.345500000000015</v>
          </cell>
          <cell r="AL69">
            <v>-67.699299999999994</v>
          </cell>
          <cell r="AM69">
            <v>-75.714300000000037</v>
          </cell>
          <cell r="AN69">
            <v>-79.292200000000008</v>
          </cell>
          <cell r="AO69">
            <v>-94.738800000000012</v>
          </cell>
          <cell r="AP69">
            <v>-81.607599999999962</v>
          </cell>
          <cell r="AQ69">
            <v>-81.607599999999962</v>
          </cell>
          <cell r="AR69">
            <v>-90.526699999999948</v>
          </cell>
          <cell r="AS69">
            <v>-94.135600000000011</v>
          </cell>
          <cell r="AT69">
            <v>-82.993200000000002</v>
          </cell>
        </row>
        <row r="71">
          <cell r="E71" t="str">
            <v>Deposit liabilities</v>
          </cell>
          <cell r="F71">
            <v>55.785342</v>
          </cell>
          <cell r="G71">
            <v>58.795978000000005</v>
          </cell>
          <cell r="H71">
            <v>64.174237000000005</v>
          </cell>
          <cell r="I71">
            <v>69.485984999999999</v>
          </cell>
          <cell r="J71">
            <v>69.674756000000002</v>
          </cell>
          <cell r="K71">
            <v>66.186059999999998</v>
          </cell>
          <cell r="L71">
            <v>75.999517000000012</v>
          </cell>
          <cell r="M71">
            <v>74.714223000000004</v>
          </cell>
          <cell r="N71">
            <v>71.99655700000001</v>
          </cell>
          <cell r="O71">
            <v>79.105772999999999</v>
          </cell>
          <cell r="P71">
            <v>80.449839999999995</v>
          </cell>
          <cell r="Q71">
            <v>85.464699999999993</v>
          </cell>
          <cell r="R71">
            <v>79.514800000000008</v>
          </cell>
          <cell r="S71">
            <v>82.747500000000002</v>
          </cell>
          <cell r="T71">
            <v>77.889700000000005</v>
          </cell>
          <cell r="U71">
            <v>87.515299999999996</v>
          </cell>
          <cell r="V71">
            <v>98.136200000000002</v>
          </cell>
          <cell r="W71">
            <v>99.337599999999995</v>
          </cell>
          <cell r="X71">
            <v>102.9926</v>
          </cell>
          <cell r="Y71">
            <v>109.3827</v>
          </cell>
          <cell r="Z71">
            <v>126.9881</v>
          </cell>
          <cell r="AA71">
            <v>132.96780000000001</v>
          </cell>
          <cell r="AB71">
            <v>135.1345</v>
          </cell>
          <cell r="AC71">
            <v>138.7585</v>
          </cell>
          <cell r="AD71">
            <v>133.17700000000002</v>
          </cell>
          <cell r="AE71">
            <v>145.47049999999999</v>
          </cell>
          <cell r="AF71">
            <v>149.8415</v>
          </cell>
          <cell r="AG71">
            <v>148.1969</v>
          </cell>
          <cell r="AH71">
            <v>153.6164</v>
          </cell>
          <cell r="AI71">
            <v>160.6679</v>
          </cell>
          <cell r="AJ71">
            <v>166.38240000000002</v>
          </cell>
          <cell r="AK71">
            <v>161.23840000000001</v>
          </cell>
          <cell r="AL71">
            <v>169.38810000000001</v>
          </cell>
          <cell r="AM71">
            <v>151.6062</v>
          </cell>
          <cell r="AN71">
            <v>141.92519999999999</v>
          </cell>
          <cell r="AO71">
            <v>133.16239999999999</v>
          </cell>
          <cell r="AP71">
            <v>156.34960000000001</v>
          </cell>
          <cell r="AQ71">
            <v>156.34960000000001</v>
          </cell>
          <cell r="AR71">
            <v>180.80780000000001</v>
          </cell>
          <cell r="AS71">
            <v>204.3186</v>
          </cell>
          <cell r="AT71">
            <v>196.595</v>
          </cell>
        </row>
        <row r="72">
          <cell r="E72" t="str">
            <v xml:space="preserve">  Domestic currency deposits </v>
          </cell>
          <cell r="F72">
            <v>32.860748000000001</v>
          </cell>
          <cell r="G72">
            <v>29.009588000000001</v>
          </cell>
          <cell r="H72">
            <v>29.790616999999997</v>
          </cell>
          <cell r="I72">
            <v>30.461732999999999</v>
          </cell>
          <cell r="J72">
            <v>35.887315999999998</v>
          </cell>
          <cell r="K72">
            <v>37.654705999999997</v>
          </cell>
          <cell r="L72">
            <v>45.726116000000005</v>
          </cell>
          <cell r="M72">
            <v>45.911781000000005</v>
          </cell>
          <cell r="N72">
            <v>41.600514000000004</v>
          </cell>
          <cell r="O72">
            <v>44.368928999999994</v>
          </cell>
          <cell r="P72">
            <v>42.952218999999999</v>
          </cell>
          <cell r="Q72">
            <v>43.3172</v>
          </cell>
          <cell r="R72">
            <v>41.194400000000002</v>
          </cell>
          <cell r="S72">
            <v>43.946100000000001</v>
          </cell>
          <cell r="T72">
            <v>40.161700000000003</v>
          </cell>
          <cell r="U72">
            <v>46.775599999999997</v>
          </cell>
          <cell r="V72">
            <v>47.0593</v>
          </cell>
          <cell r="W72">
            <v>49.798699999999997</v>
          </cell>
          <cell r="X72">
            <v>46.906599999999997</v>
          </cell>
          <cell r="Y72">
            <v>52.194400000000002</v>
          </cell>
          <cell r="Z72">
            <v>60.929000000000002</v>
          </cell>
          <cell r="AA72">
            <v>62.054600000000001</v>
          </cell>
          <cell r="AB72">
            <v>56.906999999999996</v>
          </cell>
          <cell r="AC72">
            <v>59.034199999999998</v>
          </cell>
          <cell r="AD72">
            <v>55.345500000000001</v>
          </cell>
          <cell r="AE72">
            <v>59.609299999999998</v>
          </cell>
          <cell r="AF72">
            <v>61.218899999999998</v>
          </cell>
          <cell r="AG72">
            <v>57.797499999999999</v>
          </cell>
          <cell r="AH72">
            <v>58.512599999999999</v>
          </cell>
          <cell r="AI72">
            <v>58.538600000000002</v>
          </cell>
          <cell r="AJ72">
            <v>60.761899999999997</v>
          </cell>
          <cell r="AK72">
            <v>57.342399999999998</v>
          </cell>
          <cell r="AL72">
            <v>63.756</v>
          </cell>
          <cell r="AM72">
            <v>53.261200000000002</v>
          </cell>
          <cell r="AN72">
            <v>45.112699999999997</v>
          </cell>
          <cell r="AO72">
            <v>41.5002</v>
          </cell>
          <cell r="AP72">
            <v>48.942799999999998</v>
          </cell>
          <cell r="AQ72">
            <v>48.942799999999998</v>
          </cell>
          <cell r="AR72">
            <v>48.443800000000003</v>
          </cell>
          <cell r="AS72">
            <v>47.533799999999999</v>
          </cell>
          <cell r="AT72">
            <v>47.183999999999997</v>
          </cell>
        </row>
        <row r="73">
          <cell r="E73" t="str">
            <v xml:space="preserve">  Foreign currency deposits</v>
          </cell>
          <cell r="F73">
            <v>22.924594000000003</v>
          </cell>
          <cell r="G73">
            <v>29.786390000000001</v>
          </cell>
          <cell r="H73">
            <v>34.383620000000001</v>
          </cell>
          <cell r="I73">
            <v>39.024251999999997</v>
          </cell>
          <cell r="J73">
            <v>33.787440000000004</v>
          </cell>
          <cell r="K73">
            <v>28.531354</v>
          </cell>
          <cell r="L73">
            <v>30.273401000000003</v>
          </cell>
          <cell r="M73">
            <v>28.802441999999999</v>
          </cell>
          <cell r="N73">
            <v>30.396043000000002</v>
          </cell>
          <cell r="O73">
            <v>34.736843999999998</v>
          </cell>
          <cell r="P73">
            <v>37.497621000000002</v>
          </cell>
          <cell r="Q73">
            <v>42.147500000000001</v>
          </cell>
          <cell r="R73">
            <v>38.320399999999999</v>
          </cell>
          <cell r="S73">
            <v>38.801400000000001</v>
          </cell>
          <cell r="T73">
            <v>37.728000000000002</v>
          </cell>
          <cell r="U73">
            <v>40.739699999999999</v>
          </cell>
          <cell r="V73">
            <v>51.076900000000002</v>
          </cell>
          <cell r="W73">
            <v>49.538899999999998</v>
          </cell>
          <cell r="X73">
            <v>56.085999999999999</v>
          </cell>
          <cell r="Y73">
            <v>57.188299999999998</v>
          </cell>
          <cell r="Z73">
            <v>66.059100000000001</v>
          </cell>
          <cell r="AA73">
            <v>70.913200000000003</v>
          </cell>
          <cell r="AB73">
            <v>78.227500000000006</v>
          </cell>
          <cell r="AC73">
            <v>79.724299999999999</v>
          </cell>
          <cell r="AD73">
            <v>77.831500000000005</v>
          </cell>
          <cell r="AE73">
            <v>85.861199999999997</v>
          </cell>
          <cell r="AF73">
            <v>88.622600000000006</v>
          </cell>
          <cell r="AG73">
            <v>90.3994</v>
          </cell>
          <cell r="AH73">
            <v>95.103800000000007</v>
          </cell>
          <cell r="AI73">
            <v>102.1293</v>
          </cell>
          <cell r="AJ73">
            <v>105.62050000000001</v>
          </cell>
          <cell r="AK73">
            <v>103.896</v>
          </cell>
          <cell r="AL73">
            <v>105.63209999999999</v>
          </cell>
          <cell r="AM73">
            <v>98.344999999999999</v>
          </cell>
          <cell r="AN73">
            <v>96.8125</v>
          </cell>
          <cell r="AO73">
            <v>91.662199999999999</v>
          </cell>
          <cell r="AP73">
            <v>107.4068</v>
          </cell>
          <cell r="AQ73">
            <v>107.4068</v>
          </cell>
          <cell r="AR73">
            <v>132.364</v>
          </cell>
          <cell r="AS73">
            <v>156.78479999999999</v>
          </cell>
          <cell r="AT73">
            <v>149.411</v>
          </cell>
        </row>
        <row r="74">
          <cell r="F74">
            <v>58.905703222183348</v>
          </cell>
          <cell r="G74">
            <v>49.339408896302395</v>
          </cell>
          <cell r="H74">
            <v>46.421458816876928</v>
          </cell>
          <cell r="I74">
            <v>43.838671927871495</v>
          </cell>
          <cell r="J74">
            <v>51.506913063319516</v>
          </cell>
          <cell r="K74">
            <v>56.8922005630793</v>
          </cell>
          <cell r="L74">
            <v>60.166324478088448</v>
          </cell>
          <cell r="M74">
            <v>61.449854065938695</v>
          </cell>
          <cell r="N74">
            <v>57.781254734167355</v>
          </cell>
          <cell r="O74">
            <v>56.088104973071928</v>
          </cell>
          <cell r="P74">
            <v>53.390061434553502</v>
          </cell>
          <cell r="Q74">
            <v>50.684317618853171</v>
          </cell>
          <cell r="R74">
            <v>51.80721073309622</v>
          </cell>
          <cell r="S74">
            <v>53.108673978065802</v>
          </cell>
          <cell r="T74">
            <v>51.562273317267881</v>
          </cell>
          <cell r="U74">
            <v>53.448482722449675</v>
          </cell>
          <cell r="V74">
            <v>47.953048925880559</v>
          </cell>
          <cell r="W74">
            <v>50.130766195277523</v>
          </cell>
          <cell r="X74">
            <v>45.543660418321316</v>
          </cell>
          <cell r="Y74">
            <v>47.71723499237082</v>
          </cell>
          <cell r="Z74">
            <v>47.980086323049171</v>
          </cell>
          <cell r="AA74">
            <v>46.668892769527659</v>
          </cell>
          <cell r="AB74">
            <v>42.111377923476233</v>
          </cell>
          <cell r="AC74">
            <v>42.544564837469416</v>
          </cell>
          <cell r="AD74">
            <v>41.557851580978692</v>
          </cell>
          <cell r="AE74">
            <v>40.976899096380372</v>
          </cell>
          <cell r="AF74">
            <v>40.855770931284056</v>
          </cell>
          <cell r="AG74">
            <v>39.000478417564736</v>
          </cell>
          <cell r="AH74">
            <v>38.090073716087602</v>
          </cell>
          <cell r="AI74">
            <v>36.434533593829258</v>
          </cell>
          <cell r="AJ74">
            <v>36.51942753560472</v>
          </cell>
          <cell r="AK74">
            <v>35.563736678111411</v>
          </cell>
          <cell r="AL74">
            <v>37.639007698887937</v>
          </cell>
          <cell r="AM74">
            <v>35.131280910675159</v>
          </cell>
          <cell r="AN74">
            <v>31.786250785625104</v>
          </cell>
          <cell r="AO74">
            <v>31.165103662895831</v>
          </cell>
          <cell r="AP74">
            <v>31.303437936521739</v>
          </cell>
          <cell r="AQ74">
            <v>31.303437936521739</v>
          </cell>
          <cell r="AR74">
            <v>26.792981276250249</v>
          </cell>
          <cell r="AS74">
            <v>23.264548602036232</v>
          </cell>
          <cell r="AT74">
            <v>24.000610391922478</v>
          </cell>
        </row>
        <row r="75">
          <cell r="F75">
            <v>41.094296777816659</v>
          </cell>
          <cell r="G75">
            <v>50.660591103697605</v>
          </cell>
          <cell r="H75">
            <v>53.578541183123065</v>
          </cell>
          <cell r="I75">
            <v>56.161328072128505</v>
          </cell>
          <cell r="J75">
            <v>48.493086936680484</v>
          </cell>
          <cell r="K75">
            <v>43.107799436920708</v>
          </cell>
          <cell r="L75">
            <v>39.833675521911537</v>
          </cell>
          <cell r="M75">
            <v>38.550145934061305</v>
          </cell>
          <cell r="N75">
            <v>42.218745265832638</v>
          </cell>
          <cell r="O75">
            <v>43.911895026928057</v>
          </cell>
          <cell r="P75">
            <v>46.609938565446498</v>
          </cell>
          <cell r="Q75">
            <v>49.315682381146843</v>
          </cell>
          <cell r="R75">
            <v>48.192789266903766</v>
          </cell>
          <cell r="S75">
            <v>46.891326021934198</v>
          </cell>
          <cell r="T75">
            <v>48.437726682732119</v>
          </cell>
          <cell r="U75">
            <v>46.551517277550325</v>
          </cell>
          <cell r="V75">
            <v>52.046951074119441</v>
          </cell>
          <cell r="W75">
            <v>49.869233804722484</v>
          </cell>
          <cell r="X75">
            <v>54.456339581678684</v>
          </cell>
          <cell r="Y75">
            <v>52.282765007629173</v>
          </cell>
          <cell r="Z75">
            <v>52.019913676950836</v>
          </cell>
          <cell r="AA75">
            <v>53.331107230472341</v>
          </cell>
          <cell r="AB75">
            <v>57.888622076523767</v>
          </cell>
          <cell r="AC75">
            <v>57.455435162530591</v>
          </cell>
          <cell r="AD75">
            <v>58.442148419021301</v>
          </cell>
          <cell r="AE75">
            <v>59.023100903619643</v>
          </cell>
          <cell r="AF75">
            <v>59.144229068715944</v>
          </cell>
          <cell r="AG75">
            <v>60.999521582435257</v>
          </cell>
          <cell r="AH75">
            <v>61.909926283912398</v>
          </cell>
          <cell r="AI75">
            <v>63.565466406170742</v>
          </cell>
          <cell r="AJ75">
            <v>63.480572464395266</v>
          </cell>
          <cell r="AK75">
            <v>64.436263321888575</v>
          </cell>
          <cell r="AL75">
            <v>62.360992301112049</v>
          </cell>
          <cell r="AM75">
            <v>64.868719089324841</v>
          </cell>
          <cell r="AN75">
            <v>68.2137492143749</v>
          </cell>
          <cell r="AO75">
            <v>68.834896337104169</v>
          </cell>
          <cell r="AP75">
            <v>68.696562063478254</v>
          </cell>
          <cell r="AQ75">
            <v>68.696562063478254</v>
          </cell>
          <cell r="AR75">
            <v>73.207018723749755</v>
          </cell>
          <cell r="AS75">
            <v>76.735451397963757</v>
          </cell>
          <cell r="AT75">
            <v>75.999389608077522</v>
          </cell>
        </row>
        <row r="76">
          <cell r="E76" t="str">
            <v>Memorandum items</v>
          </cell>
        </row>
        <row r="77">
          <cell r="E77" t="str">
            <v xml:space="preserve">   share of forex deposits</v>
          </cell>
          <cell r="F77">
            <v>0.41094296777816658</v>
          </cell>
          <cell r="G77">
            <v>0.50660591103697605</v>
          </cell>
          <cell r="H77">
            <v>0.53578541183123063</v>
          </cell>
          <cell r="I77">
            <v>0.56161328072128502</v>
          </cell>
          <cell r="J77">
            <v>0.48493086936680485</v>
          </cell>
          <cell r="K77">
            <v>0.43107799436920707</v>
          </cell>
          <cell r="L77">
            <v>0.39833675521911538</v>
          </cell>
          <cell r="M77">
            <v>0.38550145934061308</v>
          </cell>
          <cell r="N77">
            <v>0.42218745265832641</v>
          </cell>
          <cell r="O77">
            <v>0.43911895026928055</v>
          </cell>
          <cell r="P77">
            <v>0.46609938565446501</v>
          </cell>
          <cell r="Q77">
            <v>0.49315682381146841</v>
          </cell>
          <cell r="R77">
            <v>0.48192789266903768</v>
          </cell>
          <cell r="S77">
            <v>0.46891326021934199</v>
          </cell>
          <cell r="T77">
            <v>0.48437726682732118</v>
          </cell>
          <cell r="U77">
            <v>0.46551517277550325</v>
          </cell>
          <cell r="V77">
            <v>0.52046951074119441</v>
          </cell>
          <cell r="W77">
            <v>0.49869233804722485</v>
          </cell>
          <cell r="X77">
            <v>0.54456339581678681</v>
          </cell>
          <cell r="Y77">
            <v>0.52282765007629173</v>
          </cell>
          <cell r="Z77">
            <v>0.52019913676950835</v>
          </cell>
          <cell r="AA77">
            <v>0.53331107230472341</v>
          </cell>
          <cell r="AB77">
            <v>0.57888622076523766</v>
          </cell>
          <cell r="AC77">
            <v>0.57455435162530588</v>
          </cell>
          <cell r="AD77">
            <v>0.584421484190213</v>
          </cell>
          <cell r="AE77">
            <v>0.59023100903619641</v>
          </cell>
          <cell r="AF77">
            <v>0.59144229068715948</v>
          </cell>
          <cell r="AG77">
            <v>0.60999521582435257</v>
          </cell>
          <cell r="AH77">
            <v>0.61909926283912398</v>
          </cell>
          <cell r="AI77">
            <v>0.63565466406170745</v>
          </cell>
          <cell r="AJ77">
            <v>0.63480572464395268</v>
          </cell>
          <cell r="AK77">
            <v>0.64436263321888576</v>
          </cell>
          <cell r="AL77">
            <v>0.6236099230111205</v>
          </cell>
          <cell r="AM77">
            <v>0.64868719089324844</v>
          </cell>
          <cell r="AN77">
            <v>0.68213749214374897</v>
          </cell>
          <cell r="AO77">
            <v>0.68834896337104168</v>
          </cell>
          <cell r="AP77">
            <v>0.6869656206347825</v>
          </cell>
          <cell r="AQ77">
            <v>0.6869656206347825</v>
          </cell>
          <cell r="AR77">
            <v>0.7320701872374975</v>
          </cell>
          <cell r="AS77">
            <v>0.76735451397963761</v>
          </cell>
          <cell r="AT77">
            <v>0.75999389608077517</v>
          </cell>
        </row>
        <row r="78">
          <cell r="E78" t="str">
            <v>share of forex loans</v>
          </cell>
          <cell r="F78">
            <v>0.42745532955179805</v>
          </cell>
          <cell r="G78">
            <v>0.406878187877316</v>
          </cell>
          <cell r="H78">
            <v>0.37592723587637789</v>
          </cell>
          <cell r="I78">
            <v>0.33554563258905495</v>
          </cell>
          <cell r="J78">
            <v>0.31485555700493273</v>
          </cell>
          <cell r="K78">
            <v>0.25870999498367125</v>
          </cell>
          <cell r="L78">
            <v>0.25622085650387116</v>
          </cell>
          <cell r="M78">
            <v>0.2409296950017881</v>
          </cell>
          <cell r="N78">
            <v>0.26145040581477125</v>
          </cell>
          <cell r="O78">
            <v>0.34411278414779023</v>
          </cell>
          <cell r="P78">
            <v>0.34368756880372625</v>
          </cell>
          <cell r="Q78">
            <v>0.35713127976941367</v>
          </cell>
          <cell r="R78">
            <v>0.35128547326678922</v>
          </cell>
          <cell r="S78">
            <v>0.35393018762823003</v>
          </cell>
          <cell r="T78">
            <v>0.35877495644549928</v>
          </cell>
          <cell r="U78">
            <v>0.33898613873411576</v>
          </cell>
          <cell r="V78">
            <v>0.34962815112213308</v>
          </cell>
          <cell r="W78">
            <v>0.35637509175348697</v>
          </cell>
          <cell r="X78">
            <v>0.36248047339831302</v>
          </cell>
          <cell r="Y78">
            <v>0.41396170879514921</v>
          </cell>
          <cell r="Z78">
            <v>0.41679771058370568</v>
          </cell>
          <cell r="AA78">
            <v>0.44497272567078838</v>
          </cell>
          <cell r="AB78">
            <v>0.44416237617240134</v>
          </cell>
          <cell r="AC78">
            <v>0.46050106406399061</v>
          </cell>
          <cell r="AD78">
            <v>0.4451955068861953</v>
          </cell>
          <cell r="AE78">
            <v>0.49008185517281416</v>
          </cell>
          <cell r="AF78">
            <v>0.50967706871775842</v>
          </cell>
          <cell r="AG78">
            <v>0.52832739865154243</v>
          </cell>
          <cell r="AH78">
            <v>0.53353695860069172</v>
          </cell>
          <cell r="AI78">
            <v>0.54589960891464429</v>
          </cell>
          <cell r="AJ78">
            <v>0.54174966622394727</v>
          </cell>
          <cell r="AK78">
            <v>0.55312581808150141</v>
          </cell>
          <cell r="AL78">
            <v>0.52809159881943224</v>
          </cell>
          <cell r="AM78">
            <v>0.55620040899228718</v>
          </cell>
          <cell r="AN78">
            <v>0.54337042292226323</v>
          </cell>
          <cell r="AO78">
            <v>0.62570589644190944</v>
          </cell>
          <cell r="AP78">
            <v>0.64847880973585292</v>
          </cell>
          <cell r="AQ78">
            <v>0.64847880973585292</v>
          </cell>
          <cell r="AR78">
            <v>0.69395375051924069</v>
          </cell>
          <cell r="AS78">
            <v>0.71621742557089563</v>
          </cell>
          <cell r="AT78">
            <v>0.69949365180510736</v>
          </cell>
        </row>
        <row r="79">
          <cell r="E79" t="str">
            <v xml:space="preserve">    current exchange rate</v>
          </cell>
          <cell r="F79">
            <v>1.23</v>
          </cell>
          <cell r="G79">
            <v>1.2490000000000001</v>
          </cell>
          <cell r="H79">
            <v>1.26</v>
          </cell>
          <cell r="I79">
            <v>1.262</v>
          </cell>
          <cell r="J79">
            <v>1.258</v>
          </cell>
          <cell r="K79">
            <v>1.26</v>
          </cell>
          <cell r="L79">
            <v>1.254</v>
          </cell>
          <cell r="M79">
            <v>1.2589999999999999</v>
          </cell>
          <cell r="N79">
            <v>1.2669999999999999</v>
          </cell>
          <cell r="O79">
            <v>1.27</v>
          </cell>
          <cell r="P79">
            <v>1.27</v>
          </cell>
          <cell r="Q79">
            <v>1.28</v>
          </cell>
          <cell r="R79">
            <v>1.274</v>
          </cell>
          <cell r="S79">
            <v>1.2869999999999999</v>
          </cell>
          <cell r="T79">
            <v>1.29</v>
          </cell>
          <cell r="U79">
            <v>1.294</v>
          </cell>
          <cell r="V79">
            <v>1.2989999999999999</v>
          </cell>
          <cell r="W79">
            <v>1.3</v>
          </cell>
          <cell r="X79">
            <v>1.3</v>
          </cell>
          <cell r="Y79">
            <v>1.29</v>
          </cell>
          <cell r="Z79">
            <v>1.292</v>
          </cell>
          <cell r="AA79">
            <v>1.298</v>
          </cell>
          <cell r="AB79">
            <v>1.3</v>
          </cell>
          <cell r="AC79">
            <v>1.3120000000000001</v>
          </cell>
          <cell r="AD79">
            <v>1.304</v>
          </cell>
          <cell r="AE79">
            <v>1.5349999999999999</v>
          </cell>
          <cell r="AF79">
            <v>1.8</v>
          </cell>
          <cell r="AG79">
            <v>1.8</v>
          </cell>
          <cell r="AH79">
            <v>1.8</v>
          </cell>
          <cell r="AI79">
            <v>2.12</v>
          </cell>
          <cell r="AJ79">
            <v>2.35</v>
          </cell>
          <cell r="AK79">
            <v>2.2050000000000001</v>
          </cell>
          <cell r="AL79">
            <v>1.95</v>
          </cell>
          <cell r="AM79">
            <v>1.95</v>
          </cell>
          <cell r="AN79">
            <v>1.97</v>
          </cell>
          <cell r="AO79">
            <v>1.94</v>
          </cell>
          <cell r="AP79">
            <v>1.82</v>
          </cell>
          <cell r="AQ79">
            <v>1.86</v>
          </cell>
          <cell r="AR79">
            <v>1.88</v>
          </cell>
          <cell r="AS79">
            <v>2</v>
          </cell>
          <cell r="AT79">
            <v>1.93</v>
          </cell>
        </row>
        <row r="80">
          <cell r="E80" t="str">
            <v xml:space="preserve">    program rate</v>
          </cell>
          <cell r="F80">
            <v>1.2</v>
          </cell>
          <cell r="G80">
            <v>1.2</v>
          </cell>
          <cell r="H80">
            <v>1.2</v>
          </cell>
          <cell r="I80">
            <v>1.2</v>
          </cell>
          <cell r="J80">
            <v>1.2</v>
          </cell>
          <cell r="K80">
            <v>1.2</v>
          </cell>
          <cell r="L80">
            <v>1.2</v>
          </cell>
          <cell r="M80">
            <v>1.2</v>
          </cell>
          <cell r="N80">
            <v>1.2</v>
          </cell>
          <cell r="O80">
            <v>1.2</v>
          </cell>
          <cell r="P80">
            <v>1.2</v>
          </cell>
          <cell r="Q80">
            <v>1.2</v>
          </cell>
          <cell r="R80">
            <v>1.2</v>
          </cell>
          <cell r="S80">
            <v>1.3</v>
          </cell>
          <cell r="T80">
            <v>1.3</v>
          </cell>
          <cell r="U80">
            <v>1.3</v>
          </cell>
          <cell r="V80">
            <v>1.3</v>
          </cell>
          <cell r="W80">
            <v>1.3</v>
          </cell>
          <cell r="X80">
            <v>1.3</v>
          </cell>
          <cell r="Y80">
            <v>1.3</v>
          </cell>
          <cell r="Z80">
            <v>1.3</v>
          </cell>
          <cell r="AA80">
            <v>1.3</v>
          </cell>
          <cell r="AB80">
            <v>1.3</v>
          </cell>
          <cell r="AC80">
            <v>1.3</v>
          </cell>
          <cell r="AD80">
            <v>1.3</v>
          </cell>
          <cell r="AE80">
            <v>1.304</v>
          </cell>
          <cell r="AF80">
            <v>1.304</v>
          </cell>
          <cell r="AG80">
            <v>1.304</v>
          </cell>
          <cell r="AH80">
            <v>1.304</v>
          </cell>
          <cell r="AI80">
            <v>1.335</v>
          </cell>
          <cell r="AJ80">
            <v>1.335</v>
          </cell>
          <cell r="AK80">
            <v>1.335</v>
          </cell>
          <cell r="AL80">
            <v>1.335</v>
          </cell>
          <cell r="AM80">
            <v>1.335</v>
          </cell>
          <cell r="AN80">
            <v>1.335</v>
          </cell>
          <cell r="AO80">
            <v>1.335</v>
          </cell>
          <cell r="AP80">
            <v>1.335</v>
          </cell>
          <cell r="AQ80">
            <v>2</v>
          </cell>
          <cell r="AR80">
            <v>2</v>
          </cell>
          <cell r="AS80">
            <v>2</v>
          </cell>
          <cell r="AT80">
            <v>2</v>
          </cell>
        </row>
        <row r="81">
          <cell r="E81" t="str">
            <v xml:space="preserve">12-month growth PS credit </v>
          </cell>
        </row>
        <row r="82">
          <cell r="E82" t="str">
            <v>o/w in GEL</v>
          </cell>
        </row>
        <row r="83">
          <cell r="E83" t="str">
            <v>FOREX</v>
          </cell>
        </row>
        <row r="84">
          <cell r="E84" t="str">
            <v>quarterly GDP</v>
          </cell>
        </row>
        <row r="85">
          <cell r="E85" t="str">
            <v>Source: National Bank of Georgia.</v>
          </cell>
        </row>
      </sheetData>
      <sheetData sheetId="56" refreshError="1">
        <row r="48">
          <cell r="E48" t="str">
            <v>Georgia: Monetary Survey (millions of lari at actual exchange rates)</v>
          </cell>
        </row>
        <row r="50">
          <cell r="E50" t="str">
            <v>actual exchange rates</v>
          </cell>
        </row>
        <row r="51">
          <cell r="F51" t="str">
            <v>Dec95</v>
          </cell>
          <cell r="G51" t="str">
            <v>Jan96</v>
          </cell>
          <cell r="H51" t="str">
            <v>Feb96</v>
          </cell>
          <cell r="I51" t="str">
            <v>Mar96</v>
          </cell>
          <cell r="J51" t="str">
            <v>Apr96</v>
          </cell>
          <cell r="K51" t="str">
            <v>May96</v>
          </cell>
          <cell r="L51" t="str">
            <v>Jun96</v>
          </cell>
          <cell r="M51" t="str">
            <v>Jul97</v>
          </cell>
          <cell r="N51" t="str">
            <v>Aug96</v>
          </cell>
          <cell r="O51" t="str">
            <v>Sept96</v>
          </cell>
          <cell r="P51" t="str">
            <v>Oct96</v>
          </cell>
          <cell r="Q51" t="str">
            <v>Nov96</v>
          </cell>
          <cell r="R51" t="str">
            <v>Dec96</v>
          </cell>
          <cell r="S51" t="str">
            <v>Jan97</v>
          </cell>
          <cell r="T51" t="str">
            <v>Feb97</v>
          </cell>
          <cell r="U51" t="str">
            <v>Mar97</v>
          </cell>
          <cell r="V51" t="str">
            <v>Apr97</v>
          </cell>
          <cell r="W51" t="str">
            <v>May97</v>
          </cell>
          <cell r="X51" t="str">
            <v>Jun97</v>
          </cell>
          <cell r="Y51" t="str">
            <v>Jul97</v>
          </cell>
          <cell r="Z51" t="str">
            <v>Aug97</v>
          </cell>
          <cell r="AA51" t="str">
            <v>Sept97</v>
          </cell>
          <cell r="AB51" t="str">
            <v>Oct97</v>
          </cell>
          <cell r="AC51" t="str">
            <v>Nov97</v>
          </cell>
          <cell r="AD51" t="str">
            <v>Dec97</v>
          </cell>
          <cell r="AE51" t="str">
            <v>Jan98</v>
          </cell>
          <cell r="AF51" t="str">
            <v>Feb98</v>
          </cell>
          <cell r="AG51" t="str">
            <v>Mar98</v>
          </cell>
          <cell r="AH51" t="str">
            <v>Apr98</v>
          </cell>
          <cell r="AI51" t="str">
            <v>May98</v>
          </cell>
          <cell r="AJ51" t="str">
            <v>Jun98</v>
          </cell>
          <cell r="AK51" t="str">
            <v>Jul98</v>
          </cell>
          <cell r="AL51" t="str">
            <v>Aug98</v>
          </cell>
          <cell r="AM51" t="str">
            <v>Sep98</v>
          </cell>
          <cell r="AN51">
            <v>36069</v>
          </cell>
          <cell r="AO51">
            <v>36100</v>
          </cell>
          <cell r="AP51" t="str">
            <v>Dec-98</v>
          </cell>
          <cell r="AR51" t="str">
            <v>Dec-98</v>
          </cell>
          <cell r="AS51" t="str">
            <v>Jan-99</v>
          </cell>
          <cell r="AT51" t="str">
            <v>Feb-99</v>
          </cell>
          <cell r="AU51" t="str">
            <v>Mar-99</v>
          </cell>
        </row>
        <row r="52">
          <cell r="AP52" t="str">
            <v>ESAF</v>
          </cell>
          <cell r="AQ52" t="str">
            <v>Shadow</v>
          </cell>
        </row>
        <row r="55">
          <cell r="E55" t="str">
            <v>Net foreign assets</v>
          </cell>
          <cell r="F55">
            <v>57.102721209999984</v>
          </cell>
          <cell r="G55">
            <v>-38.080342000000009</v>
          </cell>
          <cell r="H55">
            <v>-31.302435999999997</v>
          </cell>
          <cell r="I55">
            <v>-28.726949999999995</v>
          </cell>
          <cell r="J55">
            <v>-37.552410000000009</v>
          </cell>
          <cell r="K55">
            <v>10.292453</v>
          </cell>
          <cell r="L55">
            <v>12.560885999999995</v>
          </cell>
          <cell r="M55">
            <v>9.8293020000000038</v>
          </cell>
          <cell r="N55">
            <v>10.083487000000002</v>
          </cell>
          <cell r="O55">
            <v>10.114109999999998</v>
          </cell>
          <cell r="P55">
            <v>13.484519000000001</v>
          </cell>
          <cell r="Q55">
            <v>20.932499999999997</v>
          </cell>
          <cell r="R55">
            <v>21.268510805333356</v>
          </cell>
          <cell r="S55">
            <v>-6.1178763439999564</v>
          </cell>
          <cell r="T55">
            <v>-29.471908781538477</v>
          </cell>
          <cell r="U55">
            <v>-36.51861298892306</v>
          </cell>
          <cell r="V55">
            <v>-57.927361342653789</v>
          </cell>
          <cell r="W55">
            <v>-92.55458065000002</v>
          </cell>
          <cell r="X55">
            <v>-98.996272899999951</v>
          </cell>
          <cell r="Y55">
            <v>-77.408973733076877</v>
          </cell>
          <cell r="Z55">
            <v>-104.30268923046157</v>
          </cell>
          <cell r="AA55">
            <v>-114.58059663561539</v>
          </cell>
          <cell r="AB55">
            <v>-117.82522219999991</v>
          </cell>
          <cell r="AC55">
            <v>-70.748460588307637</v>
          </cell>
          <cell r="AD55">
            <v>-72.217579707692366</v>
          </cell>
          <cell r="AE55">
            <v>-97.038168825865029</v>
          </cell>
          <cell r="AF55">
            <v>-124.068586615822</v>
          </cell>
          <cell r="AG55">
            <v>-126.41552198782206</v>
          </cell>
          <cell r="AH55">
            <v>-145.23214115282207</v>
          </cell>
          <cell r="AI55">
            <v>-150.29582848826968</v>
          </cell>
          <cell r="AJ55">
            <v>-170.13820084557298</v>
          </cell>
          <cell r="AK55">
            <v>-196.22904726557306</v>
          </cell>
          <cell r="AL55">
            <v>-197.60310458258431</v>
          </cell>
          <cell r="AM55">
            <v>-265.92672070539322</v>
          </cell>
          <cell r="AN55">
            <v>-298.1957998094382</v>
          </cell>
          <cell r="AO55">
            <v>-349.61003071022236</v>
          </cell>
          <cell r="AP55">
            <v>-376.59400666220228</v>
          </cell>
          <cell r="AQ55">
            <v>-376.43835261600015</v>
          </cell>
          <cell r="AR55">
            <v>-376.15132261600013</v>
          </cell>
          <cell r="AS55">
            <v>-453.11425000919996</v>
          </cell>
          <cell r="AT55">
            <v>-490.93153582750006</v>
          </cell>
          <cell r="AU55">
            <v>-490.61021700000009</v>
          </cell>
        </row>
        <row r="56">
          <cell r="E56" t="str">
            <v xml:space="preserve">  Gold</v>
          </cell>
        </row>
        <row r="57">
          <cell r="E57" t="str">
            <v xml:space="preserve">  Foreign exchange reserves</v>
          </cell>
        </row>
        <row r="58">
          <cell r="E58" t="str">
            <v xml:space="preserve">  Other foreign assets (net)</v>
          </cell>
        </row>
        <row r="60">
          <cell r="E60" t="str">
            <v>Net domestic assets</v>
          </cell>
          <cell r="F60">
            <v>123.48262079000004</v>
          </cell>
          <cell r="G60">
            <v>167.38034200000001</v>
          </cell>
          <cell r="H60">
            <v>160.10243600000001</v>
          </cell>
          <cell r="I60">
            <v>157.72694999999999</v>
          </cell>
          <cell r="J60">
            <v>169.75241</v>
          </cell>
          <cell r="K60">
            <v>123.677547</v>
          </cell>
          <cell r="L60">
            <v>127.099114</v>
          </cell>
          <cell r="M60">
            <v>142.12969799999999</v>
          </cell>
          <cell r="N60">
            <v>152.30951300000001</v>
          </cell>
          <cell r="O60">
            <v>161.87288999999998</v>
          </cell>
          <cell r="P60">
            <v>154.83138099999999</v>
          </cell>
          <cell r="Q60">
            <v>143.66199999999998</v>
          </cell>
          <cell r="R60">
            <v>235.00368919466663</v>
          </cell>
          <cell r="S60">
            <v>249.29367634399998</v>
          </cell>
          <cell r="T60">
            <v>265.31360878153851</v>
          </cell>
          <cell r="U60">
            <v>282.32651298892307</v>
          </cell>
          <cell r="V60">
            <v>327.37646134265378</v>
          </cell>
          <cell r="W60">
            <v>358.28598065000006</v>
          </cell>
          <cell r="X60">
            <v>370.64457289999996</v>
          </cell>
          <cell r="Y60">
            <v>370.85497373307692</v>
          </cell>
          <cell r="Z60">
            <v>426.12848923046158</v>
          </cell>
          <cell r="AA60">
            <v>449.95019663561544</v>
          </cell>
          <cell r="AB60">
            <v>458.74252219999994</v>
          </cell>
          <cell r="AC60">
            <v>418.75846058830763</v>
          </cell>
          <cell r="AD60">
            <v>445.26047970769241</v>
          </cell>
          <cell r="AE60">
            <v>457.20616882586501</v>
          </cell>
          <cell r="AF60">
            <v>484.79898661582206</v>
          </cell>
          <cell r="AG60">
            <v>486.51412198782202</v>
          </cell>
          <cell r="AH60">
            <v>518.78254115282198</v>
          </cell>
          <cell r="AI60">
            <v>532.59662848826963</v>
          </cell>
          <cell r="AJ60">
            <v>557.46900084557296</v>
          </cell>
          <cell r="AK60">
            <v>591.2501472655731</v>
          </cell>
          <cell r="AL60">
            <v>597.47300458258428</v>
          </cell>
          <cell r="AM60">
            <v>616.44202070539325</v>
          </cell>
          <cell r="AN60">
            <v>623.79199980943815</v>
          </cell>
          <cell r="AO60">
            <v>651.60743071022239</v>
          </cell>
          <cell r="AP60">
            <v>745.13750666220221</v>
          </cell>
          <cell r="AQ60">
            <v>744.9818526160002</v>
          </cell>
          <cell r="AR60">
            <v>744.69482261600012</v>
          </cell>
          <cell r="AS60">
            <v>860.80535000919997</v>
          </cell>
          <cell r="AT60">
            <v>915.90383582750007</v>
          </cell>
          <cell r="AU60">
            <v>894.10971700000005</v>
          </cell>
        </row>
        <row r="61">
          <cell r="E61" t="str">
            <v xml:space="preserve">  Domestic credit</v>
          </cell>
          <cell r="F61">
            <v>188.68722100000002</v>
          </cell>
          <cell r="G61">
            <v>198.86451300000002</v>
          </cell>
          <cell r="H61">
            <v>221.18337500000001</v>
          </cell>
          <cell r="I61">
            <v>243.75068999999999</v>
          </cell>
          <cell r="J61">
            <v>286.65078199999999</v>
          </cell>
          <cell r="K61">
            <v>249.90475900000001</v>
          </cell>
          <cell r="L61">
            <v>233.23503700000003</v>
          </cell>
          <cell r="M61">
            <v>263.21543299999996</v>
          </cell>
          <cell r="N61">
            <v>286.49104399999999</v>
          </cell>
          <cell r="O61">
            <v>295.57476700000001</v>
          </cell>
          <cell r="P61">
            <v>330.77274899999998</v>
          </cell>
          <cell r="Q61">
            <v>338.39639999999997</v>
          </cell>
          <cell r="R61">
            <v>323.85760000000005</v>
          </cell>
          <cell r="S61">
            <v>343.57979999999998</v>
          </cell>
          <cell r="T61">
            <v>354.87490000000003</v>
          </cell>
          <cell r="U61">
            <v>385.94970000000001</v>
          </cell>
          <cell r="V61">
            <v>429.35569999999996</v>
          </cell>
          <cell r="W61">
            <v>442.88670000000002</v>
          </cell>
          <cell r="X61">
            <v>469.90569999999991</v>
          </cell>
          <cell r="Y61">
            <v>481.96909999999997</v>
          </cell>
          <cell r="Z61">
            <v>525.38350000000003</v>
          </cell>
          <cell r="AA61">
            <v>556.66480000000001</v>
          </cell>
          <cell r="AB61">
            <v>567.04909999999995</v>
          </cell>
          <cell r="AC61">
            <v>526.70830000000001</v>
          </cell>
          <cell r="AD61">
            <v>568.44900000000007</v>
          </cell>
          <cell r="AE61">
            <v>594.55899999999997</v>
          </cell>
          <cell r="AF61">
            <v>613.33759999999984</v>
          </cell>
          <cell r="AG61">
            <v>620.61429999999996</v>
          </cell>
          <cell r="AH61">
            <v>641.97410000000002</v>
          </cell>
          <cell r="AI61">
            <v>655.93020000000001</v>
          </cell>
          <cell r="AJ61">
            <v>697.42650000000003</v>
          </cell>
          <cell r="AK61">
            <v>735.80040000000008</v>
          </cell>
          <cell r="AL61">
            <v>750.87790000000007</v>
          </cell>
          <cell r="AM61">
            <v>767.39049999999997</v>
          </cell>
          <cell r="AN61">
            <v>760.54489999999998</v>
          </cell>
          <cell r="AO61">
            <v>777.18459999999993</v>
          </cell>
          <cell r="AP61">
            <v>789.8107</v>
          </cell>
          <cell r="AQ61">
            <v>789.8107</v>
          </cell>
          <cell r="AR61">
            <v>790.46070000000009</v>
          </cell>
          <cell r="AS61">
            <v>865.55936400919995</v>
          </cell>
          <cell r="AT61">
            <v>890.67889817750006</v>
          </cell>
          <cell r="AU61">
            <v>975.85233205999998</v>
          </cell>
        </row>
        <row r="62">
          <cell r="E62" t="str">
            <v xml:space="preserve">    Net claims on General Govt</v>
          </cell>
          <cell r="F62">
            <v>39.667673000000008</v>
          </cell>
          <cell r="G62">
            <v>45.733424000000014</v>
          </cell>
          <cell r="H62">
            <v>62.298372000000015</v>
          </cell>
          <cell r="I62">
            <v>75.473726999999997</v>
          </cell>
          <cell r="J62">
            <v>115.37414799999999</v>
          </cell>
          <cell r="K62">
            <v>123.20652300000002</v>
          </cell>
          <cell r="L62">
            <v>106.72074600000002</v>
          </cell>
          <cell r="M62">
            <v>132.78194699999997</v>
          </cell>
          <cell r="N62">
            <v>154.91771600000001</v>
          </cell>
          <cell r="O62">
            <v>186.425669</v>
          </cell>
          <cell r="P62">
            <v>205.75862599999999</v>
          </cell>
          <cell r="Q62">
            <v>207.59939999999997</v>
          </cell>
          <cell r="R62">
            <v>195.65190000000001</v>
          </cell>
          <cell r="S62">
            <v>213.24759999999998</v>
          </cell>
          <cell r="T62">
            <v>222.39940000000001</v>
          </cell>
          <cell r="U62">
            <v>247.34900000000002</v>
          </cell>
          <cell r="V62">
            <v>289.30529999999999</v>
          </cell>
          <cell r="W62">
            <v>299.59660000000002</v>
          </cell>
          <cell r="X62">
            <v>321.19239999999996</v>
          </cell>
          <cell r="Y62">
            <v>334.44959999999998</v>
          </cell>
          <cell r="Z62">
            <v>342.96620000000001</v>
          </cell>
          <cell r="AA62">
            <v>367.08590000000004</v>
          </cell>
          <cell r="AB62">
            <v>367.59539999999998</v>
          </cell>
          <cell r="AC62">
            <v>318.95780000000008</v>
          </cell>
          <cell r="AD62">
            <v>358.83580000000006</v>
          </cell>
          <cell r="AE62">
            <v>367.67</v>
          </cell>
          <cell r="AF62">
            <v>374.92899999999992</v>
          </cell>
          <cell r="AG62">
            <v>385.42609999999996</v>
          </cell>
          <cell r="AH62">
            <v>402.65120000000002</v>
          </cell>
          <cell r="AI62">
            <v>411.45970000000005</v>
          </cell>
          <cell r="AJ62">
            <v>451.38419999999996</v>
          </cell>
          <cell r="AK62">
            <v>483.46510000000001</v>
          </cell>
          <cell r="AL62">
            <v>492.47180000000003</v>
          </cell>
          <cell r="AM62">
            <v>501.12819999999999</v>
          </cell>
          <cell r="AN62">
            <v>494.44349999999997</v>
          </cell>
          <cell r="AO62">
            <v>496.57059999999996</v>
          </cell>
          <cell r="AP62">
            <v>485.63580000000002</v>
          </cell>
          <cell r="AQ62">
            <v>485.63580000000002</v>
          </cell>
          <cell r="AR62">
            <v>496.54212200000001</v>
          </cell>
          <cell r="AS62">
            <v>514.85658940919996</v>
          </cell>
          <cell r="AT62">
            <v>520.23835132750003</v>
          </cell>
          <cell r="AU62">
            <v>606.47473600000001</v>
          </cell>
        </row>
        <row r="63">
          <cell r="E63" t="str">
            <v xml:space="preserve">      Net claims on Republican Govt</v>
          </cell>
          <cell r="F63">
            <v>49.066135000000003</v>
          </cell>
          <cell r="G63">
            <v>52.689883999999999</v>
          </cell>
          <cell r="H63">
            <v>69.884220000000013</v>
          </cell>
          <cell r="I63">
            <v>83.175570000000008</v>
          </cell>
          <cell r="J63">
            <v>138.045973</v>
          </cell>
          <cell r="K63">
            <v>141.40032900000003</v>
          </cell>
          <cell r="L63">
            <v>130.11977200000001</v>
          </cell>
          <cell r="M63">
            <v>156.90498199999999</v>
          </cell>
          <cell r="N63">
            <v>173.381855</v>
          </cell>
          <cell r="O63">
            <v>201.54884100000001</v>
          </cell>
          <cell r="P63">
            <v>218.82675400000002</v>
          </cell>
          <cell r="Q63">
            <v>218.97880000000001</v>
          </cell>
          <cell r="R63">
            <v>211.9391</v>
          </cell>
          <cell r="S63">
            <v>234.58150000000001</v>
          </cell>
          <cell r="T63">
            <v>241.6568</v>
          </cell>
          <cell r="U63">
            <v>270.08269999999999</v>
          </cell>
          <cell r="V63">
            <v>297.34779999999995</v>
          </cell>
          <cell r="W63">
            <v>307.0256</v>
          </cell>
          <cell r="X63">
            <v>327.827</v>
          </cell>
          <cell r="Y63">
            <v>342.79899999999998</v>
          </cell>
          <cell r="Z63">
            <v>350.59030000000001</v>
          </cell>
          <cell r="AA63">
            <v>374.90520000000004</v>
          </cell>
          <cell r="AB63">
            <v>376.72019999999998</v>
          </cell>
          <cell r="AC63">
            <v>330.65610000000004</v>
          </cell>
          <cell r="AD63">
            <v>364.69000000000005</v>
          </cell>
          <cell r="AE63">
            <v>375.3141</v>
          </cell>
          <cell r="AF63">
            <v>385.02089999999993</v>
          </cell>
          <cell r="AG63">
            <v>395.14189999999996</v>
          </cell>
          <cell r="AH63">
            <v>410.7423</v>
          </cell>
          <cell r="AI63">
            <v>421.78160000000008</v>
          </cell>
          <cell r="AJ63">
            <v>459.31369999999998</v>
          </cell>
          <cell r="AK63">
            <v>491.88300000000004</v>
          </cell>
          <cell r="AL63">
            <v>501.37619999999998</v>
          </cell>
          <cell r="AM63">
            <v>509.41299999999995</v>
          </cell>
          <cell r="AN63">
            <v>503.1617</v>
          </cell>
          <cell r="AO63">
            <v>505.904</v>
          </cell>
          <cell r="AP63">
            <v>509.82429999999999</v>
          </cell>
          <cell r="AQ63">
            <v>509.82429999999999</v>
          </cell>
          <cell r="AR63">
            <v>520.73062200000004</v>
          </cell>
          <cell r="AS63">
            <v>523.48695400919996</v>
          </cell>
          <cell r="AT63">
            <v>530.78584647749994</v>
          </cell>
          <cell r="AU63">
            <v>615.12490394000008</v>
          </cell>
        </row>
        <row r="64">
          <cell r="E64" t="str">
            <v xml:space="preserve">    Credit to the nongovernment sector</v>
          </cell>
          <cell r="F64">
            <v>149.01954800000001</v>
          </cell>
          <cell r="G64">
            <v>153.131089</v>
          </cell>
          <cell r="H64">
            <v>158.88500299999998</v>
          </cell>
          <cell r="I64">
            <v>168.27696299999999</v>
          </cell>
          <cell r="J64">
            <v>171.276634</v>
          </cell>
          <cell r="K64">
            <v>126.69823600000001</v>
          </cell>
          <cell r="L64">
            <v>126.514291</v>
          </cell>
          <cell r="M64">
            <v>130.43348600000002</v>
          </cell>
          <cell r="N64">
            <v>131.573328</v>
          </cell>
          <cell r="O64">
            <v>109.149098</v>
          </cell>
          <cell r="P64">
            <v>125.01412300000001</v>
          </cell>
          <cell r="Q64">
            <v>130.797</v>
          </cell>
          <cell r="R64">
            <v>128.20570000000001</v>
          </cell>
          <cell r="S64">
            <v>130.3322</v>
          </cell>
          <cell r="T64">
            <v>132.47549999999998</v>
          </cell>
          <cell r="U64">
            <v>138.60069999999999</v>
          </cell>
          <cell r="V64">
            <v>140.0504</v>
          </cell>
          <cell r="W64">
            <v>143.2901</v>
          </cell>
          <cell r="X64">
            <v>148.71329999999998</v>
          </cell>
          <cell r="Y64">
            <v>147.51949999999999</v>
          </cell>
          <cell r="Z64">
            <v>182.41729999999998</v>
          </cell>
          <cell r="AA64">
            <v>189.5789</v>
          </cell>
          <cell r="AB64">
            <v>199.4537</v>
          </cell>
          <cell r="AC64">
            <v>207.75049999999999</v>
          </cell>
          <cell r="AD64">
            <v>209.61320000000001</v>
          </cell>
          <cell r="AE64">
            <v>226.88899999999998</v>
          </cell>
          <cell r="AF64">
            <v>238.40859999999998</v>
          </cell>
          <cell r="AG64">
            <v>235.18819999999999</v>
          </cell>
          <cell r="AH64">
            <v>239.3229</v>
          </cell>
          <cell r="AI64">
            <v>244.47049999999999</v>
          </cell>
          <cell r="AJ64">
            <v>246.04230000000001</v>
          </cell>
          <cell r="AK64">
            <v>252.33530000000002</v>
          </cell>
          <cell r="AL64">
            <v>258.40610000000004</v>
          </cell>
          <cell r="AM64">
            <v>266.26229999999998</v>
          </cell>
          <cell r="AN64">
            <v>266.10140000000001</v>
          </cell>
          <cell r="AO64">
            <v>280.61399999999998</v>
          </cell>
          <cell r="AP64">
            <v>304.17489999999998</v>
          </cell>
          <cell r="AQ64">
            <v>304.17489999999998</v>
          </cell>
          <cell r="AR64">
            <v>293.91857800000002</v>
          </cell>
          <cell r="AS64">
            <v>350.7027746</v>
          </cell>
          <cell r="AT64">
            <v>370.44054685000003</v>
          </cell>
          <cell r="AU64">
            <v>369.37759606000003</v>
          </cell>
        </row>
        <row r="65">
          <cell r="E65" t="str">
            <v xml:space="preserve">       Credit to the nongovernment sector excluding KFW loan</v>
          </cell>
          <cell r="F65">
            <v>149.01954800000001</v>
          </cell>
          <cell r="G65">
            <v>133.48722100000001</v>
          </cell>
          <cell r="H65">
            <v>134.83251300000001</v>
          </cell>
          <cell r="I65">
            <v>135.60337499999997</v>
          </cell>
          <cell r="J65">
            <v>145.53068999999999</v>
          </cell>
          <cell r="K65">
            <v>152.373582</v>
          </cell>
          <cell r="L65">
            <v>102.52755900000001</v>
          </cell>
          <cell r="M65">
            <v>95.681437000000003</v>
          </cell>
          <cell r="N65">
            <v>107.16653300000002</v>
          </cell>
          <cell r="O65">
            <v>110.233844</v>
          </cell>
          <cell r="P65">
            <v>82.332267000000002</v>
          </cell>
          <cell r="Q65">
            <v>99.319649000000013</v>
          </cell>
          <cell r="R65">
            <v>128.20570000000001</v>
          </cell>
          <cell r="S65">
            <v>130.3322</v>
          </cell>
          <cell r="T65">
            <v>132.30549999999999</v>
          </cell>
          <cell r="U65">
            <v>138.32069999999999</v>
          </cell>
          <cell r="V65">
            <v>139.68039999999999</v>
          </cell>
          <cell r="W65">
            <v>142.9101</v>
          </cell>
          <cell r="X65">
            <v>148.32329999999999</v>
          </cell>
          <cell r="Y65">
            <v>147.1095</v>
          </cell>
          <cell r="Z65">
            <v>148.61429999999999</v>
          </cell>
          <cell r="AA65">
            <v>154.92590000000001</v>
          </cell>
          <cell r="AB65">
            <v>163.9477</v>
          </cell>
          <cell r="AC65">
            <v>170.33750000000001</v>
          </cell>
          <cell r="AD65">
            <v>172.9402</v>
          </cell>
          <cell r="AE65">
            <v>189.48099999999999</v>
          </cell>
          <cell r="AF65">
            <v>200.5566</v>
          </cell>
          <cell r="AG65">
            <v>196.1352</v>
          </cell>
          <cell r="AH65">
            <v>195.22790000000001</v>
          </cell>
          <cell r="AI65">
            <v>199.82849999999999</v>
          </cell>
          <cell r="AJ65">
            <v>201.5573</v>
          </cell>
          <cell r="AK65">
            <v>205.89330000000001</v>
          </cell>
          <cell r="AL65">
            <v>212.74510000000001</v>
          </cell>
          <cell r="AM65">
            <v>216.48330000000001</v>
          </cell>
          <cell r="AN65">
            <v>213.9684</v>
          </cell>
          <cell r="AO65">
            <v>225.458</v>
          </cell>
          <cell r="AP65">
            <v>238.15889999999999</v>
          </cell>
          <cell r="AQ65">
            <v>238.15889999999999</v>
          </cell>
          <cell r="AR65">
            <v>238.15889999999999</v>
          </cell>
          <cell r="AS65">
            <v>273.2355</v>
          </cell>
          <cell r="AT65">
            <v>300.5847</v>
          </cell>
          <cell r="AU65">
            <v>291.89400000000001</v>
          </cell>
        </row>
        <row r="66">
          <cell r="E66" t="str">
            <v xml:space="preserve">  Other items, net</v>
          </cell>
          <cell r="F66">
            <v>-65.204600209999981</v>
          </cell>
          <cell r="G66">
            <v>-31.484171000000003</v>
          </cell>
          <cell r="H66">
            <v>-61.080939000000001</v>
          </cell>
          <cell r="I66">
            <v>-86.023740000000004</v>
          </cell>
          <cell r="J66">
            <v>-116.89837199999999</v>
          </cell>
          <cell r="K66">
            <v>-126.22721200000001</v>
          </cell>
          <cell r="L66">
            <v>-106.13592300000003</v>
          </cell>
          <cell r="M66">
            <v>-121.08573499999997</v>
          </cell>
          <cell r="N66">
            <v>-134.18153099999998</v>
          </cell>
          <cell r="O66">
            <v>-133.70187700000002</v>
          </cell>
          <cell r="P66">
            <v>-175.94136799999998</v>
          </cell>
          <cell r="Q66">
            <v>-194.73439999999999</v>
          </cell>
          <cell r="R66">
            <v>-88.853910805333413</v>
          </cell>
          <cell r="S66">
            <v>-94.286123656000001</v>
          </cell>
          <cell r="T66">
            <v>-89.56129121846152</v>
          </cell>
          <cell r="U66">
            <v>-103.62318701107694</v>
          </cell>
          <cell r="V66">
            <v>-101.97923865734617</v>
          </cell>
          <cell r="W66">
            <v>-84.600719349999963</v>
          </cell>
          <cell r="X66">
            <v>-99.261127099999953</v>
          </cell>
          <cell r="Y66">
            <v>-111.11412626692305</v>
          </cell>
          <cell r="Z66">
            <v>-99.255010769538444</v>
          </cell>
          <cell r="AA66">
            <v>-106.71460336438457</v>
          </cell>
          <cell r="AB66">
            <v>-108.30657780000001</v>
          </cell>
          <cell r="AC66">
            <v>-107.94983941169238</v>
          </cell>
          <cell r="AD66">
            <v>-123.18852029230766</v>
          </cell>
          <cell r="AE66">
            <v>-137.35283117413496</v>
          </cell>
          <cell r="AF66">
            <v>-128.53861338417778</v>
          </cell>
          <cell r="AG66">
            <v>-134.10017801217793</v>
          </cell>
          <cell r="AH66">
            <v>-123.19155884717804</v>
          </cell>
          <cell r="AI66">
            <v>-123.33357151173038</v>
          </cell>
          <cell r="AJ66">
            <v>-139.95749915442707</v>
          </cell>
          <cell r="AK66">
            <v>-144.55025273442698</v>
          </cell>
          <cell r="AL66">
            <v>-153.40489541741579</v>
          </cell>
          <cell r="AM66">
            <v>-150.94847929460673</v>
          </cell>
          <cell r="AN66">
            <v>-136.75290019056183</v>
          </cell>
          <cell r="AO66">
            <v>-125.57716928977754</v>
          </cell>
          <cell r="AP66">
            <v>-44.673193337797784</v>
          </cell>
          <cell r="AQ66">
            <v>-44.828847383999801</v>
          </cell>
          <cell r="AR66">
            <v>-45.765877383999964</v>
          </cell>
          <cell r="AS66">
            <v>-4.7540139999999838</v>
          </cell>
          <cell r="AT66">
            <v>25.224937650000015</v>
          </cell>
          <cell r="AU66">
            <v>-81.742615059999935</v>
          </cell>
        </row>
        <row r="68">
          <cell r="E68" t="str">
            <v>Broad money (M3)</v>
          </cell>
          <cell r="F68">
            <v>180.58534200000003</v>
          </cell>
          <cell r="G68">
            <v>179.13567800000001</v>
          </cell>
          <cell r="H68">
            <v>182.33523700000001</v>
          </cell>
          <cell r="I68">
            <v>189.58598499999999</v>
          </cell>
          <cell r="J68">
            <v>201.87475599999999</v>
          </cell>
          <cell r="K68">
            <v>200.15606</v>
          </cell>
          <cell r="L68">
            <v>206.44351700000001</v>
          </cell>
          <cell r="M68">
            <v>217.786023</v>
          </cell>
          <cell r="N68">
            <v>224.640557</v>
          </cell>
          <cell r="O68">
            <v>236.78877299999996</v>
          </cell>
          <cell r="P68">
            <v>235.83344000000002</v>
          </cell>
          <cell r="Q68">
            <v>238.3133</v>
          </cell>
          <cell r="R68">
            <v>256.2722</v>
          </cell>
          <cell r="S68">
            <v>243.17580000000001</v>
          </cell>
          <cell r="T68">
            <v>235.8417</v>
          </cell>
          <cell r="U68">
            <v>245.80789999999999</v>
          </cell>
          <cell r="V68">
            <v>269.44909999999999</v>
          </cell>
          <cell r="W68">
            <v>265.73140000000001</v>
          </cell>
          <cell r="X68">
            <v>271.64830000000001</v>
          </cell>
          <cell r="Y68">
            <v>293.44600000000003</v>
          </cell>
          <cell r="Z68">
            <v>321.82580000000002</v>
          </cell>
          <cell r="AA68">
            <v>335.36960000000005</v>
          </cell>
          <cell r="AB68">
            <v>340.91730000000001</v>
          </cell>
          <cell r="AC68">
            <v>348.01</v>
          </cell>
          <cell r="AD68">
            <v>373.04290000000003</v>
          </cell>
          <cell r="AE68">
            <v>360.16800000000001</v>
          </cell>
          <cell r="AF68">
            <v>360.73040000000003</v>
          </cell>
          <cell r="AG68">
            <v>360.09859999999998</v>
          </cell>
          <cell r="AH68">
            <v>373.55039999999997</v>
          </cell>
          <cell r="AI68">
            <v>382.30079999999998</v>
          </cell>
          <cell r="AJ68">
            <v>387.33080000000001</v>
          </cell>
          <cell r="AK68">
            <v>395.02109999999999</v>
          </cell>
          <cell r="AL68">
            <v>399.86989999999997</v>
          </cell>
          <cell r="AM68">
            <v>350.51530000000002</v>
          </cell>
          <cell r="AN68">
            <v>325.59619999999995</v>
          </cell>
          <cell r="AO68">
            <v>301.99740000000003</v>
          </cell>
          <cell r="AP68">
            <v>368.54349999999999</v>
          </cell>
          <cell r="AQ68">
            <v>368.54349999999999</v>
          </cell>
          <cell r="AR68">
            <v>368.54349999999999</v>
          </cell>
          <cell r="AS68">
            <v>407.69110000000001</v>
          </cell>
          <cell r="AT68">
            <v>424.97230000000002</v>
          </cell>
          <cell r="AU68">
            <v>403.49950000000001</v>
          </cell>
          <cell r="CE68">
            <v>635.10204399999998</v>
          </cell>
        </row>
        <row r="69">
          <cell r="E69" t="str">
            <v xml:space="preserve">  Broad money, excl forex deposits (M2)</v>
          </cell>
          <cell r="F69">
            <v>157.66074800000001</v>
          </cell>
          <cell r="G69">
            <v>149.349288</v>
          </cell>
          <cell r="H69">
            <v>147.951617</v>
          </cell>
          <cell r="I69">
            <v>150.561733</v>
          </cell>
          <cell r="J69">
            <v>168.08731599999999</v>
          </cell>
          <cell r="K69">
            <v>171.624706</v>
          </cell>
          <cell r="L69">
            <v>176.17011600000001</v>
          </cell>
          <cell r="M69">
            <v>188.98358100000002</v>
          </cell>
          <cell r="N69">
            <v>194.24451400000001</v>
          </cell>
          <cell r="O69">
            <v>202.05192899999997</v>
          </cell>
          <cell r="P69">
            <v>198.33581900000001</v>
          </cell>
          <cell r="Q69">
            <v>196.16579999999999</v>
          </cell>
          <cell r="R69">
            <v>217.95180000000002</v>
          </cell>
          <cell r="S69">
            <v>204.37440000000001</v>
          </cell>
          <cell r="T69">
            <v>198.11369999999999</v>
          </cell>
          <cell r="U69">
            <v>205.06819999999999</v>
          </cell>
          <cell r="V69">
            <v>218.37219999999999</v>
          </cell>
          <cell r="W69">
            <v>216.1925</v>
          </cell>
          <cell r="X69">
            <v>215.56229999999999</v>
          </cell>
          <cell r="Y69">
            <v>236.2577</v>
          </cell>
          <cell r="Z69">
            <v>255.76670000000001</v>
          </cell>
          <cell r="AA69">
            <v>264.45640000000003</v>
          </cell>
          <cell r="AB69">
            <v>262.68979999999999</v>
          </cell>
          <cell r="AC69">
            <v>268.28570000000002</v>
          </cell>
          <cell r="AD69">
            <v>295.21140000000003</v>
          </cell>
          <cell r="AE69">
            <v>274.30680000000001</v>
          </cell>
          <cell r="AF69">
            <v>272.1078</v>
          </cell>
          <cell r="AG69">
            <v>269.69919999999996</v>
          </cell>
          <cell r="AH69">
            <v>278.44659999999999</v>
          </cell>
          <cell r="AI69">
            <v>280.17149999999998</v>
          </cell>
          <cell r="AJ69">
            <v>281.71030000000002</v>
          </cell>
          <cell r="AK69">
            <v>291.12509999999997</v>
          </cell>
          <cell r="AL69">
            <v>294.23779999999999</v>
          </cell>
          <cell r="AM69">
            <v>252.1703</v>
          </cell>
          <cell r="AN69">
            <v>228.78369999999998</v>
          </cell>
          <cell r="AO69">
            <v>210.33520000000001</v>
          </cell>
          <cell r="AP69">
            <v>261.13669999999996</v>
          </cell>
          <cell r="AQ69">
            <v>261.13669999999996</v>
          </cell>
          <cell r="AR69">
            <v>261.13669999999996</v>
          </cell>
          <cell r="AS69">
            <v>275.32709999999997</v>
          </cell>
          <cell r="AT69">
            <v>268.1875</v>
          </cell>
          <cell r="AU69">
            <v>254.08850000000001</v>
          </cell>
        </row>
        <row r="70">
          <cell r="E70" t="str">
            <v xml:space="preserve">    Currency held by the public</v>
          </cell>
          <cell r="F70">
            <v>124.80000000000001</v>
          </cell>
          <cell r="G70">
            <v>120.33970000000001</v>
          </cell>
          <cell r="H70">
            <v>118.16100000000002</v>
          </cell>
          <cell r="I70">
            <v>120.1</v>
          </cell>
          <cell r="J70">
            <v>132.19999999999999</v>
          </cell>
          <cell r="K70">
            <v>133.97</v>
          </cell>
          <cell r="L70">
            <v>130.44399999999999</v>
          </cell>
          <cell r="M70">
            <v>143.0718</v>
          </cell>
          <cell r="N70">
            <v>152.64400000000001</v>
          </cell>
          <cell r="O70">
            <v>157.68299999999999</v>
          </cell>
          <cell r="P70">
            <v>155.3836</v>
          </cell>
          <cell r="Q70">
            <v>152.84859999999998</v>
          </cell>
          <cell r="R70">
            <v>176.75740000000002</v>
          </cell>
          <cell r="S70">
            <v>160.42830000000001</v>
          </cell>
          <cell r="T70">
            <v>157.952</v>
          </cell>
          <cell r="U70">
            <v>158.29259999999999</v>
          </cell>
          <cell r="V70">
            <v>171.31289999999998</v>
          </cell>
          <cell r="W70">
            <v>166.3938</v>
          </cell>
          <cell r="X70">
            <v>168.6557</v>
          </cell>
          <cell r="Y70">
            <v>184.0633</v>
          </cell>
          <cell r="Z70">
            <v>194.83770000000001</v>
          </cell>
          <cell r="AA70">
            <v>202.40180000000001</v>
          </cell>
          <cell r="AB70">
            <v>205.78280000000001</v>
          </cell>
          <cell r="AC70">
            <v>209.25149999999999</v>
          </cell>
          <cell r="AD70">
            <v>239.86590000000001</v>
          </cell>
          <cell r="AE70">
            <v>214.69749999999999</v>
          </cell>
          <cell r="AF70">
            <v>210.88889999999998</v>
          </cell>
          <cell r="AG70">
            <v>211.90169999999998</v>
          </cell>
          <cell r="AH70">
            <v>219.934</v>
          </cell>
          <cell r="AI70">
            <v>221.63289999999998</v>
          </cell>
          <cell r="AJ70">
            <v>220.94840000000002</v>
          </cell>
          <cell r="AK70">
            <v>233.78270000000001</v>
          </cell>
          <cell r="AL70">
            <v>230.48179999999999</v>
          </cell>
          <cell r="AM70">
            <v>198.9091</v>
          </cell>
          <cell r="AN70">
            <v>183.67099999999999</v>
          </cell>
          <cell r="AO70">
            <v>168.83500000000001</v>
          </cell>
          <cell r="AP70">
            <v>212.19389999999999</v>
          </cell>
          <cell r="AQ70">
            <v>212.19389999999999</v>
          </cell>
          <cell r="AR70">
            <v>212.19389999999999</v>
          </cell>
          <cell r="AS70">
            <v>226.88329999999999</v>
          </cell>
          <cell r="AT70">
            <v>220.65369999999999</v>
          </cell>
          <cell r="AU70">
            <v>206.90450000000001</v>
          </cell>
        </row>
        <row r="71">
          <cell r="E71" t="str">
            <v xml:space="preserve">      Currency in circulation (NBG)</v>
          </cell>
          <cell r="F71">
            <v>131.4</v>
          </cell>
          <cell r="G71">
            <v>129.30000000000001</v>
          </cell>
          <cell r="H71">
            <v>128.80000000000001</v>
          </cell>
          <cell r="I71">
            <v>129</v>
          </cell>
          <cell r="J71">
            <v>132.19999999999999</v>
          </cell>
          <cell r="K71">
            <v>133.97</v>
          </cell>
          <cell r="L71">
            <v>139.66</v>
          </cell>
          <cell r="M71">
            <v>151.959</v>
          </cell>
          <cell r="N71">
            <v>162.393</v>
          </cell>
          <cell r="O71">
            <v>171.98699999999999</v>
          </cell>
          <cell r="P71">
            <v>168.3159</v>
          </cell>
          <cell r="Q71">
            <v>164.59449999999998</v>
          </cell>
          <cell r="R71">
            <v>185.57400000000001</v>
          </cell>
          <cell r="S71">
            <v>169.69300000000001</v>
          </cell>
          <cell r="T71">
            <v>167.61859999999999</v>
          </cell>
          <cell r="U71">
            <v>170.5694</v>
          </cell>
          <cell r="V71">
            <v>183.02359999999999</v>
          </cell>
          <cell r="W71">
            <v>175.28129999999999</v>
          </cell>
          <cell r="X71">
            <v>178.18289999999999</v>
          </cell>
          <cell r="Y71">
            <v>195.7901</v>
          </cell>
          <cell r="Z71">
            <v>207.39680000000001</v>
          </cell>
          <cell r="AA71">
            <v>220.32980000000001</v>
          </cell>
          <cell r="AB71">
            <v>222.0727</v>
          </cell>
          <cell r="AC71">
            <v>222.70949999999999</v>
          </cell>
          <cell r="AD71">
            <v>254.5549</v>
          </cell>
          <cell r="AE71">
            <v>231.31059999999999</v>
          </cell>
          <cell r="AF71">
            <v>227.33109999999999</v>
          </cell>
          <cell r="AG71">
            <v>228.98509999999999</v>
          </cell>
          <cell r="AH71">
            <v>237.55969999999999</v>
          </cell>
          <cell r="AI71">
            <v>238.96969999999999</v>
          </cell>
          <cell r="AJ71">
            <v>236.76840000000001</v>
          </cell>
          <cell r="AK71">
            <v>246.9117</v>
          </cell>
          <cell r="AL71">
            <v>250.23589999999999</v>
          </cell>
          <cell r="AM71">
            <v>211.8398</v>
          </cell>
          <cell r="AN71">
            <v>195.4648</v>
          </cell>
          <cell r="AO71">
            <v>179.57740000000001</v>
          </cell>
          <cell r="AP71">
            <v>221.97489999999999</v>
          </cell>
          <cell r="AQ71">
            <v>221.97489999999999</v>
          </cell>
          <cell r="AR71">
            <v>221.97489999999999</v>
          </cell>
          <cell r="AS71">
            <v>238.3845</v>
          </cell>
          <cell r="AT71">
            <v>231.12799999999999</v>
          </cell>
          <cell r="AU71">
            <v>221.71700000000001</v>
          </cell>
        </row>
        <row r="72">
          <cell r="E72" t="str">
            <v xml:space="preserve">      Less: banks' vault cash</v>
          </cell>
          <cell r="F72">
            <v>-6.6</v>
          </cell>
          <cell r="G72">
            <v>-8.9603000000000002</v>
          </cell>
          <cell r="H72">
            <v>-10.638999999999999</v>
          </cell>
          <cell r="I72">
            <v>-8.9</v>
          </cell>
          <cell r="L72">
            <v>-9.2159999999999993</v>
          </cell>
          <cell r="M72">
            <v>-8.8872</v>
          </cell>
          <cell r="N72">
            <v>-9.7490000000000006</v>
          </cell>
          <cell r="O72">
            <v>-14.304</v>
          </cell>
          <cell r="P72">
            <v>-12.9323</v>
          </cell>
          <cell r="Q72">
            <v>-11.745900000000001</v>
          </cell>
          <cell r="R72">
            <v>-8.8165999999999993</v>
          </cell>
          <cell r="S72">
            <v>-9.2646999999999995</v>
          </cell>
          <cell r="T72">
            <v>-9.6666000000000007</v>
          </cell>
          <cell r="U72">
            <v>-12.2768</v>
          </cell>
          <cell r="V72">
            <v>-11.710699999999999</v>
          </cell>
          <cell r="W72">
            <v>-8.8874999999999993</v>
          </cell>
          <cell r="X72">
            <v>-9.5272000000000006</v>
          </cell>
          <cell r="Y72">
            <v>-11.726800000000001</v>
          </cell>
          <cell r="Z72">
            <v>-12.559100000000001</v>
          </cell>
          <cell r="AA72">
            <v>-17.928000000000001</v>
          </cell>
          <cell r="AB72">
            <v>-16.289899999999999</v>
          </cell>
          <cell r="AC72">
            <v>-13.458</v>
          </cell>
          <cell r="AD72">
            <v>-14.689</v>
          </cell>
          <cell r="AE72">
            <v>-16.613099999999999</v>
          </cell>
          <cell r="AF72">
            <v>-16.4422</v>
          </cell>
          <cell r="AG72">
            <v>-17.083400000000001</v>
          </cell>
          <cell r="AH72">
            <v>-17.625699999999998</v>
          </cell>
          <cell r="AI72">
            <v>-17.3368</v>
          </cell>
          <cell r="AJ72">
            <v>-15.82</v>
          </cell>
          <cell r="AK72">
            <v>-13.129</v>
          </cell>
          <cell r="AL72">
            <v>-19.754100000000001</v>
          </cell>
          <cell r="AM72">
            <v>-12.9307</v>
          </cell>
          <cell r="AN72">
            <v>-11.793799999999999</v>
          </cell>
          <cell r="AO72">
            <v>-10.7424</v>
          </cell>
          <cell r="AP72">
            <v>-9.7810000000000006</v>
          </cell>
          <cell r="AQ72">
            <v>-9.7810000000000006</v>
          </cell>
          <cell r="AR72">
            <v>-9.7810000000000006</v>
          </cell>
          <cell r="AS72">
            <v>-11.501200000000001</v>
          </cell>
          <cell r="AT72">
            <v>-10.474299999999999</v>
          </cell>
          <cell r="AU72">
            <v>-14.8125</v>
          </cell>
        </row>
        <row r="73">
          <cell r="E73" t="str">
            <v xml:space="preserve">    Deposit liabilities (domestic currency)</v>
          </cell>
          <cell r="F73">
            <v>32.860748000000001</v>
          </cell>
          <cell r="G73">
            <v>29.009588000000001</v>
          </cell>
          <cell r="H73">
            <v>29.790616999999997</v>
          </cell>
          <cell r="I73">
            <v>30.461732999999999</v>
          </cell>
          <cell r="J73">
            <v>35.887315999999998</v>
          </cell>
          <cell r="K73">
            <v>37.654705999999997</v>
          </cell>
          <cell r="L73">
            <v>45.726116000000005</v>
          </cell>
          <cell r="M73">
            <v>45.911781000000005</v>
          </cell>
          <cell r="N73">
            <v>41.600514000000004</v>
          </cell>
          <cell r="O73">
            <v>44.368928999999994</v>
          </cell>
          <cell r="P73">
            <v>42.952218999999999</v>
          </cell>
          <cell r="Q73">
            <v>43.3172</v>
          </cell>
          <cell r="R73">
            <v>41.194400000000002</v>
          </cell>
          <cell r="S73">
            <v>43.946100000000001</v>
          </cell>
          <cell r="T73">
            <v>40.161700000000003</v>
          </cell>
          <cell r="U73">
            <v>46.775599999999997</v>
          </cell>
          <cell r="V73">
            <v>47.0593</v>
          </cell>
          <cell r="W73">
            <v>49.798699999999997</v>
          </cell>
          <cell r="X73">
            <v>46.906599999999997</v>
          </cell>
          <cell r="Y73">
            <v>52.194400000000002</v>
          </cell>
          <cell r="Z73">
            <v>60.929000000000002</v>
          </cell>
          <cell r="AA73">
            <v>62.054600000000001</v>
          </cell>
          <cell r="AB73">
            <v>56.906999999999996</v>
          </cell>
          <cell r="AC73">
            <v>59.034199999999998</v>
          </cell>
          <cell r="AD73">
            <v>55.345500000000001</v>
          </cell>
          <cell r="AE73">
            <v>59.609299999999998</v>
          </cell>
          <cell r="AF73">
            <v>61.218899999999998</v>
          </cell>
          <cell r="AG73">
            <v>57.797499999999999</v>
          </cell>
          <cell r="AH73">
            <v>58.512599999999999</v>
          </cell>
          <cell r="AI73">
            <v>58.538600000000002</v>
          </cell>
          <cell r="AJ73">
            <v>60.761899999999997</v>
          </cell>
          <cell r="AK73">
            <v>57.342399999999998</v>
          </cell>
          <cell r="AL73">
            <v>63.756</v>
          </cell>
          <cell r="AM73">
            <v>53.261200000000002</v>
          </cell>
          <cell r="AN73">
            <v>45.112699999999997</v>
          </cell>
          <cell r="AO73">
            <v>41.5002</v>
          </cell>
          <cell r="AP73">
            <v>48.942799999999998</v>
          </cell>
          <cell r="AQ73">
            <v>48.942799999999998</v>
          </cell>
          <cell r="AR73">
            <v>48.942799999999998</v>
          </cell>
          <cell r="AS73">
            <v>48.443800000000003</v>
          </cell>
          <cell r="AT73">
            <v>47.533799999999999</v>
          </cell>
          <cell r="AU73">
            <v>47.183999999999997</v>
          </cell>
        </row>
        <row r="74">
          <cell r="E74" t="str">
            <v xml:space="preserve">  Foreign currency deposits</v>
          </cell>
          <cell r="F74">
            <v>22.924594000000003</v>
          </cell>
          <cell r="G74">
            <v>29.786390000000001</v>
          </cell>
          <cell r="H74">
            <v>34.383620000000001</v>
          </cell>
          <cell r="I74">
            <v>39.024251999999997</v>
          </cell>
          <cell r="J74">
            <v>33.787440000000004</v>
          </cell>
          <cell r="K74">
            <v>28.531354</v>
          </cell>
          <cell r="L74">
            <v>30.273401000000003</v>
          </cell>
          <cell r="M74">
            <v>28.802441999999999</v>
          </cell>
          <cell r="N74">
            <v>30.396043000000002</v>
          </cell>
          <cell r="O74">
            <v>34.736843999999998</v>
          </cell>
          <cell r="P74">
            <v>37.497621000000002</v>
          </cell>
          <cell r="Q74">
            <v>42.147500000000001</v>
          </cell>
          <cell r="R74">
            <v>38.320399999999999</v>
          </cell>
          <cell r="S74">
            <v>38.801400000000001</v>
          </cell>
          <cell r="T74">
            <v>37.728000000000002</v>
          </cell>
          <cell r="U74">
            <v>40.739699999999999</v>
          </cell>
          <cell r="V74">
            <v>51.076900000000002</v>
          </cell>
          <cell r="W74">
            <v>49.538899999999998</v>
          </cell>
          <cell r="X74">
            <v>56.085999999999999</v>
          </cell>
          <cell r="Y74">
            <v>57.188299999999998</v>
          </cell>
          <cell r="Z74">
            <v>66.059100000000001</v>
          </cell>
          <cell r="AA74">
            <v>70.913200000000003</v>
          </cell>
          <cell r="AB74">
            <v>78.227500000000006</v>
          </cell>
          <cell r="AC74">
            <v>79.724299999999999</v>
          </cell>
          <cell r="AD74">
            <v>77.831500000000005</v>
          </cell>
          <cell r="AE74">
            <v>85.861199999999997</v>
          </cell>
          <cell r="AF74">
            <v>88.622600000000006</v>
          </cell>
          <cell r="AG74">
            <v>90.3994</v>
          </cell>
          <cell r="AH74">
            <v>95.103800000000007</v>
          </cell>
          <cell r="AI74">
            <v>102.1293</v>
          </cell>
          <cell r="AJ74">
            <v>105.62050000000001</v>
          </cell>
          <cell r="AK74">
            <v>103.896</v>
          </cell>
          <cell r="AL74">
            <v>105.63209999999999</v>
          </cell>
          <cell r="AM74">
            <v>98.344999999999999</v>
          </cell>
          <cell r="AN74">
            <v>96.8125</v>
          </cell>
          <cell r="AO74">
            <v>91.662199999999999</v>
          </cell>
          <cell r="AP74">
            <v>107.4068</v>
          </cell>
          <cell r="AQ74">
            <v>107.4068</v>
          </cell>
          <cell r="AR74">
            <v>107.4068</v>
          </cell>
          <cell r="AS74">
            <v>132.364</v>
          </cell>
          <cell r="AT74">
            <v>156.78479999999999</v>
          </cell>
          <cell r="AU74">
            <v>149.411</v>
          </cell>
        </row>
        <row r="76">
          <cell r="E76" t="str">
            <v>Memorandum Items:</v>
          </cell>
        </row>
        <row r="78">
          <cell r="E78" t="str">
            <v>Total deposit liabilities</v>
          </cell>
          <cell r="F78">
            <v>55.785342</v>
          </cell>
          <cell r="G78">
            <v>58.7956</v>
          </cell>
          <cell r="H78">
            <v>64.177199999999999</v>
          </cell>
          <cell r="I78">
            <v>69.484999999999999</v>
          </cell>
          <cell r="J78">
            <v>0</v>
          </cell>
          <cell r="K78">
            <v>0</v>
          </cell>
          <cell r="L78">
            <v>69.841148325358859</v>
          </cell>
          <cell r="M78">
            <v>74.714200000000005</v>
          </cell>
          <cell r="N78">
            <v>71.996000000000009</v>
          </cell>
          <cell r="O78">
            <v>79.105699999999999</v>
          </cell>
          <cell r="P78">
            <v>80.449799999999996</v>
          </cell>
          <cell r="Q78">
            <v>85.464699999999993</v>
          </cell>
          <cell r="R78">
            <v>79.514800000000008</v>
          </cell>
          <cell r="S78">
            <v>82.747500000000002</v>
          </cell>
          <cell r="T78">
            <v>77.889700000000005</v>
          </cell>
          <cell r="U78">
            <v>87.515299999999996</v>
          </cell>
          <cell r="V78">
            <v>98.136200000000002</v>
          </cell>
          <cell r="W78">
            <v>99.337599999999995</v>
          </cell>
          <cell r="X78">
            <v>102.9926</v>
          </cell>
          <cell r="Y78">
            <v>109.3827</v>
          </cell>
          <cell r="Z78">
            <v>126.9881</v>
          </cell>
          <cell r="AA78">
            <v>132.96780000000001</v>
          </cell>
          <cell r="AB78">
            <v>135.1345</v>
          </cell>
          <cell r="AC78">
            <v>138.7585</v>
          </cell>
          <cell r="AD78">
            <v>133.17700000000002</v>
          </cell>
          <cell r="AE78">
            <v>145.47049999999999</v>
          </cell>
          <cell r="AF78">
            <v>149.8415</v>
          </cell>
          <cell r="AG78">
            <v>148.1969</v>
          </cell>
          <cell r="AH78">
            <v>153.6164</v>
          </cell>
          <cell r="AI78">
            <v>160.6679</v>
          </cell>
          <cell r="AJ78">
            <v>166.38240000000002</v>
          </cell>
          <cell r="AK78">
            <v>161.23840000000001</v>
          </cell>
          <cell r="AL78">
            <v>169.38810000000001</v>
          </cell>
          <cell r="AM78">
            <v>151.6062</v>
          </cell>
          <cell r="AN78">
            <v>141.92519999999999</v>
          </cell>
          <cell r="AO78">
            <v>133.16239999999999</v>
          </cell>
          <cell r="AP78">
            <v>156.34960000000001</v>
          </cell>
          <cell r="AQ78">
            <v>156.34960000000001</v>
          </cell>
          <cell r="AR78">
            <v>156.34960000000001</v>
          </cell>
          <cell r="AS78">
            <v>180.80780000000001</v>
          </cell>
          <cell r="AT78">
            <v>204.3186</v>
          </cell>
          <cell r="AU78">
            <v>196.595</v>
          </cell>
        </row>
        <row r="79">
          <cell r="E79" t="str">
            <v>Currency (held by public)/broad money</v>
          </cell>
          <cell r="F79">
            <v>0.69108599079985122</v>
          </cell>
          <cell r="G79">
            <v>0.67178105041273273</v>
          </cell>
          <cell r="H79">
            <v>0.64803206349519737</v>
          </cell>
          <cell r="I79">
            <v>0.63348893636099901</v>
          </cell>
          <cell r="L79">
            <v>0.65137967613298964</v>
          </cell>
          <cell r="M79">
            <v>0.64918645124492758</v>
          </cell>
          <cell r="N79">
            <v>0.67950498575498586</v>
          </cell>
          <cell r="O79">
            <v>0.66592282486453103</v>
          </cell>
          <cell r="P79">
            <v>0.65887020243951877</v>
          </cell>
          <cell r="Q79">
            <v>0.64137670872754471</v>
          </cell>
          <cell r="R79">
            <v>0.68972522185395069</v>
          </cell>
          <cell r="S79">
            <v>0.65972148544386411</v>
          </cell>
          <cell r="T79">
            <v>0.66973737044805903</v>
          </cell>
          <cell r="U79">
            <v>0.64396872517116011</v>
          </cell>
          <cell r="V79">
            <v>0.63578946821496152</v>
          </cell>
          <cell r="W79">
            <v>0.62617289488558747</v>
          </cell>
          <cell r="X79">
            <v>0.62086050234807277</v>
          </cell>
          <cell r="Y79">
            <v>0.62724760262535517</v>
          </cell>
          <cell r="Z79">
            <v>0.60541354981483775</v>
          </cell>
          <cell r="AA79">
            <v>0.60351862542102797</v>
          </cell>
          <cell r="AB79">
            <v>0.60361501161718689</v>
          </cell>
          <cell r="AC79">
            <v>0.60128013562828653</v>
          </cell>
          <cell r="AD79">
            <v>0.6429981645542644</v>
          </cell>
          <cell r="AE79">
            <v>0.59610376268852305</v>
          </cell>
          <cell r="AF79">
            <v>0.58461637832575231</v>
          </cell>
          <cell r="AG79">
            <v>0.58845466213975839</v>
          </cell>
          <cell r="AH79">
            <v>0.58876660284663063</v>
          </cell>
          <cell r="AI79">
            <v>0.57973433484837067</v>
          </cell>
          <cell r="AJ79">
            <v>0.57043849856505091</v>
          </cell>
          <cell r="AK79">
            <v>0.59182332285541206</v>
          </cell>
          <cell r="AL79">
            <v>0.57639197148872678</v>
          </cell>
          <cell r="AM79">
            <v>0.56747622714329438</v>
          </cell>
          <cell r="AN79">
            <v>0.56410670640505023</v>
          </cell>
          <cell r="AO79">
            <v>0.55906110449957513</v>
          </cell>
          <cell r="AP79">
            <v>0.57576351231265777</v>
          </cell>
          <cell r="AQ79">
            <v>0.57576351231265777</v>
          </cell>
          <cell r="AR79">
            <v>0.57576351231265777</v>
          </cell>
          <cell r="AS79">
            <v>0.55650785607044151</v>
          </cell>
          <cell r="AT79">
            <v>0.51921901733360032</v>
          </cell>
          <cell r="AU79">
            <v>0.51277510876717325</v>
          </cell>
        </row>
        <row r="80">
          <cell r="E80" t="str">
            <v>Forex deposits/total deposits (in percent)</v>
          </cell>
          <cell r="F80">
            <v>41.094296777816659</v>
          </cell>
          <cell r="G80">
            <v>50.660253488356275</v>
          </cell>
          <cell r="H80">
            <v>53.58071090667714</v>
          </cell>
          <cell r="I80">
            <v>56.161761531265739</v>
          </cell>
          <cell r="J80" t="e">
            <v>#DIV/0!</v>
          </cell>
          <cell r="K80" t="e">
            <v>#DIV/0!</v>
          </cell>
          <cell r="L80">
            <v>34.565795242792937</v>
          </cell>
          <cell r="M80">
            <v>38.550101587114625</v>
          </cell>
          <cell r="N80">
            <v>42.219012167342626</v>
          </cell>
          <cell r="O80">
            <v>43.911879927742255</v>
          </cell>
          <cell r="P80">
            <v>46.60993563688163</v>
          </cell>
          <cell r="Q80">
            <v>49.315682381146843</v>
          </cell>
          <cell r="R80">
            <v>48.192789266903766</v>
          </cell>
          <cell r="S80">
            <v>46.891326021934198</v>
          </cell>
          <cell r="T80">
            <v>48.437726682732119</v>
          </cell>
          <cell r="U80">
            <v>46.551517277550325</v>
          </cell>
          <cell r="V80">
            <v>52.046951074119441</v>
          </cell>
          <cell r="W80">
            <v>49.869233804722484</v>
          </cell>
          <cell r="X80">
            <v>54.456339581678684</v>
          </cell>
          <cell r="Y80">
            <v>52.282765007629173</v>
          </cell>
          <cell r="Z80">
            <v>52.019913676950836</v>
          </cell>
          <cell r="AA80">
            <v>53.331107230472341</v>
          </cell>
          <cell r="AB80">
            <v>57.888622076523767</v>
          </cell>
          <cell r="AC80">
            <v>57.455435162530591</v>
          </cell>
          <cell r="AD80">
            <v>58.442148419021301</v>
          </cell>
          <cell r="AE80">
            <v>59.023100903619643</v>
          </cell>
          <cell r="AF80">
            <v>59.144229068715944</v>
          </cell>
          <cell r="AG80">
            <v>60.999521582435257</v>
          </cell>
          <cell r="AH80">
            <v>61.909926283912398</v>
          </cell>
          <cell r="AI80">
            <v>63.565466406170742</v>
          </cell>
          <cell r="AJ80">
            <v>63.480572464395266</v>
          </cell>
          <cell r="AK80">
            <v>64.436263321888575</v>
          </cell>
          <cell r="AL80">
            <v>62.360992301112049</v>
          </cell>
          <cell r="AM80">
            <v>64.868719089324841</v>
          </cell>
          <cell r="AN80">
            <v>68.2137492143749</v>
          </cell>
          <cell r="AO80">
            <v>68.834896337104169</v>
          </cell>
          <cell r="AP80">
            <v>68.696562063478254</v>
          </cell>
          <cell r="AQ80">
            <v>68.696562063478254</v>
          </cell>
          <cell r="AR80">
            <v>68.696562063478254</v>
          </cell>
          <cell r="AS80">
            <v>73.207018723749755</v>
          </cell>
          <cell r="AT80">
            <v>76.735451397963757</v>
          </cell>
          <cell r="AU80">
            <v>75.999389608077522</v>
          </cell>
        </row>
        <row r="81">
          <cell r="E81" t="str">
            <v>Money multiplier (M3/RM)</v>
          </cell>
          <cell r="F81">
            <v>1.1741569700910275</v>
          </cell>
          <cell r="G81">
            <v>1.1894799335989377</v>
          </cell>
          <cell r="H81">
            <v>1.1901777872062664</v>
          </cell>
          <cell r="I81">
            <v>1.2184189267352186</v>
          </cell>
          <cell r="J81">
            <v>1.2627432038531305</v>
          </cell>
          <cell r="K81">
            <v>1.2190514647664292</v>
          </cell>
          <cell r="L81">
            <v>1.1926946501819864</v>
          </cell>
          <cell r="M81">
            <v>1.1815974888628105</v>
          </cell>
          <cell r="N81">
            <v>1.1550646662871993</v>
          </cell>
          <cell r="O81">
            <v>1.1368280274042315</v>
          </cell>
          <cell r="P81">
            <v>1.1470788171685276</v>
          </cell>
          <cell r="Q81">
            <v>1.2251459117214165</v>
          </cell>
          <cell r="R81">
            <v>1.2264192569189176</v>
          </cell>
          <cell r="S81">
            <v>1.2251781017926058</v>
          </cell>
          <cell r="T81">
            <v>1.2076677954332833</v>
          </cell>
          <cell r="U81">
            <v>1.2273715021286071</v>
          </cell>
          <cell r="V81">
            <v>1.2882051267340866</v>
          </cell>
          <cell r="W81">
            <v>1.2909935540540278</v>
          </cell>
          <cell r="X81">
            <v>1.3049662527322077</v>
          </cell>
          <cell r="Y81">
            <v>1.3093358772290695</v>
          </cell>
          <cell r="Z81">
            <v>1.3142301997159398</v>
          </cell>
          <cell r="AA81">
            <v>1.3420791146117004</v>
          </cell>
          <cell r="AB81">
            <v>1.345802328289627</v>
          </cell>
          <cell r="AC81">
            <v>1.372543838303206</v>
          </cell>
          <cell r="AD81">
            <v>1.3464030089548964</v>
          </cell>
          <cell r="AE81">
            <v>1.3858249295963783</v>
          </cell>
          <cell r="AF81">
            <v>1.4157577394055731</v>
          </cell>
          <cell r="AG81">
            <v>1.3861115013828451</v>
          </cell>
          <cell r="AH81">
            <v>1.3785724566278799</v>
          </cell>
          <cell r="AI81">
            <v>1.4338638706067148</v>
          </cell>
          <cell r="AJ81">
            <v>1.4238548217345384</v>
          </cell>
          <cell r="AK81">
            <v>1.4203542066307222</v>
          </cell>
          <cell r="AL81">
            <v>1.4189303603694394</v>
          </cell>
          <cell r="AM81">
            <v>1.4265992782251844</v>
          </cell>
          <cell r="AN81">
            <v>1.3981790823784435</v>
          </cell>
          <cell r="AO81">
            <v>1.4521109403076291</v>
          </cell>
          <cell r="AP81">
            <v>1.4190091672188661</v>
          </cell>
          <cell r="AQ81">
            <v>1.4190091672188661</v>
          </cell>
          <cell r="AR81">
            <v>1.4190091672188661</v>
          </cell>
          <cell r="AS81">
            <v>1.4915257027646693</v>
          </cell>
          <cell r="AT81">
            <v>1.5899802268394934</v>
          </cell>
          <cell r="AU81">
            <v>1.5359414552444759</v>
          </cell>
        </row>
        <row r="82">
          <cell r="E82" t="str">
            <v>currency/deposit ratio</v>
          </cell>
          <cell r="F82">
            <v>2.2371468117915279</v>
          </cell>
          <cell r="G82">
            <v>2.0467466953309432</v>
          </cell>
          <cell r="H82">
            <v>1.8411678914006846</v>
          </cell>
          <cell r="I82">
            <v>1.7284305965316256</v>
          </cell>
          <cell r="L82">
            <v>1.8684500918009423</v>
          </cell>
          <cell r="M82">
            <v>1.9149211261045422</v>
          </cell>
          <cell r="N82">
            <v>2.1201733429634979</v>
          </cell>
          <cell r="O82">
            <v>1.9933203296349062</v>
          </cell>
          <cell r="P82">
            <v>1.931435503879438</v>
          </cell>
          <cell r="Q82">
            <v>1.7884413096869232</v>
          </cell>
          <cell r="R82">
            <v>2.2229496898690559</v>
          </cell>
          <cell r="S82">
            <v>1.9387691471041422</v>
          </cell>
          <cell r="T82">
            <v>2.027893290126936</v>
          </cell>
          <cell r="U82">
            <v>1.8087420142535078</v>
          </cell>
          <cell r="V82">
            <v>1.7456646986535038</v>
          </cell>
          <cell r="W82">
            <v>1.6750334213832427</v>
          </cell>
          <cell r="X82">
            <v>1.6375516299229265</v>
          </cell>
          <cell r="Y82">
            <v>1.6827459918250327</v>
          </cell>
          <cell r="Z82">
            <v>1.5342988831236943</v>
          </cell>
          <cell r="AA82">
            <v>1.5221865744939751</v>
          </cell>
          <cell r="AB82">
            <v>1.5227998771594227</v>
          </cell>
          <cell r="AC82">
            <v>1.5080265353113502</v>
          </cell>
          <cell r="AD82">
            <v>1.8011060468399196</v>
          </cell>
          <cell r="AE82">
            <v>1.4758834265366518</v>
          </cell>
          <cell r="AF82">
            <v>1.4074131665793521</v>
          </cell>
          <cell r="AG82">
            <v>1.4298659418651805</v>
          </cell>
          <cell r="AH82">
            <v>1.4317091143914322</v>
          </cell>
          <cell r="AI82">
            <v>1.3794472946991898</v>
          </cell>
          <cell r="AJ82">
            <v>1.3279553606631471</v>
          </cell>
          <cell r="AK82">
            <v>1.4499194980848233</v>
          </cell>
          <cell r="AL82">
            <v>1.3606729162202067</v>
          </cell>
          <cell r="AM82">
            <v>1.3120116459617086</v>
          </cell>
          <cell r="AN82">
            <v>1.294139448103649</v>
          </cell>
          <cell r="AO82">
            <v>1.2678879323292462</v>
          </cell>
          <cell r="AP82">
            <v>1.3571758418313828</v>
          </cell>
          <cell r="AQ82">
            <v>1.3571758418313828</v>
          </cell>
          <cell r="AR82">
            <v>1.3571758418313828</v>
          </cell>
          <cell r="AS82">
            <v>1.2548313734252614</v>
          </cell>
          <cell r="AT82">
            <v>1.0799491578348714</v>
          </cell>
          <cell r="AU82">
            <v>1.0524402960400825</v>
          </cell>
        </row>
        <row r="83">
          <cell r="E83" t="str">
            <v>reserve/deposit ratio</v>
          </cell>
          <cell r="F83">
            <v>0.51984982004771085</v>
          </cell>
          <cell r="G83">
            <v>0.5146694650620115</v>
          </cell>
          <cell r="H83">
            <v>0.5459727130507408</v>
          </cell>
          <cell r="I83">
            <v>0.51090163344606754</v>
          </cell>
          <cell r="L83">
            <v>0.61061424421791077</v>
          </cell>
          <cell r="M83">
            <v>0.55201153194439601</v>
          </cell>
          <cell r="N83">
            <v>0.58113089616089775</v>
          </cell>
          <cell r="O83">
            <v>0.63972634083258229</v>
          </cell>
          <cell r="P83">
            <v>0.62413082443958845</v>
          </cell>
          <cell r="Q83">
            <v>0.48756621154698959</v>
          </cell>
          <cell r="R83">
            <v>0.40498498392752058</v>
          </cell>
          <cell r="S83">
            <v>0.45987733768391809</v>
          </cell>
          <cell r="T83">
            <v>0.4793303864310684</v>
          </cell>
          <cell r="U83">
            <v>0.47967841051793247</v>
          </cell>
          <cell r="V83">
            <v>0.38572310727336112</v>
          </cell>
          <cell r="W83">
            <v>0.39703999291305625</v>
          </cell>
          <cell r="X83">
            <v>0.38361299743865096</v>
          </cell>
          <cell r="Y83">
            <v>0.36619044876383561</v>
          </cell>
          <cell r="Z83">
            <v>0.39405345855241575</v>
          </cell>
          <cell r="AA83">
            <v>0.35712631178375515</v>
          </cell>
          <cell r="AB83">
            <v>0.35176953331680655</v>
          </cell>
          <cell r="AC83">
            <v>0.31925683831981461</v>
          </cell>
          <cell r="AD83">
            <v>0.27933051502887135</v>
          </cell>
          <cell r="AE83">
            <v>0.31069392076056657</v>
          </cell>
          <cell r="AF83">
            <v>0.29302829990356494</v>
          </cell>
          <cell r="AG83">
            <v>0.32314306169697182</v>
          </cell>
          <cell r="AH83">
            <v>0.33222364278813976</v>
          </cell>
          <cell r="AI83">
            <v>0.28001797496575226</v>
          </cell>
          <cell r="AJ83">
            <v>0.30701143870986369</v>
          </cell>
          <cell r="AK83">
            <v>0.27494567051025076</v>
          </cell>
          <cell r="AL83">
            <v>0.30302600950125769</v>
          </cell>
          <cell r="AM83">
            <v>0.30863381576742915</v>
          </cell>
          <cell r="AN83">
            <v>0.34666570841541888</v>
          </cell>
          <cell r="AO83">
            <v>0.29389902855460709</v>
          </cell>
          <cell r="AP83">
            <v>0.30396623976012743</v>
          </cell>
          <cell r="AQ83">
            <v>0.30396623976012743</v>
          </cell>
          <cell r="AR83">
            <v>0.30396623976012743</v>
          </cell>
          <cell r="AS83">
            <v>0.25693028729955231</v>
          </cell>
          <cell r="AT83">
            <v>0.22821123480681646</v>
          </cell>
          <cell r="AU83">
            <v>0.28383478725298189</v>
          </cell>
        </row>
        <row r="84">
          <cell r="E84" t="str">
            <v>multiplier {(c+1)/(c+r)}</v>
          </cell>
          <cell r="F84">
            <v>1.1741569700910273</v>
          </cell>
          <cell r="G84">
            <v>1.1894774236387782</v>
          </cell>
          <cell r="H84">
            <v>1.1901971279373367</v>
          </cell>
          <cell r="I84">
            <v>1.2184125964010282</v>
          </cell>
          <cell r="L84">
            <v>1.1570696452385769</v>
          </cell>
          <cell r="M84">
            <v>1.1815973640763715</v>
          </cell>
          <cell r="N84">
            <v>1.1550618022851342</v>
          </cell>
          <cell r="O84">
            <v>1.1368276769296506</v>
          </cell>
          <cell r="P84">
            <v>1.1470786226110778</v>
          </cell>
          <cell r="Q84">
            <v>1.2251459117214163</v>
          </cell>
          <cell r="R84">
            <v>1.2264192569189178</v>
          </cell>
          <cell r="S84">
            <v>1.2251781017926058</v>
          </cell>
          <cell r="T84">
            <v>1.2076677954332831</v>
          </cell>
          <cell r="U84">
            <v>1.2273715021286071</v>
          </cell>
          <cell r="V84">
            <v>1.2882051267340866</v>
          </cell>
          <cell r="W84">
            <v>1.2909935540540276</v>
          </cell>
          <cell r="X84">
            <v>1.3049662527322075</v>
          </cell>
          <cell r="Y84">
            <v>1.3093358772290691</v>
          </cell>
          <cell r="Z84">
            <v>1.3142301997159398</v>
          </cell>
          <cell r="AA84">
            <v>1.3420791146117004</v>
          </cell>
          <cell r="AB84">
            <v>1.3458023282896268</v>
          </cell>
          <cell r="AC84">
            <v>1.3725438383032058</v>
          </cell>
          <cell r="AD84">
            <v>1.3464030089548964</v>
          </cell>
          <cell r="AE84">
            <v>1.3858249295963783</v>
          </cell>
          <cell r="AF84">
            <v>1.4157577394055729</v>
          </cell>
          <cell r="AG84">
            <v>1.3861115013828451</v>
          </cell>
          <cell r="AH84">
            <v>1.3785724566278799</v>
          </cell>
          <cell r="AI84">
            <v>1.4338638706067148</v>
          </cell>
          <cell r="AJ84">
            <v>1.4238548217345384</v>
          </cell>
          <cell r="AK84">
            <v>1.4203542066307222</v>
          </cell>
          <cell r="AL84">
            <v>1.4189303603694392</v>
          </cell>
          <cell r="AM84">
            <v>1.4265992782251844</v>
          </cell>
          <cell r="AN84">
            <v>1.3981790823784437</v>
          </cell>
          <cell r="AO84">
            <v>1.4521109403076289</v>
          </cell>
          <cell r="AP84">
            <v>1.4190091672188663</v>
          </cell>
          <cell r="AQ84">
            <v>1.4190091672188663</v>
          </cell>
          <cell r="AR84">
            <v>1.4190091672188663</v>
          </cell>
          <cell r="AS84">
            <v>1.4915257027646696</v>
          </cell>
          <cell r="AT84">
            <v>1.5899802268394934</v>
          </cell>
          <cell r="AU84">
            <v>1.5359414552444759</v>
          </cell>
        </row>
        <row r="85">
          <cell r="E85" t="str">
            <v>Velocity based on quarterly GDP</v>
          </cell>
          <cell r="R85">
            <v>17.627287422529569</v>
          </cell>
          <cell r="AD85">
            <v>14.048946495844737</v>
          </cell>
          <cell r="AR85">
            <v>14.93070384796923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>
        <row r="29">
          <cell r="A29" t="str">
            <v>Interest rate calculations for 2002</v>
          </cell>
          <cell r="B29" t="str">
            <v>Orig.</v>
          </cell>
          <cell r="C29" t="str">
            <v>Resched.</v>
          </cell>
          <cell r="E29" t="str">
            <v>(mil. Of lari)</v>
          </cell>
          <cell r="F29" t="str">
            <v>(annual basis)</v>
          </cell>
          <cell r="G29" t="str">
            <v>payment</v>
          </cell>
          <cell r="H29" t="str">
            <v>Payment</v>
          </cell>
        </row>
        <row r="31">
          <cell r="A31" t="str">
            <v>NBG Gross credit to Government</v>
          </cell>
        </row>
        <row r="32">
          <cell r="A32" t="str">
            <v>1994 credit</v>
          </cell>
          <cell r="B32">
            <v>0.01</v>
          </cell>
          <cell r="C32">
            <v>6.0000000000000005E-2</v>
          </cell>
          <cell r="E32">
            <v>18.3</v>
          </cell>
          <cell r="F32">
            <v>1.0980000000000001</v>
          </cell>
        </row>
        <row r="33">
          <cell r="A33" t="str">
            <v>1995 credit</v>
          </cell>
        </row>
        <row r="34">
          <cell r="A34" t="str">
            <v xml:space="preserve">      issued Jan-June 1995</v>
          </cell>
          <cell r="B34">
            <v>0.01</v>
          </cell>
          <cell r="C34">
            <v>6.0000000000000005E-2</v>
          </cell>
          <cell r="E34">
            <v>67.400000000000006</v>
          </cell>
          <cell r="F34">
            <v>4.0440000000000005</v>
          </cell>
        </row>
        <row r="35">
          <cell r="A35" t="str">
            <v xml:space="preserve">      issued July-Sep 1995</v>
          </cell>
          <cell r="B35">
            <v>0.01</v>
          </cell>
          <cell r="C35">
            <v>6.0000000000000005E-2</v>
          </cell>
          <cell r="E35">
            <v>25</v>
          </cell>
          <cell r="F35">
            <v>0.87500000000000011</v>
          </cell>
        </row>
        <row r="36">
          <cell r="A36">
            <v>1996</v>
          </cell>
          <cell r="B36">
            <v>0.15</v>
          </cell>
          <cell r="C36">
            <v>0.09</v>
          </cell>
          <cell r="E36">
            <v>185.9</v>
          </cell>
          <cell r="F36">
            <v>16.731000000000002</v>
          </cell>
        </row>
        <row r="37">
          <cell r="A37">
            <v>1997</v>
          </cell>
          <cell r="B37">
            <v>0.15</v>
          </cell>
          <cell r="C37">
            <v>0.09</v>
          </cell>
          <cell r="E37">
            <v>116.00700000000001</v>
          </cell>
          <cell r="F37">
            <v>10.440630000000001</v>
          </cell>
          <cell r="G37" t="str">
            <v>assumes this is rescheduled at 9%</v>
          </cell>
        </row>
        <row r="38">
          <cell r="A38">
            <v>1998</v>
          </cell>
          <cell r="B38">
            <v>0.11</v>
          </cell>
          <cell r="C38">
            <v>0.09</v>
          </cell>
          <cell r="E38">
            <v>128.79770000000002</v>
          </cell>
          <cell r="F38">
            <v>11.591793000000001</v>
          </cell>
        </row>
        <row r="39">
          <cell r="A39">
            <v>1999</v>
          </cell>
          <cell r="B39">
            <v>0.12</v>
          </cell>
          <cell r="C39">
            <v>0.09</v>
          </cell>
          <cell r="E39">
            <v>97.5</v>
          </cell>
          <cell r="F39">
            <v>8.7750000000000004</v>
          </cell>
        </row>
      </sheetData>
      <sheetData sheetId="69" refreshError="1"/>
      <sheetData sheetId="70" refreshError="1"/>
      <sheetData sheetId="71" refreshError="1"/>
      <sheetData sheetId="72" refreshError="1">
        <row r="3">
          <cell r="A3" t="str">
            <v>Table 3. National  Bank of Georgia: Gross International Reserves</v>
          </cell>
        </row>
        <row r="6">
          <cell r="B6">
            <v>35034</v>
          </cell>
          <cell r="C6">
            <v>35065</v>
          </cell>
          <cell r="D6">
            <v>35096</v>
          </cell>
          <cell r="E6">
            <v>35125</v>
          </cell>
          <cell r="F6">
            <v>35156</v>
          </cell>
          <cell r="G6">
            <v>35186</v>
          </cell>
          <cell r="H6">
            <v>35217</v>
          </cell>
          <cell r="I6">
            <v>35247</v>
          </cell>
          <cell r="J6">
            <v>35278</v>
          </cell>
          <cell r="K6">
            <v>35309</v>
          </cell>
          <cell r="L6">
            <v>35339</v>
          </cell>
          <cell r="M6">
            <v>35370</v>
          </cell>
          <cell r="N6">
            <v>35400</v>
          </cell>
        </row>
        <row r="9">
          <cell r="A9" t="str">
            <v>International Dept (US$mn)</v>
          </cell>
          <cell r="B9">
            <v>156.69999999999999</v>
          </cell>
          <cell r="C9">
            <v>147.5</v>
          </cell>
          <cell r="D9">
            <v>131.6</v>
          </cell>
          <cell r="E9">
            <v>157.1</v>
          </cell>
          <cell r="F9">
            <v>150.4</v>
          </cell>
          <cell r="G9">
            <v>143.9</v>
          </cell>
          <cell r="H9">
            <v>164.8</v>
          </cell>
          <cell r="I9">
            <v>163.30000000000001</v>
          </cell>
          <cell r="J9">
            <v>151.80000000000001</v>
          </cell>
          <cell r="K9">
            <v>127</v>
          </cell>
          <cell r="L9">
            <v>145.1</v>
          </cell>
          <cell r="M9">
            <v>130.1</v>
          </cell>
          <cell r="N9">
            <v>157.1</v>
          </cell>
        </row>
        <row r="11">
          <cell r="A11" t="str">
            <v>Balance sheet, encumbered+unencumbered reserves</v>
          </cell>
        </row>
        <row r="13">
          <cell r="A13" t="str">
            <v>Balance sheet (encumbered reserves, incl. Special acct as of 12/99)</v>
          </cell>
        </row>
        <row r="15">
          <cell r="A15" t="str">
            <v>Balance sheet (lari mn) Unencumbered reserves excluding dutch account</v>
          </cell>
          <cell r="B15">
            <v>202.7432</v>
          </cell>
          <cell r="C15">
            <v>192.38499999999999</v>
          </cell>
          <cell r="D15">
            <v>175.55459999999999</v>
          </cell>
          <cell r="E15">
            <v>197.10179999999997</v>
          </cell>
          <cell r="F15">
            <v>197.95740000000001</v>
          </cell>
          <cell r="G15">
            <v>188.40279999999998</v>
          </cell>
          <cell r="H15">
            <v>216.97499999999999</v>
          </cell>
          <cell r="I15">
            <v>210.84039999999999</v>
          </cell>
          <cell r="J15">
            <v>202.90910000000002</v>
          </cell>
          <cell r="K15">
            <v>168.13109999999998</v>
          </cell>
          <cell r="L15">
            <v>194.89049999999997</v>
          </cell>
          <cell r="M15">
            <v>171.1619</v>
          </cell>
          <cell r="N15">
            <v>207.34520000000001</v>
          </cell>
        </row>
        <row r="16">
          <cell r="A16" t="str">
            <v xml:space="preserve"> </v>
          </cell>
        </row>
        <row r="17">
          <cell r="A17" t="str">
            <v>Balance sheet (US$mn)</v>
          </cell>
          <cell r="B17">
            <v>164.8318699186992</v>
          </cell>
          <cell r="C17">
            <v>154.03122497998396</v>
          </cell>
          <cell r="D17">
            <v>139.3290476190476</v>
          </cell>
          <cell r="E17">
            <v>156.18209191759109</v>
          </cell>
          <cell r="F17">
            <v>157.35882352941178</v>
          </cell>
          <cell r="G17">
            <v>149.52603174603172</v>
          </cell>
          <cell r="H17">
            <v>172.88844621513945</v>
          </cell>
          <cell r="I17">
            <v>167.46656076250994</v>
          </cell>
          <cell r="J17">
            <v>160.14925019731652</v>
          </cell>
          <cell r="K17">
            <v>132.38669291338582</v>
          </cell>
          <cell r="L17">
            <v>153.45708661417319</v>
          </cell>
          <cell r="M17">
            <v>133.72023437499999</v>
          </cell>
          <cell r="N17">
            <v>162.75133437990581</v>
          </cell>
        </row>
        <row r="19">
          <cell r="A19" t="str">
            <v>Netherlands account (US$mn)</v>
          </cell>
          <cell r="B19">
            <v>32</v>
          </cell>
          <cell r="C19">
            <v>32</v>
          </cell>
          <cell r="D19">
            <v>32</v>
          </cell>
          <cell r="E19">
            <v>40</v>
          </cell>
          <cell r="F19">
            <v>20.3</v>
          </cell>
          <cell r="G19">
            <v>20.3</v>
          </cell>
          <cell r="H19">
            <v>24</v>
          </cell>
          <cell r="I19">
            <v>24</v>
          </cell>
          <cell r="J19">
            <v>24</v>
          </cell>
          <cell r="K19">
            <v>28.1</v>
          </cell>
          <cell r="L19">
            <v>28.1</v>
          </cell>
          <cell r="M19">
            <v>28.1</v>
          </cell>
          <cell r="N19">
            <v>31.5</v>
          </cell>
        </row>
        <row r="21">
          <cell r="A21" t="str">
            <v>Exchange rate (lari/US$)  -- actual</v>
          </cell>
          <cell r="B21">
            <v>1.23</v>
          </cell>
          <cell r="C21">
            <v>1.2490000000000001</v>
          </cell>
          <cell r="D21">
            <v>1.26</v>
          </cell>
          <cell r="E21">
            <v>1.262</v>
          </cell>
          <cell r="F21">
            <v>1.258</v>
          </cell>
          <cell r="G21">
            <v>1.26</v>
          </cell>
          <cell r="H21">
            <v>1.2549999999999999</v>
          </cell>
          <cell r="I21">
            <v>1.2589999999999999</v>
          </cell>
          <cell r="J21">
            <v>1.2669999999999999</v>
          </cell>
          <cell r="K21">
            <v>1.27</v>
          </cell>
          <cell r="L21">
            <v>1.27</v>
          </cell>
          <cell r="M21">
            <v>1.28</v>
          </cell>
          <cell r="N21">
            <v>1.274</v>
          </cell>
        </row>
        <row r="22">
          <cell r="A22" t="str">
            <v>Exchange rate (US$/Euro)  -- actual</v>
          </cell>
        </row>
        <row r="23">
          <cell r="A23" t="str">
            <v>exchange rate (lari/Euro)  -- actual</v>
          </cell>
        </row>
        <row r="25">
          <cell r="A25" t="str">
            <v>Encumbered reserves (US$ mn)</v>
          </cell>
        </row>
        <row r="27">
          <cell r="A27" t="str">
            <v>Reserves in Euros</v>
          </cell>
        </row>
        <row r="28">
          <cell r="A28" t="str">
            <v>Reserves in Euros (millions of lari)</v>
          </cell>
        </row>
        <row r="31">
          <cell r="A31" t="str">
            <v>Balance sheet (US$mn), unencumbered reserves excl Dutch acct.</v>
          </cell>
          <cell r="B31">
            <v>160.74454227642275</v>
          </cell>
          <cell r="C31">
            <v>149.91415532425938</v>
          </cell>
          <cell r="D31">
            <v>134.30266349206349</v>
          </cell>
          <cell r="E31">
            <v>152.46484627575276</v>
          </cell>
          <cell r="F31">
            <v>153.67610810810811</v>
          </cell>
          <cell r="G31">
            <v>147.4390341269841</v>
          </cell>
          <cell r="H31">
            <v>169.80874820717133</v>
          </cell>
          <cell r="I31">
            <v>165.84067434471805</v>
          </cell>
          <cell r="J31">
            <v>157.14455169692189</v>
          </cell>
          <cell r="K31">
            <v>129.92907559055115</v>
          </cell>
          <cell r="L31">
            <v>149.03727401574801</v>
          </cell>
          <cell r="M31">
            <v>132.43095156249998</v>
          </cell>
          <cell r="N31">
            <v>158.19874411302982</v>
          </cell>
        </row>
        <row r="33">
          <cell r="A33" t="str">
            <v>Unencumbered +encumbered reserves (US$ mln)+dutch acct., incl. SDRs</v>
          </cell>
          <cell r="B33">
            <v>192.74454227642275</v>
          </cell>
          <cell r="C33">
            <v>181.91415532425938</v>
          </cell>
          <cell r="D33">
            <v>166.30266349206349</v>
          </cell>
          <cell r="E33">
            <v>192.46484627575276</v>
          </cell>
          <cell r="F33">
            <v>173.97610810810812</v>
          </cell>
          <cell r="G33">
            <v>167.73903412698411</v>
          </cell>
          <cell r="H33">
            <v>193.80874820717133</v>
          </cell>
          <cell r="I33">
            <v>189.84067434471805</v>
          </cell>
          <cell r="J33">
            <v>181.14455169692189</v>
          </cell>
          <cell r="K33">
            <v>158.02907559055114</v>
          </cell>
          <cell r="L33">
            <v>177.13727401574801</v>
          </cell>
          <cell r="M33">
            <v>160.53095156249998</v>
          </cell>
          <cell r="N33">
            <v>189.69874411302982</v>
          </cell>
        </row>
        <row r="37">
          <cell r="A37" t="str">
            <v>discrepancy (US$mn)</v>
          </cell>
          <cell r="B37">
            <v>4.0445422764227601</v>
          </cell>
          <cell r="C37">
            <v>2.414155324259383</v>
          </cell>
          <cell r="D37">
            <v>2.7026634920634933</v>
          </cell>
          <cell r="E37">
            <v>-4.6351537242472318</v>
          </cell>
          <cell r="F37">
            <v>3.2761081081081045</v>
          </cell>
          <cell r="G37">
            <v>3.5390341269840917</v>
          </cell>
          <cell r="H37">
            <v>5.0087482071713225</v>
          </cell>
          <cell r="I37">
            <v>2.5406743447180418</v>
          </cell>
          <cell r="J37">
            <v>5.3445516969218829</v>
          </cell>
          <cell r="K37">
            <v>2.9290755905511503</v>
          </cell>
          <cell r="L37">
            <v>3.9372740157480166</v>
          </cell>
          <cell r="M37">
            <v>2.3309515624999904</v>
          </cell>
          <cell r="N37">
            <v>1.0987441130298237</v>
          </cell>
        </row>
        <row r="40">
          <cell r="A40" t="str">
            <v>adjustments to balance sheet data</v>
          </cell>
        </row>
        <row r="42">
          <cell r="A42" t="str">
            <v>(- ) account 706 (transit account)/ 1</v>
          </cell>
          <cell r="B42">
            <v>0</v>
          </cell>
          <cell r="C42">
            <v>1.351</v>
          </cell>
          <cell r="D42">
            <v>1.3620000000000001E-3</v>
          </cell>
          <cell r="E42">
            <v>2.1180000000000001E-3</v>
          </cell>
          <cell r="F42">
            <v>1.2137550000000001</v>
          </cell>
          <cell r="G42">
            <v>1.1998550000000001</v>
          </cell>
          <cell r="H42">
            <v>1.2167139999999999</v>
          </cell>
          <cell r="I42">
            <v>3.3929999999999997E-3</v>
          </cell>
          <cell r="J42">
            <v>3.4150000000000001E-3</v>
          </cell>
          <cell r="K42">
            <v>2.4027999999999997E-2</v>
          </cell>
          <cell r="L42">
            <v>0</v>
          </cell>
          <cell r="M42">
            <v>0</v>
          </cell>
          <cell r="N42">
            <v>3.4</v>
          </cell>
        </row>
        <row r="43">
          <cell r="A43" t="str">
            <v>(-) account 703 (banks' forex deposits)</v>
          </cell>
          <cell r="B43">
            <v>2.582713</v>
          </cell>
          <cell r="C43">
            <v>3.79122</v>
          </cell>
          <cell r="D43">
            <v>6.3318820000000002</v>
          </cell>
          <cell r="E43">
            <v>4.6890460000000003</v>
          </cell>
          <cell r="F43">
            <v>3.4191009999999999</v>
          </cell>
          <cell r="G43">
            <v>1.429762</v>
          </cell>
          <cell r="H43">
            <v>2.648307</v>
          </cell>
          <cell r="I43">
            <v>2.0435979999999998</v>
          </cell>
          <cell r="J43">
            <v>3.8035380000000001</v>
          </cell>
          <cell r="K43">
            <v>3.097146</v>
          </cell>
          <cell r="L43">
            <v>5.613162</v>
          </cell>
          <cell r="M43">
            <v>1.650282</v>
          </cell>
          <cell r="N43">
            <v>2.4</v>
          </cell>
        </row>
        <row r="44">
          <cell r="A44" t="str">
            <v>(-) account 815 (req.reserves in forex)</v>
          </cell>
          <cell r="B44">
            <v>2.4447000000000001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6">
          <cell r="A46" t="str">
            <v>adjusted balance sheet (lari mn)</v>
          </cell>
          <cell r="B46">
            <v>197.71578699999998</v>
          </cell>
          <cell r="C46">
            <v>187.24277999999998</v>
          </cell>
          <cell r="D46">
            <v>169.22135599999999</v>
          </cell>
          <cell r="E46">
            <v>192.41063599999998</v>
          </cell>
          <cell r="F46">
            <v>193.324544</v>
          </cell>
          <cell r="G46">
            <v>185.77318299999996</v>
          </cell>
          <cell r="H46">
            <v>213.10997900000001</v>
          </cell>
          <cell r="I46">
            <v>208.793409</v>
          </cell>
          <cell r="J46">
            <v>199.10214700000003</v>
          </cell>
          <cell r="K46">
            <v>165.00992599999998</v>
          </cell>
          <cell r="L46">
            <v>189.27733799999999</v>
          </cell>
          <cell r="M46">
            <v>169.511618</v>
          </cell>
          <cell r="N46">
            <v>201.54519999999999</v>
          </cell>
        </row>
        <row r="48">
          <cell r="A48" t="str">
            <v>adjusted balance sheet (in US$mn)</v>
          </cell>
          <cell r="B48">
            <v>160.74454227642275</v>
          </cell>
          <cell r="C48">
            <v>149.91415532425938</v>
          </cell>
          <cell r="D48">
            <v>134.30266349206349</v>
          </cell>
          <cell r="E48">
            <v>152.46484627575276</v>
          </cell>
          <cell r="F48">
            <v>153.67610810810811</v>
          </cell>
          <cell r="G48">
            <v>147.4390341269841</v>
          </cell>
          <cell r="H48">
            <v>169.80874820717133</v>
          </cell>
          <cell r="I48">
            <v>165.84067434471805</v>
          </cell>
          <cell r="J48">
            <v>157.14455169692189</v>
          </cell>
          <cell r="K48">
            <v>129.92907559055115</v>
          </cell>
          <cell r="L48">
            <v>149.03727401574801</v>
          </cell>
          <cell r="M48">
            <v>132.43095156249998</v>
          </cell>
          <cell r="N48">
            <v>158.19874411302982</v>
          </cell>
        </row>
        <row r="50">
          <cell r="A50" t="str">
            <v>(-) Netherlands account (in US$ mn)</v>
          </cell>
        </row>
        <row r="52">
          <cell r="A52" t="str">
            <v>adjusted foreign exchange reserves</v>
          </cell>
        </row>
        <row r="53">
          <cell r="A53" t="str">
            <v>in US$</v>
          </cell>
          <cell r="B53">
            <v>160.74454227642275</v>
          </cell>
          <cell r="C53">
            <v>149.91415532425938</v>
          </cell>
          <cell r="D53">
            <v>134.30266349206349</v>
          </cell>
          <cell r="E53">
            <v>152.46484627575276</v>
          </cell>
          <cell r="F53">
            <v>153.67610810810811</v>
          </cell>
          <cell r="G53">
            <v>147.4390341269841</v>
          </cell>
          <cell r="H53">
            <v>169.80874820717133</v>
          </cell>
          <cell r="I53">
            <v>165.84067434471805</v>
          </cell>
          <cell r="J53">
            <v>157.14455169692189</v>
          </cell>
          <cell r="K53">
            <v>129.92907559055115</v>
          </cell>
          <cell r="L53">
            <v>149.03727401574801</v>
          </cell>
          <cell r="M53">
            <v>132.43095156249998</v>
          </cell>
          <cell r="N53">
            <v>158.19874411302982</v>
          </cell>
        </row>
        <row r="55">
          <cell r="A55" t="str">
            <v>adjusted discrepancy</v>
          </cell>
          <cell r="B55">
            <v>4.0445422764227601</v>
          </cell>
          <cell r="C55">
            <v>2.414155324259383</v>
          </cell>
          <cell r="D55">
            <v>2.7026634920634933</v>
          </cell>
          <cell r="E55">
            <v>-4.6351537242472318</v>
          </cell>
          <cell r="F55">
            <v>3.2761081081081045</v>
          </cell>
          <cell r="G55">
            <v>3.5390341269840917</v>
          </cell>
          <cell r="H55">
            <v>5.0087482071713225</v>
          </cell>
          <cell r="I55">
            <v>2.5406743447180418</v>
          </cell>
          <cell r="J55">
            <v>5.3445516969218829</v>
          </cell>
          <cell r="K55">
            <v>2.9290755905511503</v>
          </cell>
          <cell r="L55">
            <v>3.9372740157480166</v>
          </cell>
          <cell r="M55">
            <v>2.3309515624999904</v>
          </cell>
          <cell r="N55">
            <v>1.0987441130298237</v>
          </cell>
        </row>
        <row r="58">
          <cell r="A58" t="str">
            <v>1/  This account was closed in October 1996, but in December contains lari 3.4 mn as provisioning for wheat import guarantees.</v>
          </cell>
        </row>
      </sheetData>
      <sheetData sheetId="73" refreshError="1">
        <row r="1">
          <cell r="A1" t="str">
            <v>Table x. Georgia: Accounts of the National Bank of Georgia 1/</v>
          </cell>
        </row>
        <row r="4">
          <cell r="B4">
            <v>1995</v>
          </cell>
          <cell r="C4">
            <v>1996</v>
          </cell>
          <cell r="D4">
            <v>1997</v>
          </cell>
          <cell r="E4">
            <v>1997</v>
          </cell>
          <cell r="F4">
            <v>1997</v>
          </cell>
          <cell r="O4">
            <v>1997</v>
          </cell>
          <cell r="S4">
            <v>1998</v>
          </cell>
          <cell r="AB4">
            <v>1998</v>
          </cell>
        </row>
        <row r="5">
          <cell r="B5" t="str">
            <v>Dec.</v>
          </cell>
          <cell r="C5" t="str">
            <v>Dec.</v>
          </cell>
          <cell r="D5" t="str">
            <v>Jan.</v>
          </cell>
          <cell r="E5" t="str">
            <v>Feb.</v>
          </cell>
          <cell r="F5" t="str">
            <v>Mar.</v>
          </cell>
          <cell r="G5" t="str">
            <v>Apr.</v>
          </cell>
          <cell r="H5" t="str">
            <v>May</v>
          </cell>
          <cell r="I5" t="str">
            <v>Jun.</v>
          </cell>
          <cell r="J5" t="str">
            <v>Jul.</v>
          </cell>
          <cell r="K5" t="str">
            <v>Aug.</v>
          </cell>
          <cell r="L5" t="str">
            <v>Sep.</v>
          </cell>
          <cell r="M5" t="str">
            <v>Oct.</v>
          </cell>
          <cell r="N5" t="str">
            <v>Nov.</v>
          </cell>
          <cell r="O5" t="str">
            <v>Dec.</v>
          </cell>
          <cell r="Q5" t="str">
            <v>Jan</v>
          </cell>
          <cell r="R5" t="str">
            <v>Feb</v>
          </cell>
          <cell r="S5" t="str">
            <v>Mar</v>
          </cell>
          <cell r="T5" t="str">
            <v>Apr</v>
          </cell>
          <cell r="U5" t="str">
            <v>May</v>
          </cell>
          <cell r="V5" t="str">
            <v>Jun</v>
          </cell>
          <cell r="W5" t="str">
            <v>Jul</v>
          </cell>
          <cell r="X5" t="str">
            <v>Aug</v>
          </cell>
          <cell r="Y5" t="str">
            <v>Sep</v>
          </cell>
          <cell r="Z5" t="str">
            <v>Oct</v>
          </cell>
          <cell r="AA5" t="str">
            <v>Nov</v>
          </cell>
          <cell r="AB5" t="str">
            <v>Dec</v>
          </cell>
        </row>
        <row r="10">
          <cell r="A10" t="str">
            <v>Net foreign assets</v>
          </cell>
          <cell r="B10">
            <v>96.447951209999985</v>
          </cell>
          <cell r="C10">
            <v>-0.78698919466664274</v>
          </cell>
          <cell r="D10">
            <v>-28.824676343999958</v>
          </cell>
          <cell r="E10">
            <v>-50.256908781538478</v>
          </cell>
          <cell r="F10">
            <v>-62.323112988923064</v>
          </cell>
          <cell r="G10">
            <v>-85.801861342653794</v>
          </cell>
          <cell r="H10">
            <v>-118.81008065000002</v>
          </cell>
          <cell r="I10">
            <v>-124.89487289999995</v>
          </cell>
          <cell r="J10">
            <v>-117.20367373307688</v>
          </cell>
          <cell r="K10">
            <v>-152.50558923046157</v>
          </cell>
          <cell r="L10">
            <v>-151.72159663561536</v>
          </cell>
          <cell r="M10">
            <v>-153.40012219999991</v>
          </cell>
          <cell r="N10">
            <v>-105.21516058830764</v>
          </cell>
          <cell r="O10">
            <v>-105.22277970769237</v>
          </cell>
          <cell r="Q10">
            <v>-123.61146882586505</v>
          </cell>
          <cell r="R10">
            <v>-140.74838661582203</v>
          </cell>
          <cell r="S10">
            <v>-149.64112198782206</v>
          </cell>
          <cell r="T10">
            <v>-158.77654115282206</v>
          </cell>
          <cell r="U10">
            <v>-172.37382848826968</v>
          </cell>
          <cell r="V10">
            <v>-194.76400084557298</v>
          </cell>
          <cell r="W10">
            <v>-217.62074726557304</v>
          </cell>
          <cell r="X10">
            <v>-216.82930458258431</v>
          </cell>
          <cell r="Y10">
            <v>-277.35862070539321</v>
          </cell>
          <cell r="Z10">
            <v>-314.13069980943817</v>
          </cell>
          <cell r="AA10">
            <v>-361.85523071022237</v>
          </cell>
          <cell r="AB10">
            <v>-389.89942261600015</v>
          </cell>
        </row>
        <row r="11">
          <cell r="A11" t="str">
            <v xml:space="preserve"> Encumbered reserves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A12" t="str">
            <v xml:space="preserve"> Net international reserves</v>
          </cell>
          <cell r="B12">
            <v>96.447951209999985</v>
          </cell>
          <cell r="C12">
            <v>-0.78698919466664274</v>
          </cell>
          <cell r="D12">
            <v>-28.824676343999958</v>
          </cell>
          <cell r="E12">
            <v>-50.256908781538478</v>
          </cell>
          <cell r="F12">
            <v>-62.323112988923064</v>
          </cell>
          <cell r="G12">
            <v>-85.801861342653794</v>
          </cell>
          <cell r="H12">
            <v>-118.81008065000002</v>
          </cell>
          <cell r="I12">
            <v>-124.89487289999995</v>
          </cell>
          <cell r="J12">
            <v>-117.20367373307688</v>
          </cell>
          <cell r="K12">
            <v>-152.50558923046157</v>
          </cell>
          <cell r="L12">
            <v>-151.72159663561536</v>
          </cell>
          <cell r="M12">
            <v>-153.40012219999991</v>
          </cell>
          <cell r="N12">
            <v>-105.21516058830764</v>
          </cell>
          <cell r="O12">
            <v>-105.22277970769237</v>
          </cell>
          <cell r="Q12">
            <v>-123.61146882586505</v>
          </cell>
          <cell r="R12">
            <v>-140.74838661582203</v>
          </cell>
          <cell r="S12">
            <v>-149.64112198782206</v>
          </cell>
          <cell r="T12">
            <v>-158.77654115282206</v>
          </cell>
          <cell r="U12">
            <v>-172.37382848826968</v>
          </cell>
          <cell r="V12">
            <v>-194.76400084557298</v>
          </cell>
          <cell r="W12">
            <v>-217.62074726557304</v>
          </cell>
          <cell r="X12">
            <v>-216.82930458258431</v>
          </cell>
          <cell r="Y12">
            <v>-277.35862070539321</v>
          </cell>
          <cell r="Z12">
            <v>-314.13069980943817</v>
          </cell>
          <cell r="AA12">
            <v>-361.85523071022237</v>
          </cell>
          <cell r="AB12">
            <v>-389.89942261600015</v>
          </cell>
        </row>
        <row r="13">
          <cell r="A13" t="str">
            <v xml:space="preserve">   Gold</v>
          </cell>
          <cell r="B13">
            <v>1.5375000000000001</v>
          </cell>
          <cell r="C13">
            <v>1.6290213333333334</v>
          </cell>
          <cell r="D13">
            <v>1.5190559999999997</v>
          </cell>
          <cell r="E13">
            <v>0.86926153846153842</v>
          </cell>
          <cell r="F13">
            <v>0.87195692307692318</v>
          </cell>
          <cell r="G13">
            <v>0.87532615384615375</v>
          </cell>
          <cell r="H13">
            <v>0.876</v>
          </cell>
          <cell r="I13">
            <v>0.876</v>
          </cell>
          <cell r="J13">
            <v>0.80198307692307691</v>
          </cell>
          <cell r="K13">
            <v>0.80322646153846156</v>
          </cell>
          <cell r="L13">
            <v>0.80695661538461538</v>
          </cell>
          <cell r="M13">
            <v>0.80820000000000014</v>
          </cell>
          <cell r="N13">
            <v>0.8156603076923078</v>
          </cell>
          <cell r="O13">
            <v>0.70145169230769233</v>
          </cell>
          <cell r="Q13">
            <v>0.71109800613496932</v>
          </cell>
          <cell r="R13">
            <v>0.71485191717791408</v>
          </cell>
          <cell r="S13">
            <v>0.76393941717791403</v>
          </cell>
          <cell r="T13">
            <v>0.76393941717791403</v>
          </cell>
          <cell r="U13">
            <v>0.75290741573033715</v>
          </cell>
          <cell r="V13">
            <v>0.75003325842696644</v>
          </cell>
          <cell r="W13">
            <v>0.75003325842696644</v>
          </cell>
          <cell r="X13">
            <v>0.75114606741573031</v>
          </cell>
          <cell r="Y13">
            <v>0.76046831460674158</v>
          </cell>
          <cell r="Z13">
            <v>0.78499955056179771</v>
          </cell>
          <cell r="AA13">
            <v>0.85580561797752808</v>
          </cell>
          <cell r="AB13">
            <v>0.95689999999999997</v>
          </cell>
        </row>
        <row r="14">
          <cell r="A14" t="str">
            <v xml:space="preserve">   Foreign exchange reserves</v>
          </cell>
          <cell r="B14">
            <v>237.07578699999999</v>
          </cell>
          <cell r="C14">
            <v>241.67619999999999</v>
          </cell>
          <cell r="D14">
            <v>208.81580000000002</v>
          </cell>
          <cell r="E14">
            <v>186.9205</v>
          </cell>
          <cell r="F14">
            <v>175.90799999999999</v>
          </cell>
          <cell r="G14">
            <v>198.87729999999999</v>
          </cell>
          <cell r="H14">
            <v>171.58269999999999</v>
          </cell>
          <cell r="I14">
            <v>164.73420000000002</v>
          </cell>
          <cell r="J14">
            <v>164.1361</v>
          </cell>
          <cell r="K14">
            <v>163.68469999999999</v>
          </cell>
          <cell r="L14">
            <v>166.97229999999999</v>
          </cell>
          <cell r="M14">
            <v>220.32110000000006</v>
          </cell>
          <cell r="N14">
            <v>268.0865</v>
          </cell>
          <cell r="O14">
            <v>262.26929999999999</v>
          </cell>
          <cell r="Q14">
            <v>249.28629999999998</v>
          </cell>
          <cell r="R14">
            <v>235.58170000000001</v>
          </cell>
          <cell r="S14">
            <v>224.548</v>
          </cell>
          <cell r="T14">
            <v>223.15769999999998</v>
          </cell>
          <cell r="U14">
            <v>210.29560000000001</v>
          </cell>
          <cell r="V14">
            <v>187.04160000000002</v>
          </cell>
          <cell r="W14">
            <v>165.63040000000001</v>
          </cell>
          <cell r="X14">
            <v>219.61729999999994</v>
          </cell>
          <cell r="Y14">
            <v>177.2176</v>
          </cell>
          <cell r="Z14">
            <v>165.7783</v>
          </cell>
          <cell r="AA14">
            <v>148.8672</v>
          </cell>
          <cell r="AB14">
            <v>221.494</v>
          </cell>
        </row>
        <row r="15">
          <cell r="A15" t="str">
            <v xml:space="preserve">   Use of Fund Resources</v>
          </cell>
          <cell r="B15">
            <v>-142.06533579000001</v>
          </cell>
          <cell r="C15">
            <v>-244.01721052799996</v>
          </cell>
          <cell r="D15">
            <v>-239.08433234399999</v>
          </cell>
          <cell r="E15">
            <v>-237.97147032000001</v>
          </cell>
          <cell r="F15">
            <v>-239.04546991199999</v>
          </cell>
          <cell r="G15">
            <v>-285.49688749649994</v>
          </cell>
          <cell r="H15">
            <v>-291.21118065000002</v>
          </cell>
          <cell r="I15">
            <v>-290.44747289999998</v>
          </cell>
          <cell r="J15">
            <v>-282.08415680999997</v>
          </cell>
          <cell r="K15">
            <v>-283.552915692</v>
          </cell>
          <cell r="L15">
            <v>-285.21025325099998</v>
          </cell>
          <cell r="M15">
            <v>-339.41582219999998</v>
          </cell>
          <cell r="N15">
            <v>-337.15672089599997</v>
          </cell>
          <cell r="O15">
            <v>-332.00293140000002</v>
          </cell>
          <cell r="Q15">
            <v>-336.63086683199998</v>
          </cell>
          <cell r="R15">
            <v>-339.63293853299996</v>
          </cell>
          <cell r="S15">
            <v>-336.53006140499997</v>
          </cell>
          <cell r="T15">
            <v>-339.24318056999994</v>
          </cell>
          <cell r="U15">
            <v>-339.42033590400001</v>
          </cell>
          <cell r="V15">
            <v>-338.70063410399996</v>
          </cell>
          <cell r="W15">
            <v>-338.179180524</v>
          </cell>
          <cell r="X15">
            <v>-392.20675065</v>
          </cell>
          <cell r="Y15">
            <v>-406.21768901999997</v>
          </cell>
          <cell r="Z15">
            <v>-429.21099935999996</v>
          </cell>
          <cell r="AA15">
            <v>-457.09223632819993</v>
          </cell>
          <cell r="AB15">
            <v>-546.33432261600012</v>
          </cell>
        </row>
        <row r="16">
          <cell r="A16" t="str">
            <v xml:space="preserve">   Other foreign assets, net</v>
          </cell>
          <cell r="B16">
            <v>-0.1</v>
          </cell>
          <cell r="C16">
            <v>-7.4999999999999997E-2</v>
          </cell>
          <cell r="D16">
            <v>-7.5200000000000003E-2</v>
          </cell>
          <cell r="E16">
            <v>-7.5200000000000003E-2</v>
          </cell>
          <cell r="F16">
            <v>-5.7599999999999998E-2</v>
          </cell>
          <cell r="G16">
            <v>-5.7599999999999998E-2</v>
          </cell>
          <cell r="H16">
            <v>-5.7599999999999998E-2</v>
          </cell>
          <cell r="I16">
            <v>-5.7599999999999998E-2</v>
          </cell>
          <cell r="J16">
            <v>-5.7599999999999998E-2</v>
          </cell>
          <cell r="K16">
            <v>-33.440600000000003</v>
          </cell>
          <cell r="L16">
            <v>-34.290599999999998</v>
          </cell>
          <cell r="M16">
            <v>-35.113599999999998</v>
          </cell>
          <cell r="N16">
            <v>-36.960599999999999</v>
          </cell>
          <cell r="O16">
            <v>-36.190600000000003</v>
          </cell>
          <cell r="Q16">
            <v>-36.978000000000002</v>
          </cell>
          <cell r="R16">
            <v>-37.411999999999999</v>
          </cell>
          <cell r="S16">
            <v>-38.423000000000002</v>
          </cell>
          <cell r="T16">
            <v>-43.454999999999998</v>
          </cell>
          <cell r="U16">
            <v>-44.002000000000002</v>
          </cell>
          <cell r="V16">
            <v>-43.854999999999997</v>
          </cell>
          <cell r="W16">
            <v>-45.822000000000003</v>
          </cell>
          <cell r="X16">
            <v>-44.991</v>
          </cell>
          <cell r="Y16">
            <v>-49.119</v>
          </cell>
          <cell r="Z16">
            <v>-51.482999999999997</v>
          </cell>
          <cell r="AA16">
            <v>-54.485999999999997</v>
          </cell>
          <cell r="AB16">
            <v>-66.016000000000005</v>
          </cell>
        </row>
        <row r="17">
          <cell r="A17" t="str">
            <v xml:space="preserve"> Contingent liabilities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</row>
        <row r="19">
          <cell r="A19" t="str">
            <v>Net domestic assets</v>
          </cell>
          <cell r="B19">
            <v>57.352048790000026</v>
          </cell>
          <cell r="C19">
            <v>209.74668919466666</v>
          </cell>
          <cell r="D19">
            <v>227.30667634399998</v>
          </cell>
          <cell r="E19">
            <v>245.54380878153844</v>
          </cell>
          <cell r="F19">
            <v>262.59491298892306</v>
          </cell>
          <cell r="G19">
            <v>294.96816134265379</v>
          </cell>
          <cell r="H19">
            <v>324.64488065</v>
          </cell>
          <cell r="I19">
            <v>333.05987289999996</v>
          </cell>
          <cell r="J19">
            <v>341.32187373307687</v>
          </cell>
          <cell r="K19">
            <v>397.3833892304616</v>
          </cell>
          <cell r="L19">
            <v>401.60969663561536</v>
          </cell>
          <cell r="M19">
            <v>406.7191221999999</v>
          </cell>
          <cell r="N19">
            <v>358.76626058830766</v>
          </cell>
          <cell r="O19">
            <v>382.28907970769239</v>
          </cell>
          <cell r="Q19">
            <v>383.50576882586506</v>
          </cell>
          <cell r="R19">
            <v>395.54508661582202</v>
          </cell>
          <cell r="S19">
            <v>409.43162198782204</v>
          </cell>
          <cell r="T19">
            <v>429.74554115282206</v>
          </cell>
          <cell r="U19">
            <v>438.99662848826966</v>
          </cell>
          <cell r="V19">
            <v>466.79370084557303</v>
          </cell>
          <cell r="W19">
            <v>495.73524726557309</v>
          </cell>
          <cell r="X19">
            <v>498.64010458258429</v>
          </cell>
          <cell r="Y19">
            <v>523.05852070539322</v>
          </cell>
          <cell r="Z19">
            <v>547.00229980943823</v>
          </cell>
          <cell r="AA19">
            <v>569.82653071022241</v>
          </cell>
          <cell r="AB19">
            <v>649.61832261600011</v>
          </cell>
          <cell r="AC19">
            <v>0</v>
          </cell>
        </row>
        <row r="20">
          <cell r="A20" t="str">
            <v xml:space="preserve">   Net claims on general government 3/</v>
          </cell>
          <cell r="B20">
            <v>55.20000000000001</v>
          </cell>
          <cell r="C20">
            <v>208.8621</v>
          </cell>
          <cell r="D20">
            <v>229.50639999999999</v>
          </cell>
          <cell r="E20">
            <v>240.07640000000001</v>
          </cell>
          <cell r="F20">
            <v>265.86520000000002</v>
          </cell>
          <cell r="G20">
            <v>301.84519999999998</v>
          </cell>
          <cell r="H20">
            <v>313.70460000000003</v>
          </cell>
          <cell r="I20">
            <v>332.06849999999997</v>
          </cell>
          <cell r="J20">
            <v>344.75329999999997</v>
          </cell>
          <cell r="K20">
            <v>358.16640000000001</v>
          </cell>
          <cell r="L20">
            <v>376.75290000000001</v>
          </cell>
          <cell r="M20">
            <v>377.21109999999999</v>
          </cell>
          <cell r="N20">
            <v>331.67680000000007</v>
          </cell>
          <cell r="O20">
            <v>361.74850000000004</v>
          </cell>
          <cell r="Q20">
            <v>373.4196</v>
          </cell>
          <cell r="R20">
            <v>382.98369999999994</v>
          </cell>
          <cell r="S20">
            <v>392.61609999999996</v>
          </cell>
          <cell r="T20">
            <v>408.20310000000001</v>
          </cell>
          <cell r="U20">
            <v>418.75440000000003</v>
          </cell>
          <cell r="V20">
            <v>453.47159999999997</v>
          </cell>
          <cell r="W20">
            <v>487.1662</v>
          </cell>
          <cell r="X20">
            <v>487.35570000000001</v>
          </cell>
          <cell r="Y20">
            <v>501.72289999999998</v>
          </cell>
          <cell r="Z20">
            <v>503.12939999999998</v>
          </cell>
          <cell r="AA20">
            <v>506.37259999999998</v>
          </cell>
          <cell r="AB20">
            <v>499.5856</v>
          </cell>
        </row>
        <row r="21">
          <cell r="A21" t="str">
            <v xml:space="preserve">   Claims on banks</v>
          </cell>
          <cell r="B21">
            <v>4.2</v>
          </cell>
          <cell r="C21">
            <v>13.7195</v>
          </cell>
          <cell r="D21">
            <v>11.2257</v>
          </cell>
          <cell r="E21">
            <v>10.7599</v>
          </cell>
          <cell r="F21">
            <v>10.5617</v>
          </cell>
          <cell r="G21">
            <v>10.623799999999999</v>
          </cell>
          <cell r="H21">
            <v>9.0242000000000004</v>
          </cell>
          <cell r="I21">
            <v>5.3112000000000004</v>
          </cell>
          <cell r="J21">
            <v>6.4776999999999996</v>
          </cell>
          <cell r="K21">
            <v>7.8372000000000002</v>
          </cell>
          <cell r="L21">
            <v>4.3926999999999996</v>
          </cell>
          <cell r="M21">
            <v>7.0225</v>
          </cell>
          <cell r="N21">
            <v>4.4588999999999999</v>
          </cell>
          <cell r="O21">
            <v>3.4695</v>
          </cell>
          <cell r="Q21">
            <v>2.5152000000000001</v>
          </cell>
          <cell r="R21">
            <v>2.4718</v>
          </cell>
          <cell r="S21">
            <v>2.3967000000000001</v>
          </cell>
          <cell r="T21">
            <v>2.7450999999999999</v>
          </cell>
          <cell r="U21">
            <v>2.7124999999999999</v>
          </cell>
          <cell r="V21">
            <v>2.1541000000000001</v>
          </cell>
          <cell r="W21">
            <v>1.0624</v>
          </cell>
          <cell r="X21">
            <v>1.7211000000000001</v>
          </cell>
          <cell r="Y21">
            <v>-1.0244</v>
          </cell>
          <cell r="Z21">
            <v>3.5756999999999999</v>
          </cell>
          <cell r="AA21">
            <v>1.7927999999999999</v>
          </cell>
          <cell r="AB21">
            <v>6.556</v>
          </cell>
        </row>
        <row r="22">
          <cell r="A22" t="str">
            <v xml:space="preserve">   Claims on rest of economy</v>
          </cell>
          <cell r="B22">
            <v>0</v>
          </cell>
          <cell r="C22">
            <v>0</v>
          </cell>
          <cell r="D22">
            <v>0</v>
          </cell>
          <cell r="E22">
            <v>0.17</v>
          </cell>
          <cell r="F22">
            <v>0.28000000000000003</v>
          </cell>
          <cell r="G22">
            <v>0.37</v>
          </cell>
          <cell r="H22">
            <v>0.38</v>
          </cell>
          <cell r="I22">
            <v>0.39</v>
          </cell>
          <cell r="J22">
            <v>0.41</v>
          </cell>
          <cell r="K22">
            <v>33.803000000000004</v>
          </cell>
          <cell r="L22">
            <v>34.652999999999999</v>
          </cell>
          <cell r="M22">
            <v>35.506</v>
          </cell>
          <cell r="N22">
            <v>37.412999999999997</v>
          </cell>
          <cell r="O22">
            <v>36.673000000000002</v>
          </cell>
          <cell r="Q22">
            <v>37.407999999999994</v>
          </cell>
          <cell r="R22">
            <v>37.85199999999999</v>
          </cell>
          <cell r="S22">
            <v>39.052999999999997</v>
          </cell>
          <cell r="T22">
            <v>44.094999999999999</v>
          </cell>
          <cell r="U22">
            <v>44.642000000000003</v>
          </cell>
          <cell r="V22">
            <v>44.484999999999999</v>
          </cell>
          <cell r="W22">
            <v>46.442</v>
          </cell>
          <cell r="X22">
            <v>45.661000000000001</v>
          </cell>
          <cell r="Y22">
            <v>49.778999999999989</v>
          </cell>
          <cell r="Z22">
            <v>52.133000000000003</v>
          </cell>
          <cell r="AA22">
            <v>55.155999999999999</v>
          </cell>
          <cell r="AB22">
            <v>66.666000000000011</v>
          </cell>
        </row>
        <row r="23">
          <cell r="A23" t="str">
            <v xml:space="preserve">   Other items, net 3/</v>
          </cell>
          <cell r="B23">
            <v>-2.0479512099999839</v>
          </cell>
          <cell r="C23">
            <v>-12.83491080533334</v>
          </cell>
          <cell r="D23">
            <v>-13.425423656000003</v>
          </cell>
          <cell r="E23">
            <v>-5.4624912184615617</v>
          </cell>
          <cell r="F23">
            <v>-14.111987011076959</v>
          </cell>
          <cell r="G23">
            <v>-17.870838657346191</v>
          </cell>
          <cell r="H23">
            <v>1.5360806499999766</v>
          </cell>
          <cell r="I23">
            <v>-4.7098271000000125</v>
          </cell>
          <cell r="J23">
            <v>-10.319126266923096</v>
          </cell>
          <cell r="K23">
            <v>-2.4232107695384109</v>
          </cell>
          <cell r="L23">
            <v>-14.188903364384643</v>
          </cell>
          <cell r="M23">
            <v>-13.020477800000087</v>
          </cell>
          <cell r="N23">
            <v>-14.782439411692408</v>
          </cell>
          <cell r="O23">
            <v>-19.601920292307643</v>
          </cell>
          <cell r="Q23">
            <v>-29.837031174134935</v>
          </cell>
          <cell r="R23">
            <v>-27.762413384177918</v>
          </cell>
          <cell r="S23">
            <v>-24.634178012177916</v>
          </cell>
          <cell r="T23">
            <v>-25.297658847177949</v>
          </cell>
          <cell r="U23">
            <v>-27.11227151173037</v>
          </cell>
          <cell r="V23">
            <v>-33.316999154426938</v>
          </cell>
          <cell r="W23">
            <v>-38.935352734426914</v>
          </cell>
          <cell r="X23">
            <v>-36.097695417415729</v>
          </cell>
          <cell r="Y23">
            <v>-27.41897929460675</v>
          </cell>
          <cell r="Z23">
            <v>-11.835800190561748</v>
          </cell>
          <cell r="AA23">
            <v>6.5051307102224385</v>
          </cell>
          <cell r="AB23">
            <v>76.810722616000092</v>
          </cell>
        </row>
        <row r="25">
          <cell r="A25" t="str">
            <v>Reserve money</v>
          </cell>
          <cell r="B25">
            <v>153.80000000000001</v>
          </cell>
          <cell r="C25">
            <v>208.95970000000003</v>
          </cell>
          <cell r="D25">
            <v>198.48200000000003</v>
          </cell>
          <cell r="E25">
            <v>195.28689999999997</v>
          </cell>
          <cell r="F25">
            <v>200.27180000000001</v>
          </cell>
          <cell r="G25">
            <v>209.16630000000001</v>
          </cell>
          <cell r="H25">
            <v>205.8348</v>
          </cell>
          <cell r="I25">
            <v>208.16499999999999</v>
          </cell>
          <cell r="J25">
            <v>224.1182</v>
          </cell>
          <cell r="K25">
            <v>244.87780000000004</v>
          </cell>
          <cell r="L25">
            <v>249.88810000000001</v>
          </cell>
          <cell r="M25">
            <v>253.31899999999999</v>
          </cell>
          <cell r="N25">
            <v>253.55109999999999</v>
          </cell>
          <cell r="O25">
            <v>277.06630000000001</v>
          </cell>
          <cell r="Q25">
            <v>259.89429999999999</v>
          </cell>
          <cell r="R25">
            <v>254.79670000000002</v>
          </cell>
          <cell r="S25">
            <v>259.79049999999995</v>
          </cell>
          <cell r="T25">
            <v>270.96899999999999</v>
          </cell>
          <cell r="U25">
            <v>266.62279999999998</v>
          </cell>
          <cell r="V25">
            <v>272.02970000000005</v>
          </cell>
          <cell r="W25">
            <v>278.11450000000002</v>
          </cell>
          <cell r="X25">
            <v>281.81079999999997</v>
          </cell>
          <cell r="Y25">
            <v>245.69990000000001</v>
          </cell>
          <cell r="Z25">
            <v>232.8716</v>
          </cell>
          <cell r="AA25">
            <v>207.97130000000001</v>
          </cell>
          <cell r="AB25">
            <v>259.71890000000002</v>
          </cell>
        </row>
        <row r="26">
          <cell r="A26" t="str">
            <v xml:space="preserve">   Currency in circulation</v>
          </cell>
          <cell r="B26">
            <v>131.4</v>
          </cell>
          <cell r="C26">
            <v>185.57400000000001</v>
          </cell>
          <cell r="D26">
            <v>169.69300000000001</v>
          </cell>
          <cell r="E26">
            <v>167.61859999999999</v>
          </cell>
          <cell r="F26">
            <v>170.5694</v>
          </cell>
          <cell r="G26">
            <v>183.02359999999999</v>
          </cell>
          <cell r="H26">
            <v>175.28129999999999</v>
          </cell>
          <cell r="I26">
            <v>178.18289999999999</v>
          </cell>
          <cell r="J26">
            <v>195.7901</v>
          </cell>
          <cell r="K26">
            <v>207.39680000000001</v>
          </cell>
          <cell r="L26">
            <v>220.32980000000001</v>
          </cell>
          <cell r="M26">
            <v>222.0727</v>
          </cell>
          <cell r="N26">
            <v>222.70949999999999</v>
          </cell>
          <cell r="O26">
            <v>254.5549</v>
          </cell>
          <cell r="Q26">
            <v>231.31059999999999</v>
          </cell>
          <cell r="R26">
            <v>227.33109999999999</v>
          </cell>
          <cell r="S26">
            <v>228.98509999999999</v>
          </cell>
          <cell r="T26">
            <v>237.55969999999999</v>
          </cell>
          <cell r="U26">
            <v>238.96969999999999</v>
          </cell>
          <cell r="V26">
            <v>236.76840000000001</v>
          </cell>
          <cell r="W26">
            <v>246.9117</v>
          </cell>
          <cell r="X26">
            <v>250.23589999999999</v>
          </cell>
          <cell r="Y26">
            <v>211.8398</v>
          </cell>
          <cell r="Z26">
            <v>195.4648</v>
          </cell>
          <cell r="AA26">
            <v>179.57740000000001</v>
          </cell>
          <cell r="AB26">
            <v>221.97489999999999</v>
          </cell>
        </row>
        <row r="27">
          <cell r="A27" t="str">
            <v xml:space="preserve">   Required reserves</v>
          </cell>
          <cell r="B27">
            <v>11.9</v>
          </cell>
          <cell r="C27">
            <v>13.723000000000001</v>
          </cell>
          <cell r="D27">
            <v>12.936</v>
          </cell>
          <cell r="E27">
            <v>13.776199999999999</v>
          </cell>
          <cell r="F27">
            <v>12.7357</v>
          </cell>
          <cell r="G27">
            <v>13.8423</v>
          </cell>
          <cell r="H27">
            <v>13.654999999999999</v>
          </cell>
          <cell r="I27">
            <v>14.3012</v>
          </cell>
          <cell r="J27">
            <v>14.4359</v>
          </cell>
          <cell r="K27">
            <v>16.2117</v>
          </cell>
          <cell r="L27">
            <v>15.157400000000001</v>
          </cell>
          <cell r="M27">
            <v>14.614100000000001</v>
          </cell>
          <cell r="N27">
            <v>15.045199999999999</v>
          </cell>
          <cell r="O27">
            <v>15.652900000000001</v>
          </cell>
          <cell r="Q27">
            <v>14.9458</v>
          </cell>
          <cell r="R27">
            <v>16.984999999999999</v>
          </cell>
          <cell r="S27">
            <v>17.436399999999999</v>
          </cell>
          <cell r="T27">
            <v>17.093</v>
          </cell>
          <cell r="U27">
            <v>16.846</v>
          </cell>
          <cell r="V27">
            <v>17.872599999999998</v>
          </cell>
          <cell r="W27">
            <v>18.343</v>
          </cell>
          <cell r="X27">
            <v>18.309200000000001</v>
          </cell>
          <cell r="Y27">
            <v>24.287099999999999</v>
          </cell>
          <cell r="Z27">
            <v>22.616599999999998</v>
          </cell>
          <cell r="AA27">
            <v>22.020900000000001</v>
          </cell>
          <cell r="AB27">
            <v>18.049900000000001</v>
          </cell>
        </row>
        <row r="28">
          <cell r="A28" t="str">
            <v xml:space="preserve">   Balances on banks' correspondent a/cs</v>
          </cell>
          <cell r="B28">
            <v>10.500000000000005</v>
          </cell>
          <cell r="C28">
            <v>9.6627000000000134</v>
          </cell>
          <cell r="D28">
            <v>15.853000000000016</v>
          </cell>
          <cell r="E28">
            <v>13.892099999999989</v>
          </cell>
          <cell r="F28">
            <v>16.96670000000001</v>
          </cell>
          <cell r="G28">
            <v>12.300400000000019</v>
          </cell>
          <cell r="H28">
            <v>16.898500000000013</v>
          </cell>
          <cell r="I28">
            <v>15.680900000000003</v>
          </cell>
          <cell r="J28">
            <v>13.892200000000006</v>
          </cell>
          <cell r="K28">
            <v>21.269300000000023</v>
          </cell>
          <cell r="L28">
            <v>14.400900000000002</v>
          </cell>
          <cell r="M28">
            <v>16.63219999999999</v>
          </cell>
          <cell r="N28">
            <v>15.7964</v>
          </cell>
          <cell r="O28">
            <v>6.8585000000000083</v>
          </cell>
          <cell r="Q28">
            <v>13.637899999999993</v>
          </cell>
          <cell r="R28">
            <v>10.480600000000024</v>
          </cell>
          <cell r="S28">
            <v>13.368999999999964</v>
          </cell>
          <cell r="T28">
            <v>16.316300000000002</v>
          </cell>
          <cell r="U28">
            <v>10.807099999999995</v>
          </cell>
          <cell r="V28">
            <v>17.388700000000036</v>
          </cell>
          <cell r="W28">
            <v>12.859800000000025</v>
          </cell>
          <cell r="X28">
            <v>13.265699999999985</v>
          </cell>
          <cell r="Y28">
            <v>9.5730000000000182</v>
          </cell>
          <cell r="Z28">
            <v>14.790200000000006</v>
          </cell>
          <cell r="AA28">
            <v>6.3730000000000011</v>
          </cell>
          <cell r="AB28">
            <v>19.694100000000027</v>
          </cell>
        </row>
        <row r="32">
          <cell r="A32" t="str">
            <v>Net foreign assets</v>
          </cell>
          <cell r="B32" t="str">
            <v>…</v>
          </cell>
          <cell r="C32">
            <v>-97.234940404666631</v>
          </cell>
          <cell r="D32" t="str">
            <v>…</v>
          </cell>
          <cell r="E32" t="str">
            <v>…</v>
          </cell>
          <cell r="F32">
            <v>-61.536123794256419</v>
          </cell>
          <cell r="G32" t="str">
            <v>…</v>
          </cell>
          <cell r="H32" t="str">
            <v>…</v>
          </cell>
          <cell r="I32">
            <v>-62.571759911076889</v>
          </cell>
          <cell r="J32" t="str">
            <v>…</v>
          </cell>
          <cell r="K32" t="str">
            <v>…</v>
          </cell>
          <cell r="L32">
            <v>-26.826723735615403</v>
          </cell>
          <cell r="M32" t="str">
            <v>…</v>
          </cell>
          <cell r="N32" t="str">
            <v>…</v>
          </cell>
          <cell r="O32">
            <v>-104.43579051302572</v>
          </cell>
          <cell r="Q32" t="str">
            <v>...</v>
          </cell>
          <cell r="R32" t="str">
            <v>...</v>
          </cell>
          <cell r="S32">
            <v>-44.418342280129693</v>
          </cell>
          <cell r="T32" t="str">
            <v>...</v>
          </cell>
          <cell r="U32" t="str">
            <v>...</v>
          </cell>
          <cell r="V32">
            <v>-45.122878857750919</v>
          </cell>
          <cell r="W32" t="str">
            <v>...</v>
          </cell>
          <cell r="X32" t="str">
            <v>...</v>
          </cell>
          <cell r="Y32">
            <v>-82.594619859820227</v>
          </cell>
          <cell r="Z32" t="str">
            <v>...</v>
          </cell>
          <cell r="AA32" t="str">
            <v>...</v>
          </cell>
          <cell r="AB32">
            <v>-284.67664290830777</v>
          </cell>
        </row>
        <row r="33">
          <cell r="A33" t="str">
            <v xml:space="preserve"> Net international reserves</v>
          </cell>
          <cell r="B33" t="str">
            <v>…</v>
          </cell>
          <cell r="C33">
            <v>-97.234940404666631</v>
          </cell>
          <cell r="D33" t="str">
            <v>…</v>
          </cell>
          <cell r="E33" t="str">
            <v>…</v>
          </cell>
          <cell r="F33">
            <v>-61.536123794256419</v>
          </cell>
          <cell r="G33" t="str">
            <v>…</v>
          </cell>
          <cell r="H33" t="str">
            <v>…</v>
          </cell>
          <cell r="I33">
            <v>-62.571759911076889</v>
          </cell>
          <cell r="J33" t="str">
            <v>…</v>
          </cell>
          <cell r="K33" t="str">
            <v>…</v>
          </cell>
          <cell r="L33">
            <v>-26.826723735615403</v>
          </cell>
          <cell r="M33" t="str">
            <v>…</v>
          </cell>
          <cell r="N33" t="str">
            <v>…</v>
          </cell>
          <cell r="O33">
            <v>-104.43579051302572</v>
          </cell>
          <cell r="Q33" t="str">
            <v>...</v>
          </cell>
          <cell r="R33" t="str">
            <v>...</v>
          </cell>
          <cell r="S33">
            <v>-44.418342280129693</v>
          </cell>
          <cell r="T33" t="str">
            <v>...</v>
          </cell>
          <cell r="U33" t="str">
            <v>...</v>
          </cell>
          <cell r="V33">
            <v>-45.122878857750919</v>
          </cell>
          <cell r="W33" t="str">
            <v>...</v>
          </cell>
          <cell r="X33" t="str">
            <v>...</v>
          </cell>
          <cell r="Y33">
            <v>-82.594619859820227</v>
          </cell>
          <cell r="Z33" t="str">
            <v>...</v>
          </cell>
          <cell r="AA33" t="str">
            <v>...</v>
          </cell>
          <cell r="AB33">
            <v>-284.67664290830777</v>
          </cell>
        </row>
        <row r="34">
          <cell r="B34" t="str">
            <v>…</v>
          </cell>
        </row>
        <row r="35">
          <cell r="A35" t="str">
            <v>Net domestic assets</v>
          </cell>
          <cell r="B35" t="str">
            <v>…</v>
          </cell>
          <cell r="C35">
            <v>152.39464040466663</v>
          </cell>
          <cell r="D35" t="str">
            <v>…</v>
          </cell>
          <cell r="E35" t="str">
            <v>…</v>
          </cell>
          <cell r="F35">
            <v>52.848223794256398</v>
          </cell>
          <cell r="G35" t="str">
            <v>…</v>
          </cell>
          <cell r="H35" t="str">
            <v>…</v>
          </cell>
          <cell r="I35">
            <v>70.464959911076903</v>
          </cell>
          <cell r="J35" t="str">
            <v>…</v>
          </cell>
          <cell r="K35" t="str">
            <v>…</v>
          </cell>
          <cell r="L35">
            <v>68.549823735615405</v>
          </cell>
          <cell r="M35" t="str">
            <v>…</v>
          </cell>
          <cell r="N35" t="str">
            <v>…</v>
          </cell>
          <cell r="O35">
            <v>172.54239051302574</v>
          </cell>
          <cell r="Q35" t="str">
            <v>...</v>
          </cell>
          <cell r="R35" t="str">
            <v>...</v>
          </cell>
          <cell r="S35">
            <v>27.142542280129646</v>
          </cell>
          <cell r="T35" t="str">
            <v>...</v>
          </cell>
          <cell r="U35" t="str">
            <v>...</v>
          </cell>
          <cell r="V35">
            <v>57.362078857750987</v>
          </cell>
          <cell r="W35" t="str">
            <v>...</v>
          </cell>
          <cell r="X35" t="str">
            <v>...</v>
          </cell>
          <cell r="Y35">
            <v>56.264819859820193</v>
          </cell>
          <cell r="Z35" t="str">
            <v>...</v>
          </cell>
          <cell r="AA35" t="str">
            <v>...</v>
          </cell>
          <cell r="AB35">
            <v>267.32924290830772</v>
          </cell>
        </row>
        <row r="36">
          <cell r="A36" t="str">
            <v xml:space="preserve">   Net claims on general government</v>
          </cell>
          <cell r="B36" t="str">
            <v>…</v>
          </cell>
          <cell r="C36">
            <v>153.66209999999998</v>
          </cell>
          <cell r="D36" t="str">
            <v>…</v>
          </cell>
          <cell r="E36" t="str">
            <v>…</v>
          </cell>
          <cell r="F36">
            <v>57.003100000000018</v>
          </cell>
          <cell r="G36" t="str">
            <v>…</v>
          </cell>
          <cell r="H36" t="str">
            <v>…</v>
          </cell>
          <cell r="I36">
            <v>66.203299999999956</v>
          </cell>
          <cell r="J36" t="str">
            <v>…</v>
          </cell>
          <cell r="K36" t="str">
            <v>…</v>
          </cell>
          <cell r="L36">
            <v>44.684400000000039</v>
          </cell>
          <cell r="M36" t="str">
            <v>…</v>
          </cell>
          <cell r="N36" t="str">
            <v>…</v>
          </cell>
          <cell r="O36">
            <v>152.88640000000004</v>
          </cell>
          <cell r="Q36" t="str">
            <v>...</v>
          </cell>
          <cell r="R36" t="str">
            <v>...</v>
          </cell>
          <cell r="S36">
            <v>30.867599999999925</v>
          </cell>
          <cell r="T36" t="str">
            <v>...</v>
          </cell>
          <cell r="U36" t="str">
            <v>...</v>
          </cell>
          <cell r="V36">
            <v>60.855500000000006</v>
          </cell>
          <cell r="W36" t="str">
            <v>...</v>
          </cell>
          <cell r="X36" t="str">
            <v>...</v>
          </cell>
          <cell r="Y36">
            <v>48.251300000000015</v>
          </cell>
          <cell r="Z36" t="str">
            <v>...</v>
          </cell>
          <cell r="AA36" t="str">
            <v>...</v>
          </cell>
          <cell r="AB36">
            <v>137.83709999999996</v>
          </cell>
        </row>
        <row r="37">
          <cell r="A37" t="str">
            <v xml:space="preserve">   Claims on banks</v>
          </cell>
          <cell r="B37" t="str">
            <v>…</v>
          </cell>
          <cell r="C37">
            <v>9.5195000000000007</v>
          </cell>
          <cell r="D37" t="str">
            <v>…</v>
          </cell>
          <cell r="E37" t="str">
            <v>…</v>
          </cell>
          <cell r="F37">
            <v>-3.1577999999999999</v>
          </cell>
          <cell r="G37" t="str">
            <v>…</v>
          </cell>
          <cell r="H37" t="str">
            <v>…</v>
          </cell>
          <cell r="I37">
            <v>-5.2504999999999997</v>
          </cell>
          <cell r="J37" t="str">
            <v>…</v>
          </cell>
          <cell r="K37" t="str">
            <v>…</v>
          </cell>
          <cell r="L37">
            <v>-0.91850000000000076</v>
          </cell>
          <cell r="M37" t="str">
            <v>…</v>
          </cell>
          <cell r="N37" t="str">
            <v>…</v>
          </cell>
          <cell r="O37">
            <v>-10.25</v>
          </cell>
          <cell r="Q37" t="str">
            <v>...</v>
          </cell>
          <cell r="R37" t="str">
            <v>...</v>
          </cell>
          <cell r="S37">
            <v>-1.0728</v>
          </cell>
          <cell r="T37" t="str">
            <v>...</v>
          </cell>
          <cell r="U37" t="str">
            <v>...</v>
          </cell>
          <cell r="V37">
            <v>-0.24259999999999993</v>
          </cell>
          <cell r="W37" t="str">
            <v>...</v>
          </cell>
          <cell r="X37" t="str">
            <v>...</v>
          </cell>
          <cell r="Y37">
            <v>-3.1785000000000001</v>
          </cell>
          <cell r="Z37" t="str">
            <v>...</v>
          </cell>
          <cell r="AA37" t="str">
            <v>...</v>
          </cell>
          <cell r="AB37">
            <v>3.0865</v>
          </cell>
        </row>
        <row r="38">
          <cell r="A38" t="str">
            <v xml:space="preserve">   Other items, net</v>
          </cell>
          <cell r="B38" t="str">
            <v>…</v>
          </cell>
          <cell r="C38">
            <v>-10.786959595333357</v>
          </cell>
          <cell r="D38" t="str">
            <v>…</v>
          </cell>
          <cell r="E38" t="str">
            <v>…</v>
          </cell>
          <cell r="F38">
            <v>-1.2770762057436187</v>
          </cell>
          <cell r="G38" t="str">
            <v>…</v>
          </cell>
          <cell r="H38" t="str">
            <v>…</v>
          </cell>
          <cell r="I38">
            <v>9.4021599110769465</v>
          </cell>
          <cell r="J38" t="str">
            <v>…</v>
          </cell>
          <cell r="K38" t="str">
            <v>…</v>
          </cell>
          <cell r="L38">
            <v>-9.4790762643846307</v>
          </cell>
          <cell r="M38" t="str">
            <v>…</v>
          </cell>
          <cell r="N38" t="str">
            <v>…</v>
          </cell>
          <cell r="O38">
            <v>-6.7670094869743025</v>
          </cell>
          <cell r="Q38" t="str">
            <v>...</v>
          </cell>
          <cell r="R38" t="str">
            <v>...</v>
          </cell>
          <cell r="S38">
            <v>-5.0322577198702731</v>
          </cell>
          <cell r="T38" t="str">
            <v>...</v>
          </cell>
          <cell r="U38" t="str">
            <v>...</v>
          </cell>
          <cell r="V38">
            <v>-8.682821142249022</v>
          </cell>
          <cell r="W38" t="str">
            <v>...</v>
          </cell>
          <cell r="X38" t="str">
            <v>...</v>
          </cell>
          <cell r="Y38">
            <v>5.8980198598201881</v>
          </cell>
          <cell r="Z38" t="str">
            <v>...</v>
          </cell>
          <cell r="AA38" t="str">
            <v>...</v>
          </cell>
          <cell r="AB38">
            <v>96.412642908307731</v>
          </cell>
        </row>
        <row r="39">
          <cell r="B39" t="str">
            <v>…</v>
          </cell>
        </row>
        <row r="40">
          <cell r="A40" t="str">
            <v>Reserve money</v>
          </cell>
          <cell r="B40" t="str">
            <v>…</v>
          </cell>
          <cell r="C40">
            <v>55.159700000000015</v>
          </cell>
          <cell r="D40" t="str">
            <v>…</v>
          </cell>
          <cell r="E40" t="str">
            <v>…</v>
          </cell>
          <cell r="F40">
            <v>-8.6879000000000133</v>
          </cell>
          <cell r="G40" t="str">
            <v>…</v>
          </cell>
          <cell r="H40" t="str">
            <v>…</v>
          </cell>
          <cell r="I40">
            <v>7.8931999999999789</v>
          </cell>
          <cell r="J40" t="str">
            <v>…</v>
          </cell>
          <cell r="K40" t="str">
            <v>…</v>
          </cell>
          <cell r="L40">
            <v>41.723100000000017</v>
          </cell>
          <cell r="M40" t="str">
            <v>…</v>
          </cell>
          <cell r="N40" t="str">
            <v>…</v>
          </cell>
          <cell r="O40">
            <v>68.106599999999986</v>
          </cell>
          <cell r="Q40" t="str">
            <v>...</v>
          </cell>
          <cell r="R40" t="str">
            <v>...</v>
          </cell>
          <cell r="S40">
            <v>-17.275800000000061</v>
          </cell>
          <cell r="T40" t="str">
            <v>...</v>
          </cell>
          <cell r="U40" t="str">
            <v>...</v>
          </cell>
          <cell r="V40">
            <v>12.239200000000096</v>
          </cell>
          <cell r="W40" t="str">
            <v>...</v>
          </cell>
          <cell r="X40" t="str">
            <v>...</v>
          </cell>
          <cell r="Y40">
            <v>-26.329800000000034</v>
          </cell>
          <cell r="Z40" t="str">
            <v>...</v>
          </cell>
          <cell r="AA40" t="str">
            <v>...</v>
          </cell>
          <cell r="AB40">
            <v>-17.347399999999993</v>
          </cell>
        </row>
        <row r="41">
          <cell r="A41" t="str">
            <v xml:space="preserve">   Currency in circulation</v>
          </cell>
          <cell r="B41" t="str">
            <v>…</v>
          </cell>
          <cell r="C41">
            <v>54.174000000000007</v>
          </cell>
          <cell r="D41" t="str">
            <v>…</v>
          </cell>
          <cell r="E41" t="str">
            <v>…</v>
          </cell>
          <cell r="F41">
            <v>-15.004600000000011</v>
          </cell>
          <cell r="G41" t="str">
            <v>…</v>
          </cell>
          <cell r="H41" t="str">
            <v>…</v>
          </cell>
          <cell r="I41">
            <v>7.6134999999999877</v>
          </cell>
          <cell r="J41" t="str">
            <v>…</v>
          </cell>
          <cell r="K41" t="str">
            <v>…</v>
          </cell>
          <cell r="L41">
            <v>42.146900000000016</v>
          </cell>
          <cell r="M41" t="str">
            <v>…</v>
          </cell>
          <cell r="N41" t="str">
            <v>…</v>
          </cell>
          <cell r="O41">
            <v>68.980899999999991</v>
          </cell>
          <cell r="Q41" t="str">
            <v>...</v>
          </cell>
          <cell r="R41" t="str">
            <v>...</v>
          </cell>
          <cell r="S41">
            <v>-25.569800000000015</v>
          </cell>
          <cell r="T41" t="str">
            <v>...</v>
          </cell>
          <cell r="U41" t="str">
            <v>...</v>
          </cell>
          <cell r="V41">
            <v>7.7833000000000254</v>
          </cell>
          <cell r="W41" t="str">
            <v>...</v>
          </cell>
          <cell r="X41" t="str">
            <v>...</v>
          </cell>
          <cell r="Y41">
            <v>-24.928600000000017</v>
          </cell>
          <cell r="Z41" t="str">
            <v>...</v>
          </cell>
          <cell r="AA41" t="str">
            <v>...</v>
          </cell>
          <cell r="AB41">
            <v>-32.580000000000013</v>
          </cell>
        </row>
        <row r="42">
          <cell r="A42" t="str">
            <v xml:space="preserve">   Required reserves</v>
          </cell>
          <cell r="B42" t="str">
            <v>…</v>
          </cell>
          <cell r="C42">
            <v>1.8230000000000004</v>
          </cell>
          <cell r="D42" t="str">
            <v>…</v>
          </cell>
          <cell r="E42" t="str">
            <v>…</v>
          </cell>
          <cell r="F42">
            <v>-0.98730000000000118</v>
          </cell>
          <cell r="G42" t="str">
            <v>…</v>
          </cell>
          <cell r="H42" t="str">
            <v>…</v>
          </cell>
          <cell r="I42">
            <v>1.5655000000000001</v>
          </cell>
          <cell r="J42" t="str">
            <v>…</v>
          </cell>
          <cell r="K42" t="str">
            <v>…</v>
          </cell>
          <cell r="L42">
            <v>0.85620000000000118</v>
          </cell>
          <cell r="M42" t="str">
            <v>…</v>
          </cell>
          <cell r="N42" t="str">
            <v>…</v>
          </cell>
          <cell r="O42">
            <v>1.9298999999999999</v>
          </cell>
          <cell r="Q42" t="str">
            <v>...</v>
          </cell>
          <cell r="R42" t="str">
            <v>...</v>
          </cell>
          <cell r="S42">
            <v>1.7834999999999983</v>
          </cell>
          <cell r="T42" t="str">
            <v>...</v>
          </cell>
          <cell r="U42" t="str">
            <v>...</v>
          </cell>
          <cell r="V42">
            <v>0.43619999999999948</v>
          </cell>
          <cell r="W42" t="str">
            <v>...</v>
          </cell>
          <cell r="X42" t="str">
            <v>...</v>
          </cell>
          <cell r="Y42">
            <v>6.4145000000000003</v>
          </cell>
          <cell r="Z42" t="str">
            <v>...</v>
          </cell>
          <cell r="AA42" t="str">
            <v>...</v>
          </cell>
          <cell r="AB42">
            <v>2.3970000000000002</v>
          </cell>
        </row>
        <row r="43">
          <cell r="A43" t="str">
            <v xml:space="preserve">   Balances on banks' correspondent a/cs</v>
          </cell>
          <cell r="B43" t="str">
            <v>…</v>
          </cell>
          <cell r="C43">
            <v>-0.83729999999999194</v>
          </cell>
          <cell r="D43" t="str">
            <v>…</v>
          </cell>
          <cell r="E43" t="str">
            <v>…</v>
          </cell>
          <cell r="F43">
            <v>7.3039999999999967</v>
          </cell>
          <cell r="G43" t="str">
            <v>…</v>
          </cell>
          <cell r="H43" t="str">
            <v>…</v>
          </cell>
          <cell r="I43">
            <v>-1.2858000000000072</v>
          </cell>
          <cell r="J43" t="str">
            <v>…</v>
          </cell>
          <cell r="K43" t="str">
            <v>…</v>
          </cell>
          <cell r="L43">
            <v>-1.2800000000000011</v>
          </cell>
          <cell r="M43" t="str">
            <v>…</v>
          </cell>
          <cell r="N43" t="str">
            <v>…</v>
          </cell>
          <cell r="O43">
            <v>-2.8042000000000051</v>
          </cell>
          <cell r="Q43" t="str">
            <v>...</v>
          </cell>
          <cell r="R43" t="str">
            <v>...</v>
          </cell>
          <cell r="S43">
            <v>6.510499999999956</v>
          </cell>
          <cell r="T43" t="str">
            <v>...</v>
          </cell>
          <cell r="U43" t="str">
            <v>...</v>
          </cell>
          <cell r="V43">
            <v>4.0197000000000713</v>
          </cell>
          <cell r="W43" t="str">
            <v>...</v>
          </cell>
          <cell r="X43" t="str">
            <v>...</v>
          </cell>
          <cell r="Y43">
            <v>-7.8157000000000174</v>
          </cell>
          <cell r="Z43" t="str">
            <v>...</v>
          </cell>
          <cell r="AA43" t="str">
            <v>...</v>
          </cell>
          <cell r="AB43">
            <v>12.835600000000019</v>
          </cell>
        </row>
        <row r="47">
          <cell r="A47" t="str">
            <v>Net international reserves</v>
          </cell>
          <cell r="B47" t="str">
            <v>…</v>
          </cell>
          <cell r="C47">
            <v>-63.221677766363214</v>
          </cell>
          <cell r="D47">
            <v>-13.417748565552742</v>
          </cell>
          <cell r="E47">
            <v>-23.674382948899634</v>
          </cell>
          <cell r="F47">
            <v>-29.448799837603335</v>
          </cell>
          <cell r="G47">
            <v>-40.684817286772109</v>
          </cell>
          <cell r="H47">
            <v>-56.481269572713479</v>
          </cell>
          <cell r="I47">
            <v>-59.39321491432716</v>
          </cell>
          <cell r="J47">
            <v>-55.712505587637338</v>
          </cell>
          <cell r="K47">
            <v>-72.606631822210176</v>
          </cell>
          <cell r="L47">
            <v>-72.231443403177124</v>
          </cell>
          <cell r="M47">
            <v>-73.034720573073784</v>
          </cell>
          <cell r="N47">
            <v>-49.97526862530956</v>
          </cell>
          <cell r="O47">
            <v>-49.978914840050834</v>
          </cell>
          <cell r="Q47" t="str">
            <v>...</v>
          </cell>
          <cell r="R47" t="str">
            <v>...</v>
          </cell>
          <cell r="S47">
            <v>-16.031665446187318</v>
          </cell>
          <cell r="T47" t="str">
            <v>...</v>
          </cell>
          <cell r="U47" t="str">
            <v>...</v>
          </cell>
          <cell r="V47">
            <v>-32.317615364221709</v>
          </cell>
          <cell r="W47" t="str">
            <v>...</v>
          </cell>
          <cell r="X47" t="str">
            <v>...</v>
          </cell>
          <cell r="Y47">
            <v>-62.128032531455766</v>
          </cell>
          <cell r="Z47" t="str">
            <v>...</v>
          </cell>
          <cell r="AA47" t="str">
            <v>...</v>
          </cell>
          <cell r="AB47">
            <v>-102.74675877517683</v>
          </cell>
        </row>
        <row r="51">
          <cell r="A51" t="str">
            <v>Net domestic assets</v>
          </cell>
          <cell r="B51" t="str">
            <v>…</v>
          </cell>
          <cell r="C51">
            <v>265.71786644043715</v>
          </cell>
          <cell r="D51">
            <v>8.3719972967181597</v>
          </cell>
          <cell r="E51">
            <v>17.066834153290667</v>
          </cell>
          <cell r="F51">
            <v>25.19621358371371</v>
          </cell>
          <cell r="G51">
            <v>40.630663814146196</v>
          </cell>
          <cell r="H51">
            <v>54.77950183456575</v>
          </cell>
          <cell r="I51">
            <v>58.791480418022665</v>
          </cell>
          <cell r="J51">
            <v>62.730517961260787</v>
          </cell>
          <cell r="K51">
            <v>89.458718398004677</v>
          </cell>
          <cell r="L51">
            <v>91.473676260453374</v>
          </cell>
          <cell r="M51">
            <v>93.909674456182927</v>
          </cell>
          <cell r="N51">
            <v>71.04740101777503</v>
          </cell>
          <cell r="O51">
            <v>82.262271302355813</v>
          </cell>
          <cell r="Q51" t="str">
            <v>...</v>
          </cell>
          <cell r="R51" t="str">
            <v>...</v>
          </cell>
          <cell r="S51">
            <v>7.1000046093086189</v>
          </cell>
          <cell r="T51" t="str">
            <v>...</v>
          </cell>
          <cell r="U51" t="str">
            <v>...</v>
          </cell>
          <cell r="V51">
            <v>22.104900616699517</v>
          </cell>
          <cell r="W51" t="str">
            <v>...</v>
          </cell>
          <cell r="X51" t="str">
            <v>...</v>
          </cell>
          <cell r="Y51">
            <v>36.822773254558207</v>
          </cell>
          <cell r="Z51" t="str">
            <v>...</v>
          </cell>
          <cell r="AA51" t="str">
            <v>...</v>
          </cell>
          <cell r="AB51">
            <v>69.92855854337094</v>
          </cell>
        </row>
        <row r="53">
          <cell r="A53" t="str">
            <v>Reserve money</v>
          </cell>
          <cell r="B53" t="str">
            <v>…</v>
          </cell>
          <cell r="C53">
            <v>35.864564369310806</v>
          </cell>
          <cell r="D53">
            <v>-5.0142204453777488</v>
          </cell>
          <cell r="E53">
            <v>-6.5432712623534783</v>
          </cell>
          <cell r="F53">
            <v>-4.1576916505909995</v>
          </cell>
          <cell r="G53">
            <v>9.8870739190370927E-2</v>
          </cell>
          <cell r="H53">
            <v>-1.4954558223427838</v>
          </cell>
          <cell r="I53">
            <v>-0.38031256744722741</v>
          </cell>
          <cell r="J53">
            <v>7.254269603181851</v>
          </cell>
          <cell r="K53">
            <v>17.189008215459722</v>
          </cell>
          <cell r="L53">
            <v>19.586743281120711</v>
          </cell>
          <cell r="M53">
            <v>21.228638823658329</v>
          </cell>
          <cell r="N53">
            <v>21.339712872864936</v>
          </cell>
          <cell r="O53">
            <v>32.593174664779845</v>
          </cell>
          <cell r="Q53" t="str">
            <v>...</v>
          </cell>
          <cell r="R53" t="str">
            <v>...</v>
          </cell>
          <cell r="S53">
            <v>-6.2352584922814707</v>
          </cell>
          <cell r="T53" t="str">
            <v>...</v>
          </cell>
          <cell r="U53" t="str">
            <v>...</v>
          </cell>
          <cell r="V53">
            <v>-1.8178320495852329</v>
          </cell>
          <cell r="W53" t="str">
            <v>...</v>
          </cell>
          <cell r="X53" t="str">
            <v>...</v>
          </cell>
          <cell r="Y53">
            <v>-11.320900448737358</v>
          </cell>
          <cell r="Z53" t="str">
            <v>...</v>
          </cell>
          <cell r="AA53" t="str">
            <v>...</v>
          </cell>
          <cell r="AB53">
            <v>-6.261100682399845</v>
          </cell>
        </row>
        <row r="54">
          <cell r="A54" t="str">
            <v xml:space="preserve">   Currency in circulation</v>
          </cell>
          <cell r="B54" t="str">
            <v>…</v>
          </cell>
          <cell r="C54">
            <v>41.228310502283108</v>
          </cell>
          <cell r="D54">
            <v>-8.5577721016952815</v>
          </cell>
          <cell r="E54">
            <v>-9.6756011079138347</v>
          </cell>
          <cell r="F54">
            <v>-8.0855076681000675</v>
          </cell>
          <cell r="G54">
            <v>-1.3743304557750635</v>
          </cell>
          <cell r="H54">
            <v>-5.5464127517863666</v>
          </cell>
          <cell r="I54">
            <v>-3.9828316466746561</v>
          </cell>
          <cell r="J54">
            <v>5.5051354176770317</v>
          </cell>
          <cell r="K54">
            <v>11.759621498701334</v>
          </cell>
          <cell r="L54">
            <v>18.728808992639046</v>
          </cell>
          <cell r="M54">
            <v>19.668003060773586</v>
          </cell>
          <cell r="N54">
            <v>20.011154579844149</v>
          </cell>
          <cell r="O54">
            <v>37.171640423766263</v>
          </cell>
          <cell r="Q54" t="str">
            <v>...</v>
          </cell>
          <cell r="R54" t="str">
            <v>...</v>
          </cell>
          <cell r="S54">
            <v>-10.044905833672823</v>
          </cell>
          <cell r="T54" t="str">
            <v>...</v>
          </cell>
          <cell r="U54" t="str">
            <v>...</v>
          </cell>
          <cell r="V54">
            <v>-6.9872942929010584</v>
          </cell>
          <cell r="W54" t="str">
            <v>...</v>
          </cell>
          <cell r="X54" t="str">
            <v>...</v>
          </cell>
          <cell r="Y54">
            <v>-16.780309473516319</v>
          </cell>
          <cell r="Z54" t="str">
            <v>...</v>
          </cell>
          <cell r="AA54" t="str">
            <v>...</v>
          </cell>
          <cell r="AB54">
            <v>-12.798810786985449</v>
          </cell>
        </row>
        <row r="57">
          <cell r="A57" t="str">
            <v xml:space="preserve">   Sources: National Bank of Georgia; and Fund staff estimates.</v>
          </cell>
        </row>
        <row r="59">
          <cell r="A59" t="str">
            <v xml:space="preserve">   1/ Valued at end-period actual exchange rates.</v>
          </cell>
        </row>
        <row r="60">
          <cell r="A60" t="str">
            <v xml:space="preserve"> 2/  US$25 million earmarked in the 1999 budget as partial payment to Turkmenistan in lieu of principal obligations falling due are escrowed in an NBG account.</v>
          </cell>
        </row>
        <row r="61">
          <cell r="A61" t="str">
            <v>3/ Data for end-March 1999 reflect the issuance of a lari 70.3 million government bond to recapitalize the NBG  for losses from revaluation of its net international reserves.</v>
          </cell>
        </row>
        <row r="66">
          <cell r="Y66" t="str">
            <v>APPENDIX I</v>
          </cell>
        </row>
        <row r="68">
          <cell r="A68" t="str">
            <v>Table x.  Georgia: Monetary Survey 1/</v>
          </cell>
        </row>
        <row r="71">
          <cell r="B71">
            <v>1995</v>
          </cell>
          <cell r="C71">
            <v>1996</v>
          </cell>
          <cell r="D71">
            <v>1997</v>
          </cell>
          <cell r="E71">
            <v>1997</v>
          </cell>
          <cell r="F71">
            <v>1997</v>
          </cell>
          <cell r="O71">
            <v>1997</v>
          </cell>
          <cell r="P71">
            <v>1998</v>
          </cell>
          <cell r="Q71">
            <v>1998</v>
          </cell>
          <cell r="S71">
            <v>1998</v>
          </cell>
          <cell r="AB71">
            <v>1998</v>
          </cell>
          <cell r="AC71">
            <v>1999</v>
          </cell>
        </row>
        <row r="72">
          <cell r="B72" t="str">
            <v>Dec.</v>
          </cell>
          <cell r="C72" t="str">
            <v>Dec.</v>
          </cell>
          <cell r="D72" t="str">
            <v>Jan.</v>
          </cell>
          <cell r="E72" t="str">
            <v>Feb.</v>
          </cell>
          <cell r="F72" t="str">
            <v>Mar.</v>
          </cell>
          <cell r="G72" t="str">
            <v>Apr.</v>
          </cell>
          <cell r="H72" t="str">
            <v>May</v>
          </cell>
          <cell r="I72" t="str">
            <v>Jun.</v>
          </cell>
          <cell r="J72" t="str">
            <v>Jul.</v>
          </cell>
          <cell r="K72" t="str">
            <v>Aug.</v>
          </cell>
          <cell r="L72" t="str">
            <v>Sep.</v>
          </cell>
          <cell r="M72" t="str">
            <v>Oct.</v>
          </cell>
          <cell r="N72" t="str">
            <v>Nov.</v>
          </cell>
          <cell r="O72" t="str">
            <v>Dec.</v>
          </cell>
          <cell r="Q72" t="str">
            <v>Jan</v>
          </cell>
          <cell r="R72" t="str">
            <v>Feb</v>
          </cell>
          <cell r="S72" t="str">
            <v>Mar</v>
          </cell>
          <cell r="T72" t="str">
            <v>Apr</v>
          </cell>
          <cell r="U72" t="str">
            <v>May</v>
          </cell>
          <cell r="V72" t="str">
            <v>Jun</v>
          </cell>
          <cell r="W72" t="str">
            <v>Jul</v>
          </cell>
          <cell r="X72" t="str">
            <v>Aug</v>
          </cell>
          <cell r="Y72" t="str">
            <v>Sep</v>
          </cell>
          <cell r="Z72" t="str">
            <v>Oct</v>
          </cell>
          <cell r="AA72" t="str">
            <v>Nov</v>
          </cell>
          <cell r="AB72" t="str">
            <v>Dec</v>
          </cell>
        </row>
        <row r="77">
          <cell r="A77" t="str">
            <v>Net foreign assets</v>
          </cell>
          <cell r="B77">
            <v>57.102721209999984</v>
          </cell>
          <cell r="C77">
            <v>21.268510805333356</v>
          </cell>
          <cell r="D77">
            <v>-6.1178763439999564</v>
          </cell>
          <cell r="E77">
            <v>-29.471908781538477</v>
          </cell>
          <cell r="F77">
            <v>-36.51861298892306</v>
          </cell>
          <cell r="G77">
            <v>-57.927361342653789</v>
          </cell>
          <cell r="H77">
            <v>-92.55458065000002</v>
          </cell>
          <cell r="I77">
            <v>-98.996272899999951</v>
          </cell>
          <cell r="J77">
            <v>-77.408973733076877</v>
          </cell>
          <cell r="K77">
            <v>-104.30268923046157</v>
          </cell>
          <cell r="L77">
            <v>-114.58059663561536</v>
          </cell>
          <cell r="M77">
            <v>-117.82522219999991</v>
          </cell>
          <cell r="N77">
            <v>-70.748460588307637</v>
          </cell>
          <cell r="O77">
            <v>-72.217579707692366</v>
          </cell>
          <cell r="Q77">
            <v>-97.038168825865057</v>
          </cell>
          <cell r="R77">
            <v>-124.06858661582203</v>
          </cell>
          <cell r="S77">
            <v>-126.41552198782206</v>
          </cell>
          <cell r="T77">
            <v>-145.23214115282207</v>
          </cell>
          <cell r="U77">
            <v>-150.29582848826968</v>
          </cell>
          <cell r="V77">
            <v>-170.13820084557298</v>
          </cell>
          <cell r="W77">
            <v>-196.22904726557306</v>
          </cell>
          <cell r="X77">
            <v>-197.60310458258431</v>
          </cell>
          <cell r="Y77">
            <v>-265.92672070539322</v>
          </cell>
          <cell r="Z77">
            <v>-298.1957998094382</v>
          </cell>
          <cell r="AA77">
            <v>-349.61003071022236</v>
          </cell>
          <cell r="AB77">
            <v>-376.15132261600013</v>
          </cell>
        </row>
        <row r="79">
          <cell r="A79" t="str">
            <v>Net domestic assets</v>
          </cell>
          <cell r="B79">
            <v>123.48262079000004</v>
          </cell>
          <cell r="C79">
            <v>235.00368919466663</v>
          </cell>
          <cell r="D79">
            <v>249.29367634399998</v>
          </cell>
          <cell r="E79">
            <v>265.31360878153851</v>
          </cell>
          <cell r="F79">
            <v>282.32651298892307</v>
          </cell>
          <cell r="G79">
            <v>327.37646134265378</v>
          </cell>
          <cell r="H79">
            <v>358.28598065000006</v>
          </cell>
          <cell r="I79">
            <v>370.64457289999996</v>
          </cell>
          <cell r="J79">
            <v>370.85497373307692</v>
          </cell>
          <cell r="K79">
            <v>426.12848923046158</v>
          </cell>
          <cell r="L79">
            <v>449.95019663561538</v>
          </cell>
          <cell r="M79">
            <v>458.74252219999994</v>
          </cell>
          <cell r="N79">
            <v>418.75846058830763</v>
          </cell>
          <cell r="O79">
            <v>445.26047970769241</v>
          </cell>
          <cell r="Q79">
            <v>457.20616882586506</v>
          </cell>
          <cell r="R79">
            <v>484.79898661582206</v>
          </cell>
          <cell r="S79">
            <v>486.51412198782202</v>
          </cell>
          <cell r="T79">
            <v>518.78254115282198</v>
          </cell>
          <cell r="U79">
            <v>532.59662848826963</v>
          </cell>
          <cell r="V79">
            <v>557.46900084557296</v>
          </cell>
          <cell r="W79">
            <v>591.2501472655731</v>
          </cell>
          <cell r="X79">
            <v>597.47300458258428</v>
          </cell>
          <cell r="Y79">
            <v>616.44202070539325</v>
          </cell>
          <cell r="Z79">
            <v>623.79199980943815</v>
          </cell>
          <cell r="AA79">
            <v>651.60743071022239</v>
          </cell>
          <cell r="AB79">
            <v>744.69482261600012</v>
          </cell>
        </row>
        <row r="80">
          <cell r="A80" t="str">
            <v xml:space="preserve">   Domestic credit</v>
          </cell>
          <cell r="B80">
            <v>188.68722100000002</v>
          </cell>
          <cell r="C80">
            <v>323.85760000000005</v>
          </cell>
          <cell r="D80">
            <v>343.57979999999998</v>
          </cell>
          <cell r="E80">
            <v>354.70490000000001</v>
          </cell>
          <cell r="F80">
            <v>385.66970000000003</v>
          </cell>
          <cell r="G80">
            <v>428.98569999999995</v>
          </cell>
          <cell r="H80">
            <v>442.50670000000002</v>
          </cell>
          <cell r="I80">
            <v>469.51569999999992</v>
          </cell>
          <cell r="J80">
            <v>481.55909999999994</v>
          </cell>
          <cell r="K80">
            <v>491.58050000000003</v>
          </cell>
          <cell r="L80">
            <v>522.01179999999999</v>
          </cell>
          <cell r="M80">
            <v>531.54309999999998</v>
          </cell>
          <cell r="N80">
            <v>489.29530000000011</v>
          </cell>
          <cell r="O80">
            <v>568.44900000000007</v>
          </cell>
          <cell r="Q80">
            <v>557.15100000000007</v>
          </cell>
          <cell r="R80">
            <v>575.48559999999998</v>
          </cell>
          <cell r="S80">
            <v>581.56129999999996</v>
          </cell>
          <cell r="T80">
            <v>597.87909999999999</v>
          </cell>
          <cell r="U80">
            <v>611.28820000000007</v>
          </cell>
          <cell r="V80">
            <v>652.94149999999991</v>
          </cell>
          <cell r="W80">
            <v>689.35840000000007</v>
          </cell>
          <cell r="X80">
            <v>705.21690000000001</v>
          </cell>
          <cell r="Y80">
            <v>717.61149999999998</v>
          </cell>
          <cell r="Z80">
            <v>708.41189999999995</v>
          </cell>
          <cell r="AA80">
            <v>722.02859999999998</v>
          </cell>
          <cell r="AB80">
            <v>790.46070000000009</v>
          </cell>
        </row>
        <row r="81">
          <cell r="A81" t="str">
            <v xml:space="preserve">      Net claims on general government</v>
          </cell>
          <cell r="B81">
            <v>39.667673000000008</v>
          </cell>
          <cell r="C81">
            <v>195.65190000000001</v>
          </cell>
          <cell r="D81">
            <v>213.24759999999998</v>
          </cell>
          <cell r="E81">
            <v>222.39940000000001</v>
          </cell>
          <cell r="F81">
            <v>247.34900000000002</v>
          </cell>
          <cell r="G81">
            <v>289.30529999999999</v>
          </cell>
          <cell r="H81">
            <v>299.59660000000002</v>
          </cell>
          <cell r="I81">
            <v>321.19239999999996</v>
          </cell>
          <cell r="J81">
            <v>334.44959999999998</v>
          </cell>
          <cell r="K81">
            <v>342.96620000000001</v>
          </cell>
          <cell r="L81">
            <v>367.08590000000004</v>
          </cell>
          <cell r="M81">
            <v>367.59539999999998</v>
          </cell>
          <cell r="N81">
            <v>318.95780000000008</v>
          </cell>
          <cell r="O81">
            <v>358.83580000000006</v>
          </cell>
          <cell r="Q81">
            <v>367.67</v>
          </cell>
          <cell r="R81">
            <v>374.92899999999992</v>
          </cell>
          <cell r="S81">
            <v>385.42609999999996</v>
          </cell>
          <cell r="T81">
            <v>402.65120000000002</v>
          </cell>
          <cell r="U81">
            <v>411.45970000000005</v>
          </cell>
          <cell r="V81">
            <v>451.38419999999996</v>
          </cell>
          <cell r="W81">
            <v>483.46510000000001</v>
          </cell>
          <cell r="X81">
            <v>492.47180000000003</v>
          </cell>
          <cell r="Y81">
            <v>501.12819999999999</v>
          </cell>
          <cell r="Z81">
            <v>494.44349999999997</v>
          </cell>
          <cell r="AA81">
            <v>496.57059999999996</v>
          </cell>
          <cell r="AB81">
            <v>496.54212200000001</v>
          </cell>
        </row>
        <row r="82">
          <cell r="A82" t="str">
            <v xml:space="preserve">        public borrowing from DMBs</v>
          </cell>
          <cell r="C82">
            <v>0</v>
          </cell>
          <cell r="O82">
            <v>0</v>
          </cell>
          <cell r="AB82">
            <v>10.906321999999999</v>
          </cell>
        </row>
        <row r="83">
          <cell r="A83" t="str">
            <v xml:space="preserve">      Credit to the rest of the economy</v>
          </cell>
          <cell r="B83">
            <v>149.01954800000001</v>
          </cell>
          <cell r="C83">
            <v>128.20570000000001</v>
          </cell>
          <cell r="D83">
            <v>130.3322</v>
          </cell>
          <cell r="E83">
            <v>132.30549999999999</v>
          </cell>
          <cell r="F83">
            <v>138.32069999999999</v>
          </cell>
          <cell r="G83">
            <v>139.68039999999999</v>
          </cell>
          <cell r="H83">
            <v>142.9101</v>
          </cell>
          <cell r="I83">
            <v>148.32329999999999</v>
          </cell>
          <cell r="J83">
            <v>147.1095</v>
          </cell>
          <cell r="K83">
            <v>148.61429999999999</v>
          </cell>
          <cell r="L83">
            <v>154.92590000000001</v>
          </cell>
          <cell r="M83">
            <v>163.9477</v>
          </cell>
          <cell r="N83">
            <v>170.33750000000001</v>
          </cell>
          <cell r="O83">
            <v>209.61320000000001</v>
          </cell>
          <cell r="Q83">
            <v>189.48099999999999</v>
          </cell>
          <cell r="R83">
            <v>200.5566</v>
          </cell>
          <cell r="S83">
            <v>196.1352</v>
          </cell>
          <cell r="T83">
            <v>195.22790000000001</v>
          </cell>
          <cell r="U83">
            <v>199.82849999999999</v>
          </cell>
          <cell r="V83">
            <v>201.5573</v>
          </cell>
          <cell r="W83">
            <v>205.89330000000001</v>
          </cell>
          <cell r="X83">
            <v>212.74510000000001</v>
          </cell>
          <cell r="Y83">
            <v>216.48330000000001</v>
          </cell>
          <cell r="Z83">
            <v>213.9684</v>
          </cell>
          <cell r="AA83">
            <v>225.458</v>
          </cell>
          <cell r="AB83">
            <v>293.91857800000002</v>
          </cell>
        </row>
        <row r="84">
          <cell r="A84" t="str">
            <v xml:space="preserve">   Other items, net</v>
          </cell>
          <cell r="B84">
            <v>-65.204600209999981</v>
          </cell>
          <cell r="C84">
            <v>-88.853910805333413</v>
          </cell>
          <cell r="D84">
            <v>-94.286123656000001</v>
          </cell>
          <cell r="E84">
            <v>-89.391291218461504</v>
          </cell>
          <cell r="F84">
            <v>-103.34318701107696</v>
          </cell>
          <cell r="G84">
            <v>-101.60923865734617</v>
          </cell>
          <cell r="H84">
            <v>-84.220719349999968</v>
          </cell>
          <cell r="I84">
            <v>-98.871127099999967</v>
          </cell>
          <cell r="J84">
            <v>-110.70412626692303</v>
          </cell>
          <cell r="K84">
            <v>-65.452010769538447</v>
          </cell>
          <cell r="L84">
            <v>-72.061603364384609</v>
          </cell>
          <cell r="M84">
            <v>-72.800577800000042</v>
          </cell>
          <cell r="N84">
            <v>-70.536839411692483</v>
          </cell>
          <cell r="O84">
            <v>-123.18852029230766</v>
          </cell>
          <cell r="Q84">
            <v>-99.944831174135004</v>
          </cell>
          <cell r="R84">
            <v>-90.686613384177917</v>
          </cell>
          <cell r="S84">
            <v>-95.047178012177937</v>
          </cell>
          <cell r="T84">
            <v>-79.096558847178017</v>
          </cell>
          <cell r="U84">
            <v>-78.691571511730444</v>
          </cell>
          <cell r="V84">
            <v>-95.472499154426941</v>
          </cell>
          <cell r="W84">
            <v>-98.108252734426969</v>
          </cell>
          <cell r="X84">
            <v>-107.74389541741573</v>
          </cell>
          <cell r="Y84">
            <v>-101.16947929460673</v>
          </cell>
          <cell r="Z84">
            <v>-84.619900190561793</v>
          </cell>
          <cell r="AA84">
            <v>-70.421169289777595</v>
          </cell>
          <cell r="AB84">
            <v>-45.765877383999964</v>
          </cell>
        </row>
        <row r="86">
          <cell r="A86" t="str">
            <v>Broad money (M3)</v>
          </cell>
          <cell r="B86">
            <v>180.58534200000003</v>
          </cell>
          <cell r="C86">
            <v>256.2722</v>
          </cell>
          <cell r="D86">
            <v>243.17580000000001</v>
          </cell>
          <cell r="E86">
            <v>235.8417</v>
          </cell>
          <cell r="F86">
            <v>245.80789999999999</v>
          </cell>
          <cell r="G86">
            <v>269.44909999999999</v>
          </cell>
          <cell r="H86">
            <v>265.73140000000001</v>
          </cell>
          <cell r="I86">
            <v>271.64830000000001</v>
          </cell>
          <cell r="J86">
            <v>293.44600000000003</v>
          </cell>
          <cell r="K86">
            <v>321.82580000000002</v>
          </cell>
          <cell r="L86">
            <v>335.36960000000005</v>
          </cell>
          <cell r="M86">
            <v>340.91730000000001</v>
          </cell>
          <cell r="N86">
            <v>348.01</v>
          </cell>
          <cell r="O86">
            <v>373.04290000000003</v>
          </cell>
          <cell r="Q86">
            <v>360.16800000000001</v>
          </cell>
          <cell r="R86">
            <v>360.73040000000003</v>
          </cell>
          <cell r="S86">
            <v>360.09859999999998</v>
          </cell>
          <cell r="T86">
            <v>373.55039999999997</v>
          </cell>
          <cell r="U86">
            <v>382.30079999999998</v>
          </cell>
          <cell r="V86">
            <v>387.33080000000001</v>
          </cell>
          <cell r="W86">
            <v>395.02109999999999</v>
          </cell>
          <cell r="X86">
            <v>399.86989999999997</v>
          </cell>
          <cell r="Y86">
            <v>350.51530000000002</v>
          </cell>
          <cell r="Z86">
            <v>325.59619999999995</v>
          </cell>
          <cell r="AA86">
            <v>301.99740000000003</v>
          </cell>
          <cell r="AB86">
            <v>368.54349999999999</v>
          </cell>
        </row>
        <row r="87">
          <cell r="A87" t="str">
            <v xml:space="preserve">   Broad money, excluding forex deposits (M2)</v>
          </cell>
          <cell r="B87">
            <v>157.66074800000001</v>
          </cell>
          <cell r="C87">
            <v>217.95180000000002</v>
          </cell>
          <cell r="D87">
            <v>204.37440000000001</v>
          </cell>
          <cell r="E87">
            <v>198.11369999999999</v>
          </cell>
          <cell r="F87">
            <v>205.06819999999999</v>
          </cell>
          <cell r="G87">
            <v>218.37219999999999</v>
          </cell>
          <cell r="H87">
            <v>216.1925</v>
          </cell>
          <cell r="I87">
            <v>215.56229999999999</v>
          </cell>
          <cell r="J87">
            <v>236.2577</v>
          </cell>
          <cell r="K87">
            <v>255.76670000000001</v>
          </cell>
          <cell r="L87">
            <v>264.45640000000003</v>
          </cell>
          <cell r="M87">
            <v>262.68979999999999</v>
          </cell>
          <cell r="N87">
            <v>268.28570000000002</v>
          </cell>
          <cell r="O87">
            <v>295.21140000000003</v>
          </cell>
          <cell r="Q87">
            <v>274.30680000000001</v>
          </cell>
          <cell r="R87">
            <v>272.1078</v>
          </cell>
          <cell r="S87">
            <v>269.69919999999996</v>
          </cell>
          <cell r="T87">
            <v>278.44659999999999</v>
          </cell>
          <cell r="U87">
            <v>280.17149999999998</v>
          </cell>
          <cell r="V87">
            <v>281.71030000000002</v>
          </cell>
          <cell r="W87">
            <v>291.12509999999997</v>
          </cell>
          <cell r="X87">
            <v>294.23779999999999</v>
          </cell>
          <cell r="Y87">
            <v>252.1703</v>
          </cell>
          <cell r="Z87">
            <v>228.78369999999998</v>
          </cell>
          <cell r="AA87">
            <v>210.33520000000001</v>
          </cell>
          <cell r="AB87">
            <v>261.13669999999996</v>
          </cell>
        </row>
        <row r="88">
          <cell r="A88" t="str">
            <v xml:space="preserve">      Currency held by the public</v>
          </cell>
          <cell r="B88">
            <v>124.80000000000001</v>
          </cell>
          <cell r="C88">
            <v>176.75740000000002</v>
          </cell>
          <cell r="D88">
            <v>160.42830000000001</v>
          </cell>
          <cell r="E88">
            <v>157.952</v>
          </cell>
          <cell r="F88">
            <v>158.29259999999999</v>
          </cell>
          <cell r="G88">
            <v>171.31289999999998</v>
          </cell>
          <cell r="H88">
            <v>166.3938</v>
          </cell>
          <cell r="I88">
            <v>168.6557</v>
          </cell>
          <cell r="J88">
            <v>184.0633</v>
          </cell>
          <cell r="K88">
            <v>194.83770000000001</v>
          </cell>
          <cell r="L88">
            <v>202.40180000000001</v>
          </cell>
          <cell r="M88">
            <v>205.78280000000001</v>
          </cell>
          <cell r="N88">
            <v>209.25149999999999</v>
          </cell>
          <cell r="O88">
            <v>239.86590000000001</v>
          </cell>
          <cell r="Q88">
            <v>214.69749999999999</v>
          </cell>
          <cell r="R88">
            <v>210.88889999999998</v>
          </cell>
          <cell r="S88">
            <v>211.90169999999998</v>
          </cell>
          <cell r="T88">
            <v>219.934</v>
          </cell>
          <cell r="U88">
            <v>221.63289999999998</v>
          </cell>
          <cell r="V88">
            <v>220.94840000000002</v>
          </cell>
          <cell r="W88">
            <v>233.78270000000001</v>
          </cell>
          <cell r="X88">
            <v>230.48179999999999</v>
          </cell>
          <cell r="Y88">
            <v>198.9091</v>
          </cell>
          <cell r="Z88">
            <v>183.67099999999999</v>
          </cell>
          <cell r="AA88">
            <v>168.83500000000001</v>
          </cell>
          <cell r="AB88">
            <v>212.19389999999999</v>
          </cell>
        </row>
        <row r="89">
          <cell r="A89" t="str">
            <v>Currency in circulation (M0)</v>
          </cell>
          <cell r="B89">
            <v>131.4</v>
          </cell>
          <cell r="C89">
            <v>185.57400000000001</v>
          </cell>
          <cell r="D89">
            <v>169.69300000000001</v>
          </cell>
          <cell r="E89">
            <v>167.61859999999999</v>
          </cell>
          <cell r="F89">
            <v>170.5694</v>
          </cell>
          <cell r="G89">
            <v>183.02359999999999</v>
          </cell>
          <cell r="H89">
            <v>175.28129999999999</v>
          </cell>
          <cell r="I89">
            <v>178.18289999999999</v>
          </cell>
          <cell r="J89">
            <v>195.7901</v>
          </cell>
          <cell r="K89">
            <v>207.39680000000001</v>
          </cell>
          <cell r="L89">
            <v>220.32980000000001</v>
          </cell>
          <cell r="M89">
            <v>222.0727</v>
          </cell>
          <cell r="N89">
            <v>222.70949999999999</v>
          </cell>
          <cell r="O89">
            <v>254.5549</v>
          </cell>
          <cell r="Q89">
            <v>231.31059999999999</v>
          </cell>
          <cell r="R89">
            <v>227.33109999999999</v>
          </cell>
          <cell r="S89">
            <v>228.98509999999999</v>
          </cell>
          <cell r="T89">
            <v>237.55969999999999</v>
          </cell>
          <cell r="U89">
            <v>238.96969999999999</v>
          </cell>
          <cell r="V89">
            <v>236.76840000000001</v>
          </cell>
          <cell r="W89">
            <v>246.9117</v>
          </cell>
          <cell r="X89">
            <v>250.23589999999999</v>
          </cell>
          <cell r="Y89">
            <v>211.8398</v>
          </cell>
          <cell r="Z89">
            <v>195.4648</v>
          </cell>
          <cell r="AA89">
            <v>179.57740000000001</v>
          </cell>
          <cell r="AB89">
            <v>221.97489999999999</v>
          </cell>
        </row>
        <row r="90">
          <cell r="A90" t="str">
            <v xml:space="preserve">Less: Banks' vault cash </v>
          </cell>
          <cell r="B90">
            <v>-6.6</v>
          </cell>
          <cell r="C90">
            <v>-8.8165999999999993</v>
          </cell>
          <cell r="D90">
            <v>-9.2646999999999995</v>
          </cell>
          <cell r="E90">
            <v>-9.6666000000000007</v>
          </cell>
          <cell r="F90">
            <v>-12.2768</v>
          </cell>
          <cell r="G90">
            <v>-11.710699999999999</v>
          </cell>
          <cell r="H90">
            <v>-8.8874999999999993</v>
          </cell>
          <cell r="I90">
            <v>-9.5272000000000006</v>
          </cell>
          <cell r="J90">
            <v>-11.726800000000001</v>
          </cell>
          <cell r="K90">
            <v>-12.559100000000001</v>
          </cell>
          <cell r="L90">
            <v>-17.928000000000001</v>
          </cell>
          <cell r="M90">
            <v>-16.289899999999999</v>
          </cell>
          <cell r="N90">
            <v>-13.458</v>
          </cell>
          <cell r="O90">
            <v>-14.689</v>
          </cell>
          <cell r="Q90">
            <v>-16.613099999999999</v>
          </cell>
          <cell r="R90">
            <v>-16.4422</v>
          </cell>
          <cell r="S90">
            <v>-17.083400000000001</v>
          </cell>
          <cell r="T90">
            <v>-17.625699999999998</v>
          </cell>
          <cell r="U90">
            <v>-17.3368</v>
          </cell>
          <cell r="V90">
            <v>-15.82</v>
          </cell>
          <cell r="W90">
            <v>-13.129</v>
          </cell>
          <cell r="X90">
            <v>-19.754100000000001</v>
          </cell>
          <cell r="Y90">
            <v>-12.9307</v>
          </cell>
          <cell r="Z90">
            <v>-11.793799999999999</v>
          </cell>
          <cell r="AA90">
            <v>-10.7424</v>
          </cell>
          <cell r="AB90">
            <v>-9.7810000000000006</v>
          </cell>
        </row>
        <row r="91">
          <cell r="A91" t="str">
            <v xml:space="preserve">      Deposit liabilities (domestic currency)</v>
          </cell>
          <cell r="B91">
            <v>32.860748000000001</v>
          </cell>
          <cell r="C91">
            <v>41.194400000000002</v>
          </cell>
          <cell r="D91">
            <v>43.946100000000001</v>
          </cell>
          <cell r="E91">
            <v>40.161700000000003</v>
          </cell>
          <cell r="F91">
            <v>46.775599999999997</v>
          </cell>
          <cell r="G91">
            <v>47.0593</v>
          </cell>
          <cell r="H91">
            <v>49.798699999999997</v>
          </cell>
          <cell r="I91">
            <v>46.906599999999997</v>
          </cell>
          <cell r="J91">
            <v>52.194400000000002</v>
          </cell>
          <cell r="K91">
            <v>60.929000000000002</v>
          </cell>
          <cell r="L91">
            <v>62.054600000000001</v>
          </cell>
          <cell r="M91">
            <v>56.906999999999996</v>
          </cell>
          <cell r="N91">
            <v>59.034199999999998</v>
          </cell>
          <cell r="O91">
            <v>55.345500000000001</v>
          </cell>
          <cell r="Q91">
            <v>59.609299999999998</v>
          </cell>
          <cell r="R91">
            <v>61.218899999999998</v>
          </cell>
          <cell r="S91">
            <v>57.797499999999999</v>
          </cell>
          <cell r="T91">
            <v>58.512599999999999</v>
          </cell>
          <cell r="U91">
            <v>58.538600000000002</v>
          </cell>
          <cell r="V91">
            <v>60.761899999999997</v>
          </cell>
          <cell r="W91">
            <v>57.342399999999998</v>
          </cell>
          <cell r="X91">
            <v>63.756</v>
          </cell>
          <cell r="Y91">
            <v>53.261200000000002</v>
          </cell>
          <cell r="Z91">
            <v>45.112699999999997</v>
          </cell>
          <cell r="AA91">
            <v>41.5002</v>
          </cell>
          <cell r="AB91">
            <v>48.942799999999998</v>
          </cell>
        </row>
        <row r="92">
          <cell r="A92" t="str">
            <v xml:space="preserve">   Foreign currency deposits</v>
          </cell>
          <cell r="B92">
            <v>22.924594000000003</v>
          </cell>
          <cell r="C92">
            <v>38.320399999999999</v>
          </cell>
          <cell r="D92">
            <v>38.801400000000001</v>
          </cell>
          <cell r="E92">
            <v>37.728000000000002</v>
          </cell>
          <cell r="F92">
            <v>40.739699999999999</v>
          </cell>
          <cell r="G92">
            <v>51.076900000000002</v>
          </cell>
          <cell r="H92">
            <v>49.538899999999998</v>
          </cell>
          <cell r="I92">
            <v>56.085999999999999</v>
          </cell>
          <cell r="J92">
            <v>57.188299999999998</v>
          </cell>
          <cell r="K92">
            <v>66.059100000000001</v>
          </cell>
          <cell r="L92">
            <v>70.913200000000003</v>
          </cell>
          <cell r="M92">
            <v>78.227500000000006</v>
          </cell>
          <cell r="N92">
            <v>79.724299999999999</v>
          </cell>
          <cell r="O92">
            <v>77.831500000000005</v>
          </cell>
          <cell r="Q92">
            <v>85.861199999999997</v>
          </cell>
          <cell r="R92">
            <v>88.622600000000006</v>
          </cell>
          <cell r="S92">
            <v>90.3994</v>
          </cell>
          <cell r="T92">
            <v>95.103800000000007</v>
          </cell>
          <cell r="U92">
            <v>102.1293</v>
          </cell>
          <cell r="V92">
            <v>105.62050000000001</v>
          </cell>
          <cell r="W92">
            <v>103.896</v>
          </cell>
          <cell r="X92">
            <v>105.63209999999999</v>
          </cell>
          <cell r="Y92">
            <v>98.344999999999999</v>
          </cell>
          <cell r="Z92">
            <v>96.8125</v>
          </cell>
          <cell r="AA92">
            <v>91.662199999999999</v>
          </cell>
          <cell r="AB92">
            <v>107.4068</v>
          </cell>
        </row>
        <row r="94">
          <cell r="A94" t="str">
            <v>Total deposit liabilities</v>
          </cell>
          <cell r="B94">
            <v>55.785342</v>
          </cell>
          <cell r="C94">
            <v>79.514800000000008</v>
          </cell>
          <cell r="D94">
            <v>82.747500000000002</v>
          </cell>
          <cell r="E94">
            <v>77.889700000000005</v>
          </cell>
          <cell r="F94">
            <v>87.515299999999996</v>
          </cell>
          <cell r="G94">
            <v>98.136200000000002</v>
          </cell>
          <cell r="H94">
            <v>99.337599999999995</v>
          </cell>
          <cell r="I94">
            <v>102.9926</v>
          </cell>
          <cell r="J94">
            <v>109.3827</v>
          </cell>
          <cell r="K94">
            <v>126.9881</v>
          </cell>
          <cell r="L94">
            <v>132.96780000000001</v>
          </cell>
          <cell r="M94">
            <v>135.1345</v>
          </cell>
          <cell r="N94">
            <v>138.7585</v>
          </cell>
          <cell r="O94">
            <v>133.17700000000002</v>
          </cell>
          <cell r="Q94">
            <v>145.47049999999999</v>
          </cell>
          <cell r="R94">
            <v>149.8415</v>
          </cell>
          <cell r="S94">
            <v>148.1969</v>
          </cell>
          <cell r="T94">
            <v>153.6164</v>
          </cell>
          <cell r="U94">
            <v>160.6679</v>
          </cell>
          <cell r="V94">
            <v>166.38240000000002</v>
          </cell>
          <cell r="W94">
            <v>161.23840000000001</v>
          </cell>
          <cell r="X94">
            <v>169.38810000000001</v>
          </cell>
          <cell r="Y94">
            <v>151.6062</v>
          </cell>
          <cell r="Z94">
            <v>141.92519999999999</v>
          </cell>
          <cell r="AA94">
            <v>133.16239999999999</v>
          </cell>
          <cell r="AB94">
            <v>156.34960000000001</v>
          </cell>
        </row>
        <row r="98">
          <cell r="A98" t="str">
            <v>Net foreign assets</v>
          </cell>
          <cell r="B98" t="e">
            <v>#REF!</v>
          </cell>
          <cell r="C98">
            <v>-35.834210404666628</v>
          </cell>
          <cell r="F98">
            <v>-57.787123794256416</v>
          </cell>
          <cell r="G98" t="str">
            <v>...</v>
          </cell>
          <cell r="H98" t="str">
            <v>...</v>
          </cell>
          <cell r="I98">
            <v>-62.477659911076891</v>
          </cell>
          <cell r="J98" t="str">
            <v>...</v>
          </cell>
          <cell r="K98" t="str">
            <v>...</v>
          </cell>
          <cell r="L98">
            <v>-15.584323735615413</v>
          </cell>
          <cell r="M98" t="str">
            <v>...</v>
          </cell>
          <cell r="N98" t="str">
            <v>...</v>
          </cell>
          <cell r="O98">
            <v>-93.486090513025715</v>
          </cell>
          <cell r="P98">
            <v>72.217579707692366</v>
          </cell>
          <cell r="Q98" t="str">
            <v>...</v>
          </cell>
          <cell r="R98" t="str">
            <v>...</v>
          </cell>
          <cell r="S98">
            <v>-54.197942280129695</v>
          </cell>
          <cell r="T98" t="str">
            <v>...</v>
          </cell>
          <cell r="U98" t="str">
            <v>...</v>
          </cell>
          <cell r="V98">
            <v>-43.722678857750921</v>
          </cell>
          <cell r="W98" t="str">
            <v>...</v>
          </cell>
          <cell r="X98" t="str">
            <v>...</v>
          </cell>
          <cell r="Y98">
            <v>-95.788519859820241</v>
          </cell>
          <cell r="Z98" t="str">
            <v>...</v>
          </cell>
          <cell r="AA98" t="str">
            <v>...</v>
          </cell>
          <cell r="AB98">
            <v>-303.93374290830775</v>
          </cell>
          <cell r="AC98">
            <v>376.15132261600013</v>
          </cell>
        </row>
        <row r="100">
          <cell r="A100" t="str">
            <v>Net domestic assets</v>
          </cell>
          <cell r="B100" t="str">
            <v>…</v>
          </cell>
          <cell r="C100">
            <v>111.52106840466659</v>
          </cell>
          <cell r="D100" t="str">
            <v>…</v>
          </cell>
          <cell r="E100" t="str">
            <v>…</v>
          </cell>
          <cell r="F100">
            <v>47.322823794256436</v>
          </cell>
          <cell r="G100" t="str">
            <v>…</v>
          </cell>
          <cell r="H100" t="str">
            <v>…</v>
          </cell>
          <cell r="I100">
            <v>88.318059911076887</v>
          </cell>
          <cell r="J100" t="str">
            <v>…</v>
          </cell>
          <cell r="K100" t="str">
            <v>…</v>
          </cell>
          <cell r="L100">
            <v>79.305623735615427</v>
          </cell>
          <cell r="M100" t="str">
            <v>…</v>
          </cell>
          <cell r="N100" t="str">
            <v>…</v>
          </cell>
          <cell r="O100">
            <v>210.25679051302578</v>
          </cell>
          <cell r="Q100" t="str">
            <v>...</v>
          </cell>
          <cell r="R100" t="str">
            <v>...</v>
          </cell>
          <cell r="S100">
            <v>41.253642280129611</v>
          </cell>
          <cell r="T100" t="str">
            <v>...</v>
          </cell>
          <cell r="U100" t="str">
            <v>...</v>
          </cell>
          <cell r="V100">
            <v>70.954878857750941</v>
          </cell>
          <cell r="W100" t="str">
            <v>...</v>
          </cell>
          <cell r="X100" t="str">
            <v>...</v>
          </cell>
          <cell r="Y100">
            <v>58.973019859820283</v>
          </cell>
          <cell r="Z100" t="str">
            <v>...</v>
          </cell>
          <cell r="AA100" t="str">
            <v>...</v>
          </cell>
          <cell r="AB100">
            <v>299.43434290830771</v>
          </cell>
        </row>
        <row r="101">
          <cell r="A101" t="str">
            <v xml:space="preserve">   Domestic credit</v>
          </cell>
          <cell r="B101" t="str">
            <v>…</v>
          </cell>
          <cell r="C101">
            <v>135.17037900000003</v>
          </cell>
          <cell r="D101" t="str">
            <v>…</v>
          </cell>
          <cell r="E101" t="str">
            <v>…</v>
          </cell>
          <cell r="F101">
            <v>61.812099999999987</v>
          </cell>
          <cell r="G101" t="str">
            <v>…</v>
          </cell>
          <cell r="H101" t="str">
            <v>…</v>
          </cell>
          <cell r="I101">
            <v>83.84599999999989</v>
          </cell>
          <cell r="J101" t="str">
            <v>…</v>
          </cell>
          <cell r="K101" t="str">
            <v>…</v>
          </cell>
          <cell r="L101">
            <v>52.496100000000069</v>
          </cell>
          <cell r="M101" t="str">
            <v>…</v>
          </cell>
          <cell r="N101" t="str">
            <v>…</v>
          </cell>
          <cell r="O101">
            <v>244.59140000000002</v>
          </cell>
          <cell r="Q101" t="str">
            <v>...</v>
          </cell>
          <cell r="R101" t="str">
            <v>...</v>
          </cell>
          <cell r="S101">
            <v>13.112299999999891</v>
          </cell>
          <cell r="T101" t="str">
            <v>...</v>
          </cell>
          <cell r="U101" t="str">
            <v>...</v>
          </cell>
          <cell r="V101">
            <v>71.380199999999945</v>
          </cell>
          <cell r="W101" t="str">
            <v>...</v>
          </cell>
          <cell r="X101" t="str">
            <v>...</v>
          </cell>
          <cell r="Y101">
            <v>64.670000000000073</v>
          </cell>
          <cell r="Z101" t="str">
            <v>...</v>
          </cell>
          <cell r="AA101" t="str">
            <v>...</v>
          </cell>
          <cell r="AB101">
            <v>222.01170000000002</v>
          </cell>
        </row>
        <row r="102">
          <cell r="A102" t="str">
            <v xml:space="preserve">      Net claims on general government</v>
          </cell>
          <cell r="B102" t="str">
            <v>…</v>
          </cell>
          <cell r="C102">
            <v>155.984227</v>
          </cell>
          <cell r="D102" t="str">
            <v>…</v>
          </cell>
          <cell r="E102" t="str">
            <v>…</v>
          </cell>
          <cell r="F102">
            <v>51.697100000000006</v>
          </cell>
          <cell r="G102" t="str">
            <v>…</v>
          </cell>
          <cell r="H102" t="str">
            <v>…</v>
          </cell>
          <cell r="I102">
            <v>73.843399999999946</v>
          </cell>
          <cell r="J102" t="str">
            <v>…</v>
          </cell>
          <cell r="K102" t="str">
            <v>…</v>
          </cell>
          <cell r="L102">
            <v>45.893500000000074</v>
          </cell>
          <cell r="M102" t="str">
            <v>…</v>
          </cell>
          <cell r="N102" t="str">
            <v>…</v>
          </cell>
          <cell r="O102">
            <v>163.18390000000005</v>
          </cell>
          <cell r="Q102" t="str">
            <v>...</v>
          </cell>
          <cell r="R102" t="str">
            <v>...</v>
          </cell>
          <cell r="S102">
            <v>26.5902999999999</v>
          </cell>
          <cell r="T102" t="str">
            <v>...</v>
          </cell>
          <cell r="U102" t="str">
            <v>...</v>
          </cell>
          <cell r="V102">
            <v>65.958100000000002</v>
          </cell>
          <cell r="W102" t="str">
            <v>...</v>
          </cell>
          <cell r="X102" t="str">
            <v>...</v>
          </cell>
          <cell r="Y102">
            <v>49.744000000000028</v>
          </cell>
          <cell r="Z102" t="str">
            <v>...</v>
          </cell>
          <cell r="AA102" t="str">
            <v>...</v>
          </cell>
          <cell r="AB102">
            <v>137.70632199999994</v>
          </cell>
        </row>
        <row r="103">
          <cell r="A103" t="str">
            <v xml:space="preserve">      Credit to the rest of the economy</v>
          </cell>
          <cell r="B103" t="str">
            <v>…</v>
          </cell>
          <cell r="C103">
            <v>-20.813848000000007</v>
          </cell>
          <cell r="D103" t="str">
            <v>…</v>
          </cell>
          <cell r="E103" t="str">
            <v>…</v>
          </cell>
          <cell r="F103">
            <v>10.114999999999981</v>
          </cell>
          <cell r="G103" t="str">
            <v>…</v>
          </cell>
          <cell r="H103" t="str">
            <v>…</v>
          </cell>
          <cell r="I103">
            <v>10.002600000000001</v>
          </cell>
          <cell r="J103" t="str">
            <v>…</v>
          </cell>
          <cell r="K103" t="str">
            <v>…</v>
          </cell>
          <cell r="L103">
            <v>6.6026000000000238</v>
          </cell>
          <cell r="M103" t="str">
            <v>…</v>
          </cell>
          <cell r="N103" t="str">
            <v>…</v>
          </cell>
          <cell r="O103">
            <v>81.407499999999999</v>
          </cell>
          <cell r="Q103" t="str">
            <v>...</v>
          </cell>
          <cell r="R103" t="str">
            <v>...</v>
          </cell>
          <cell r="S103">
            <v>-13.478000000000009</v>
          </cell>
          <cell r="T103" t="str">
            <v>...</v>
          </cell>
          <cell r="U103" t="str">
            <v>...</v>
          </cell>
          <cell r="V103">
            <v>5.4221000000000004</v>
          </cell>
          <cell r="W103" t="str">
            <v>...</v>
          </cell>
          <cell r="X103" t="str">
            <v>...</v>
          </cell>
          <cell r="Y103">
            <v>14.926000000000016</v>
          </cell>
          <cell r="Z103" t="str">
            <v>...</v>
          </cell>
          <cell r="AA103" t="str">
            <v>...</v>
          </cell>
          <cell r="AB103">
            <v>84.305378000000019</v>
          </cell>
        </row>
        <row r="104">
          <cell r="A104" t="str">
            <v xml:space="preserve">   Other items, net</v>
          </cell>
          <cell r="B104" t="str">
            <v>…</v>
          </cell>
          <cell r="C104">
            <v>-23.649310595333432</v>
          </cell>
          <cell r="D104" t="str">
            <v>…</v>
          </cell>
          <cell r="E104" t="str">
            <v>…</v>
          </cell>
          <cell r="F104">
            <v>-14.48927620574355</v>
          </cell>
          <cell r="G104" t="str">
            <v>…</v>
          </cell>
          <cell r="H104" t="str">
            <v>…</v>
          </cell>
          <cell r="I104">
            <v>4.4720599110769967</v>
          </cell>
          <cell r="J104" t="str">
            <v>…</v>
          </cell>
          <cell r="K104" t="str">
            <v>…</v>
          </cell>
          <cell r="L104">
            <v>26.809523735615358</v>
          </cell>
          <cell r="M104" t="str">
            <v>…</v>
          </cell>
          <cell r="N104" t="str">
            <v>…</v>
          </cell>
          <cell r="O104">
            <v>-34.334609486974244</v>
          </cell>
          <cell r="Q104" t="str">
            <v>...</v>
          </cell>
          <cell r="R104" t="str">
            <v>...</v>
          </cell>
          <cell r="S104">
            <v>28.14134228012972</v>
          </cell>
          <cell r="T104" t="str">
            <v>...</v>
          </cell>
          <cell r="U104" t="str">
            <v>...</v>
          </cell>
          <cell r="V104">
            <v>-0.42532114224900397</v>
          </cell>
          <cell r="W104" t="str">
            <v>...</v>
          </cell>
          <cell r="X104" t="str">
            <v>...</v>
          </cell>
          <cell r="Y104">
            <v>-5.6969801401797895</v>
          </cell>
          <cell r="Z104" t="str">
            <v>...</v>
          </cell>
          <cell r="AA104" t="str">
            <v>...</v>
          </cell>
          <cell r="AB104">
            <v>77.422642908307694</v>
          </cell>
        </row>
        <row r="106">
          <cell r="A106" t="str">
            <v>Broad money (M3)</v>
          </cell>
          <cell r="B106" t="str">
            <v>…</v>
          </cell>
          <cell r="C106">
            <v>75.686857999999972</v>
          </cell>
          <cell r="D106" t="str">
            <v>…</v>
          </cell>
          <cell r="E106" t="str">
            <v>…</v>
          </cell>
          <cell r="F106">
            <v>-10.464300000000009</v>
          </cell>
          <cell r="G106" t="str">
            <v>…</v>
          </cell>
          <cell r="H106" t="str">
            <v>…</v>
          </cell>
          <cell r="I106">
            <v>25.840400000000017</v>
          </cell>
          <cell r="J106" t="str">
            <v>…</v>
          </cell>
          <cell r="K106" t="str">
            <v>…</v>
          </cell>
          <cell r="L106">
            <v>63.721300000000042</v>
          </cell>
          <cell r="M106" t="str">
            <v>…</v>
          </cell>
          <cell r="N106" t="str">
            <v>…</v>
          </cell>
          <cell r="O106">
            <v>116.77070000000003</v>
          </cell>
          <cell r="Q106" t="str">
            <v>...</v>
          </cell>
          <cell r="R106" t="str">
            <v>...</v>
          </cell>
          <cell r="S106">
            <v>-12.944300000000055</v>
          </cell>
          <cell r="T106" t="str">
            <v>...</v>
          </cell>
          <cell r="U106" t="str">
            <v>...</v>
          </cell>
          <cell r="V106">
            <v>27.232200000000034</v>
          </cell>
          <cell r="W106" t="str">
            <v>...</v>
          </cell>
          <cell r="X106" t="str">
            <v>...</v>
          </cell>
          <cell r="Y106">
            <v>-36.815499999999986</v>
          </cell>
          <cell r="Z106" t="str">
            <v>...</v>
          </cell>
          <cell r="AA106" t="str">
            <v>...</v>
          </cell>
          <cell r="AB106">
            <v>-4.4994000000000369</v>
          </cell>
        </row>
        <row r="107">
          <cell r="A107" t="str">
            <v xml:space="preserve">   Broad money, excluding forex deposits (M2)</v>
          </cell>
          <cell r="B107" t="str">
            <v>…</v>
          </cell>
          <cell r="C107">
            <v>60.291052000000008</v>
          </cell>
          <cell r="D107" t="str">
            <v>…</v>
          </cell>
          <cell r="E107" t="str">
            <v>…</v>
          </cell>
          <cell r="F107">
            <v>-12.88360000000003</v>
          </cell>
          <cell r="G107" t="str">
            <v>…</v>
          </cell>
          <cell r="H107" t="str">
            <v>…</v>
          </cell>
          <cell r="I107">
            <v>10.494100000000003</v>
          </cell>
          <cell r="J107" t="str">
            <v>…</v>
          </cell>
          <cell r="K107" t="str">
            <v>…</v>
          </cell>
          <cell r="L107">
            <v>48.894100000000037</v>
          </cell>
          <cell r="M107" t="str">
            <v>…</v>
          </cell>
          <cell r="N107" t="str">
            <v>…</v>
          </cell>
          <cell r="O107">
            <v>77.259600000000006</v>
          </cell>
          <cell r="Q107" t="str">
            <v>...</v>
          </cell>
          <cell r="R107" t="str">
            <v>...</v>
          </cell>
          <cell r="S107">
            <v>-25.512200000000064</v>
          </cell>
          <cell r="T107" t="str">
            <v>...</v>
          </cell>
          <cell r="U107" t="str">
            <v>...</v>
          </cell>
          <cell r="V107">
            <v>12.011100000000056</v>
          </cell>
          <cell r="W107" t="str">
            <v>...</v>
          </cell>
          <cell r="X107" t="str">
            <v>...</v>
          </cell>
          <cell r="Y107">
            <v>-29.54000000000002</v>
          </cell>
          <cell r="Z107" t="str">
            <v>...</v>
          </cell>
          <cell r="AA107" t="str">
            <v>...</v>
          </cell>
          <cell r="AB107">
            <v>-34.074700000000064</v>
          </cell>
        </row>
        <row r="108">
          <cell r="A108" t="str">
            <v xml:space="preserve">   Foreign currency deposits</v>
          </cell>
          <cell r="B108" t="str">
            <v>…</v>
          </cell>
          <cell r="C108">
            <v>51.957400000000007</v>
          </cell>
          <cell r="D108" t="str">
            <v>…</v>
          </cell>
          <cell r="E108" t="str">
            <v>…</v>
          </cell>
          <cell r="F108">
            <v>2.4192999999999998</v>
          </cell>
          <cell r="G108" t="str">
            <v>…</v>
          </cell>
          <cell r="H108" t="str">
            <v>…</v>
          </cell>
          <cell r="I108">
            <v>15.346299999999999</v>
          </cell>
          <cell r="J108" t="str">
            <v>…</v>
          </cell>
          <cell r="K108" t="str">
            <v>…</v>
          </cell>
          <cell r="L108">
            <v>14.827200000000005</v>
          </cell>
          <cell r="M108" t="str">
            <v>…</v>
          </cell>
          <cell r="N108" t="str">
            <v>…</v>
          </cell>
          <cell r="O108">
            <v>39.511100000000006</v>
          </cell>
          <cell r="Q108" t="str">
            <v>...</v>
          </cell>
          <cell r="R108" t="str">
            <v>...</v>
          </cell>
          <cell r="S108">
            <v>12.567899999999995</v>
          </cell>
          <cell r="T108" t="str">
            <v>...</v>
          </cell>
          <cell r="U108" t="str">
            <v>...</v>
          </cell>
          <cell r="V108">
            <v>15.221100000000007</v>
          </cell>
          <cell r="W108" t="str">
            <v>...</v>
          </cell>
          <cell r="X108" t="str">
            <v>...</v>
          </cell>
          <cell r="Y108">
            <v>-7.2755000000000081</v>
          </cell>
          <cell r="Z108" t="str">
            <v>...</v>
          </cell>
          <cell r="AA108" t="str">
            <v>...</v>
          </cell>
          <cell r="AB108">
            <v>29.575299999999999</v>
          </cell>
        </row>
        <row r="112">
          <cell r="A112" t="str">
            <v>Net foreign assets</v>
          </cell>
          <cell r="B112" t="str">
            <v>…</v>
          </cell>
          <cell r="C112">
            <v>-19.843366027275138</v>
          </cell>
          <cell r="D112">
            <v>-10.686444783840507</v>
          </cell>
          <cell r="E112">
            <v>-19.799424044774206</v>
          </cell>
          <cell r="F112">
            <v>-22.54911917650702</v>
          </cell>
          <cell r="G112">
            <v>-30.903028946560397</v>
          </cell>
          <cell r="H112">
            <v>-44.414919548563361</v>
          </cell>
          <cell r="I112">
            <v>-46.928532905767121</v>
          </cell>
          <cell r="J112">
            <v>-38.504950805592735</v>
          </cell>
          <cell r="K112">
            <v>-48.99915013637645</v>
          </cell>
          <cell r="L112">
            <v>-53.009693381080247</v>
          </cell>
          <cell r="M112">
            <v>-54.275779037029096</v>
          </cell>
          <cell r="N112">
            <v>-35.905951325832845</v>
          </cell>
          <cell r="O112">
            <v>-36.479216439795543</v>
          </cell>
          <cell r="Q112">
            <v>-6.6535481892760027</v>
          </cell>
          <cell r="R112">
            <v>-13.899475612089027</v>
          </cell>
          <cell r="S112">
            <v>-14.528608446945295</v>
          </cell>
          <cell r="T112">
            <v>-19.572698326420284</v>
          </cell>
          <cell r="U112">
            <v>-20.930099133525207</v>
          </cell>
          <cell r="V112">
            <v>-26.24915824369814</v>
          </cell>
          <cell r="W112">
            <v>-33.243218824934253</v>
          </cell>
          <cell r="X112">
            <v>-33.61155643892215</v>
          </cell>
          <cell r="Y112">
            <v>-51.926773300792171</v>
          </cell>
          <cell r="Z112">
            <v>-60.577006049906267</v>
          </cell>
          <cell r="AA112">
            <v>-74.359397003006876</v>
          </cell>
          <cell r="AB112">
            <v>-81.474206561311775</v>
          </cell>
        </row>
        <row r="116">
          <cell r="A116" t="str">
            <v>Net domestic assets</v>
          </cell>
          <cell r="B116" t="str">
            <v>…</v>
          </cell>
          <cell r="C116">
            <v>90.313169327952806</v>
          </cell>
          <cell r="D116">
            <v>6.0807501355845339</v>
          </cell>
          <cell r="E116">
            <v>12.897635645951278</v>
          </cell>
          <cell r="F116">
            <v>20.137055701732542</v>
          </cell>
          <cell r="G116">
            <v>39.306945548190782</v>
          </cell>
          <cell r="H116">
            <v>52.459726005923187</v>
          </cell>
          <cell r="I116">
            <v>57.718618873669868</v>
          </cell>
          <cell r="J116">
            <v>57.808149737546088</v>
          </cell>
          <cell r="K116">
            <v>81.328425392282085</v>
          </cell>
          <cell r="L116">
            <v>91.465163026822353</v>
          </cell>
          <cell r="M116">
            <v>95.206519426168668</v>
          </cell>
          <cell r="N116">
            <v>78.192292224581507</v>
          </cell>
          <cell r="O116">
            <v>89.469570130389897</v>
          </cell>
          <cell r="Q116">
            <v>2.682854118563327</v>
          </cell>
          <cell r="R116">
            <v>8.8798599269547029</v>
          </cell>
          <cell r="S116">
            <v>9.2650581311892068</v>
          </cell>
          <cell r="T116">
            <v>16.512146214592359</v>
          </cell>
          <cell r="U116">
            <v>19.614619477999096</v>
          </cell>
          <cell r="V116">
            <v>25.20064686889436</v>
          </cell>
          <cell r="W116">
            <v>32.787474795364943</v>
          </cell>
          <cell r="X116">
            <v>34.185051629737572</v>
          </cell>
          <cell r="Y116">
            <v>38.445258180128448</v>
          </cell>
          <cell r="Z116">
            <v>40.095972635826406</v>
          </cell>
          <cell r="AA116">
            <v>46.342974597250141</v>
          </cell>
          <cell r="AB116">
            <v>67.249252191634511</v>
          </cell>
        </row>
        <row r="118">
          <cell r="A118" t="str">
            <v>Broad money (M3)</v>
          </cell>
          <cell r="B118" t="str">
            <v>…</v>
          </cell>
          <cell r="C118">
            <v>41.91196093866796</v>
          </cell>
          <cell r="D118">
            <v>-5.1103475133081115</v>
          </cell>
          <cell r="E118">
            <v>-7.9721873851319014</v>
          </cell>
          <cell r="F118">
            <v>-4.083275517203977</v>
          </cell>
          <cell r="G118">
            <v>5.1417594261101929</v>
          </cell>
          <cell r="H118">
            <v>3.6910753487892967</v>
          </cell>
          <cell r="I118">
            <v>5.9999094712575252</v>
          </cell>
          <cell r="J118">
            <v>14.505592100898967</v>
          </cell>
          <cell r="K118">
            <v>25.579676609480085</v>
          </cell>
          <cell r="L118">
            <v>30.864604120150396</v>
          </cell>
          <cell r="M118">
            <v>33.029372674835585</v>
          </cell>
          <cell r="N118">
            <v>35.797015829262776</v>
          </cell>
          <cell r="O118">
            <v>45.565106164461078</v>
          </cell>
          <cell r="Q118">
            <v>-3.4513188697600228</v>
          </cell>
          <cell r="R118">
            <v>-3.3005587293043259</v>
          </cell>
          <cell r="S118">
            <v>-3.4699226282017603</v>
          </cell>
          <cell r="T118">
            <v>0.13604333442613914</v>
          </cell>
          <cell r="U118">
            <v>2.4817252921848887</v>
          </cell>
          <cell r="V118">
            <v>3.8300956806844422</v>
          </cell>
          <cell r="W118">
            <v>5.8916012072605994</v>
          </cell>
          <cell r="X118">
            <v>7.1913980938921318</v>
          </cell>
          <cell r="Y118">
            <v>-6.0388764938295258</v>
          </cell>
          <cell r="Z118">
            <v>-12.718832069984465</v>
          </cell>
          <cell r="AA118">
            <v>-19.044860524084495</v>
          </cell>
          <cell r="AB118">
            <v>-1.2061347367822939</v>
          </cell>
        </row>
        <row r="119">
          <cell r="A119" t="str">
            <v xml:space="preserve">   Broad money, excluding forex deposits (M2)</v>
          </cell>
          <cell r="B119" t="str">
            <v>…</v>
          </cell>
          <cell r="C119">
            <v>38.241003398004935</v>
          </cell>
          <cell r="D119">
            <v>-6.2295424951755436</v>
          </cell>
          <cell r="E119">
            <v>-9.1020583450102333</v>
          </cell>
          <cell r="F119">
            <v>-5.9112152319916733</v>
          </cell>
          <cell r="G119">
            <v>0.19288668412005272</v>
          </cell>
          <cell r="H119">
            <v>-0.80719682058144615</v>
          </cell>
          <cell r="I119">
            <v>-1.096343319945059</v>
          </cell>
          <cell r="J119">
            <v>8.3990588744850889</v>
          </cell>
          <cell r="K119">
            <v>17.350120531236723</v>
          </cell>
          <cell r="L119">
            <v>21.337102974143818</v>
          </cell>
          <cell r="M119">
            <v>20.526556789161621</v>
          </cell>
          <cell r="N119">
            <v>23.094051070007215</v>
          </cell>
          <cell r="O119">
            <v>35.448021076219604</v>
          </cell>
          <cell r="Q119">
            <v>-7.0812306028832257</v>
          </cell>
          <cell r="R119">
            <v>-7.8261205359955728</v>
          </cell>
          <cell r="S119">
            <v>-8.6420104372663342</v>
          </cell>
          <cell r="T119">
            <v>-5.6789134836933925</v>
          </cell>
          <cell r="U119">
            <v>-5.0946203297027264</v>
          </cell>
          <cell r="V119">
            <v>-4.5733667466771326</v>
          </cell>
          <cell r="W119">
            <v>-1.3841945128135413</v>
          </cell>
          <cell r="X119">
            <v>-0.3297975620182747</v>
          </cell>
          <cell r="Y119">
            <v>-14.579755388850169</v>
          </cell>
          <cell r="Z119">
            <v>-22.501739431471833</v>
          </cell>
          <cell r="AA119">
            <v>-28.750989968544573</v>
          </cell>
          <cell r="AB119">
            <v>-11.542474308241502</v>
          </cell>
        </row>
        <row r="121">
          <cell r="A121" t="str">
            <v>Memorandum items:</v>
          </cell>
        </row>
        <row r="122">
          <cell r="A122" t="str">
            <v xml:space="preserve">   M3 multiplier 2/</v>
          </cell>
          <cell r="B122">
            <v>1.1741569700910275</v>
          </cell>
          <cell r="C122">
            <v>1.2264192569189176</v>
          </cell>
          <cell r="D122">
            <v>1.2251781017926058</v>
          </cell>
          <cell r="E122">
            <v>1.2076677954332833</v>
          </cell>
          <cell r="F122">
            <v>1.2273715021286071</v>
          </cell>
          <cell r="G122">
            <v>1.2882051267340866</v>
          </cell>
          <cell r="H122">
            <v>1.2909935540540278</v>
          </cell>
          <cell r="I122">
            <v>1.3049662527322077</v>
          </cell>
          <cell r="J122">
            <v>1.3093358772290695</v>
          </cell>
          <cell r="K122">
            <v>1.3142301997159398</v>
          </cell>
          <cell r="L122">
            <v>1.3420791146117004</v>
          </cell>
          <cell r="M122">
            <v>1.345802328289627</v>
          </cell>
          <cell r="N122">
            <v>1.372543838303206</v>
          </cell>
          <cell r="O122">
            <v>1.3464030089548964</v>
          </cell>
          <cell r="Q122">
            <v>1.3858249295963783</v>
          </cell>
          <cell r="R122">
            <v>1.4157577394055731</v>
          </cell>
          <cell r="S122">
            <v>1.3861115013828451</v>
          </cell>
          <cell r="T122">
            <v>1.3785724566278799</v>
          </cell>
          <cell r="U122">
            <v>1.4338638706067148</v>
          </cell>
          <cell r="V122">
            <v>1.4238548217345384</v>
          </cell>
          <cell r="W122">
            <v>1.4203542066307222</v>
          </cell>
          <cell r="X122">
            <v>1.4189303603694394</v>
          </cell>
          <cell r="Y122">
            <v>1.4265992782251844</v>
          </cell>
          <cell r="Z122">
            <v>1.3981790823784435</v>
          </cell>
          <cell r="AA122">
            <v>1.4521109403076291</v>
          </cell>
          <cell r="AB122">
            <v>1.4190091672188661</v>
          </cell>
        </row>
        <row r="123">
          <cell r="A123" t="str">
            <v xml:space="preserve">   M3 velocity 3/</v>
          </cell>
          <cell r="B123">
            <v>25.338543156301427</v>
          </cell>
          <cell r="C123">
            <v>22.891479635238372</v>
          </cell>
          <cell r="D123" t="str">
            <v>…</v>
          </cell>
          <cell r="E123" t="str">
            <v>…</v>
          </cell>
          <cell r="F123">
            <v>23.377786847943248</v>
          </cell>
          <cell r="G123" t="str">
            <v>…</v>
          </cell>
          <cell r="H123" t="str">
            <v>…</v>
          </cell>
          <cell r="I123">
            <v>25.350427649859395</v>
          </cell>
          <cell r="J123" t="str">
            <v>…</v>
          </cell>
          <cell r="K123" t="str">
            <v>…</v>
          </cell>
          <cell r="L123">
            <v>22.671032507401449</v>
          </cell>
          <cell r="M123" t="str">
            <v>…</v>
          </cell>
          <cell r="N123" t="str">
            <v>…</v>
          </cell>
          <cell r="O123">
            <v>18.650827637539628</v>
          </cell>
          <cell r="Q123" t="str">
            <v>...</v>
          </cell>
          <cell r="R123" t="str">
            <v>...</v>
          </cell>
          <cell r="S123">
            <v>17.661741007978872</v>
          </cell>
          <cell r="T123" t="str">
            <v>...</v>
          </cell>
          <cell r="U123" t="str">
            <v>...</v>
          </cell>
          <cell r="V123">
            <v>19.301347414308829</v>
          </cell>
          <cell r="W123" t="str">
            <v>...</v>
          </cell>
          <cell r="X123" t="str">
            <v>...</v>
          </cell>
          <cell r="Y123">
            <v>22.49259875389177</v>
          </cell>
          <cell r="Z123" t="str">
            <v>...</v>
          </cell>
          <cell r="AA123" t="str">
            <v>...</v>
          </cell>
          <cell r="AB123">
            <v>19.558071163919593</v>
          </cell>
        </row>
        <row r="124">
          <cell r="A124" t="str">
            <v xml:space="preserve">   M3 velocity 3/</v>
          </cell>
          <cell r="B124">
            <v>16.72343848315894</v>
          </cell>
          <cell r="C124">
            <v>17.626570498087581</v>
          </cell>
          <cell r="F124">
            <v>15.490144946521248</v>
          </cell>
          <cell r="I124">
            <v>16.798190896096166</v>
          </cell>
          <cell r="L124">
            <v>15.022232188009884</v>
          </cell>
          <cell r="O124">
            <v>14.048786346020792</v>
          </cell>
          <cell r="S124">
            <v>11.356889474160688</v>
          </cell>
          <cell r="V124">
            <v>13.094750017297875</v>
          </cell>
          <cell r="Y124">
            <v>15.278077732983409</v>
          </cell>
          <cell r="AB124">
            <v>14.931208934630513</v>
          </cell>
        </row>
        <row r="127">
          <cell r="A127" t="str">
            <v xml:space="preserve">   Source: National Bank of Georgia; and Fund staff estimates.</v>
          </cell>
        </row>
        <row r="129">
          <cell r="A129" t="str">
            <v xml:space="preserve">   1/ Valued at end-period actual exchange rates.</v>
          </cell>
        </row>
        <row r="130">
          <cell r="A130" t="str">
            <v xml:space="preserve">   2/ M3 divided by reserve money.</v>
          </cell>
        </row>
        <row r="131">
          <cell r="A131" t="str">
            <v xml:space="preserve">   3/ Annualized quarterly GDP divided by end-quarter M3.</v>
          </cell>
        </row>
        <row r="136">
          <cell r="A136" t="str">
            <v>Nominal quarterly GDP (REVISED EST) sep. 01</v>
          </cell>
          <cell r="C136">
            <v>1129.3</v>
          </cell>
          <cell r="F136">
            <v>951.9</v>
          </cell>
          <cell r="I136">
            <v>1140.8</v>
          </cell>
          <cell r="L136">
            <v>1259.5</v>
          </cell>
          <cell r="O136">
            <v>1310.2</v>
          </cell>
          <cell r="S136">
            <v>1022.4</v>
          </cell>
          <cell r="V136">
            <v>1268</v>
          </cell>
          <cell r="Y136">
            <v>1338.8</v>
          </cell>
          <cell r="AB136">
            <v>1375.7</v>
          </cell>
        </row>
        <row r="137">
          <cell r="A137" t="str">
            <v>Annualized quarterly GDP (REVISED) sep. 01</v>
          </cell>
          <cell r="B137">
            <v>3020.0078578972189</v>
          </cell>
          <cell r="C137">
            <v>4517.2</v>
          </cell>
          <cell r="F137">
            <v>3807.6</v>
          </cell>
          <cell r="I137">
            <v>4563.2</v>
          </cell>
          <cell r="L137">
            <v>5038</v>
          </cell>
          <cell r="O137">
            <v>5240.8</v>
          </cell>
          <cell r="S137">
            <v>4089.6</v>
          </cell>
          <cell r="V137">
            <v>5072</v>
          </cell>
          <cell r="Y137">
            <v>5355.2</v>
          </cell>
          <cell r="AB137">
            <v>5502.8</v>
          </cell>
        </row>
        <row r="139">
          <cell r="L139" t="str">
            <v>APPENDIX I</v>
          </cell>
        </row>
        <row r="141">
          <cell r="A141" t="str">
            <v>Table x. Georgia: Summary Accounts of Commercial Banks 1/</v>
          </cell>
        </row>
        <row r="142">
          <cell r="A142" t="str">
            <v>(In millions of lari)</v>
          </cell>
        </row>
        <row r="145">
          <cell r="B145">
            <v>1995</v>
          </cell>
          <cell r="C145">
            <v>1996</v>
          </cell>
          <cell r="D145">
            <v>1997</v>
          </cell>
          <cell r="E145">
            <v>1997</v>
          </cell>
          <cell r="F145">
            <v>1997</v>
          </cell>
          <cell r="O145">
            <v>1997</v>
          </cell>
          <cell r="P145">
            <v>1998</v>
          </cell>
          <cell r="S145">
            <v>1998</v>
          </cell>
        </row>
        <row r="146">
          <cell r="B146" t="str">
            <v>Dec.</v>
          </cell>
          <cell r="C146" t="str">
            <v>Dec.</v>
          </cell>
          <cell r="D146" t="str">
            <v>Jan.</v>
          </cell>
          <cell r="E146" t="str">
            <v>Feb.</v>
          </cell>
          <cell r="F146" t="str">
            <v>Mar.</v>
          </cell>
          <cell r="G146" t="str">
            <v>Apr.</v>
          </cell>
          <cell r="H146" t="str">
            <v>May</v>
          </cell>
          <cell r="I146" t="str">
            <v>Jun.</v>
          </cell>
          <cell r="J146" t="str">
            <v>Jul.</v>
          </cell>
          <cell r="K146" t="str">
            <v>Aug.</v>
          </cell>
          <cell r="L146" t="str">
            <v>Sep.</v>
          </cell>
          <cell r="M146" t="str">
            <v>Oct.</v>
          </cell>
          <cell r="N146" t="str">
            <v>Nov.</v>
          </cell>
          <cell r="O146" t="str">
            <v>Dec.</v>
          </cell>
          <cell r="Q146" t="str">
            <v>Jan</v>
          </cell>
          <cell r="R146" t="str">
            <v>Feb</v>
          </cell>
          <cell r="S146" t="str">
            <v>Mar</v>
          </cell>
          <cell r="T146" t="str">
            <v>Apr</v>
          </cell>
          <cell r="U146" t="str">
            <v>May</v>
          </cell>
          <cell r="V146" t="str">
            <v>Jun</v>
          </cell>
          <cell r="W146" t="str">
            <v>Jul</v>
          </cell>
          <cell r="X146" t="str">
            <v>Aug</v>
          </cell>
          <cell r="Y146" t="str">
            <v>Sep</v>
          </cell>
          <cell r="Z146" t="str">
            <v>Oct</v>
          </cell>
          <cell r="AA146" t="str">
            <v>Nov</v>
          </cell>
          <cell r="AB146" t="str">
            <v>Dec</v>
          </cell>
        </row>
        <row r="149">
          <cell r="A149" t="str">
            <v>Net foreign assets</v>
          </cell>
          <cell r="B149">
            <v>-39.345230000000001</v>
          </cell>
          <cell r="C149">
            <v>22.055499999999999</v>
          </cell>
          <cell r="D149">
            <v>22.706800000000001</v>
          </cell>
          <cell r="E149">
            <v>20.785</v>
          </cell>
          <cell r="F149">
            <v>25.804500000000004</v>
          </cell>
          <cell r="G149">
            <v>27.874500000000005</v>
          </cell>
          <cell r="H149">
            <v>26.255500000000005</v>
          </cell>
          <cell r="I149">
            <v>25.898600000000005</v>
          </cell>
          <cell r="J149">
            <v>39.794700000000006</v>
          </cell>
          <cell r="K149">
            <v>48.202900000000007</v>
          </cell>
          <cell r="L149">
            <v>37.140999999999998</v>
          </cell>
          <cell r="M149">
            <v>35.5749</v>
          </cell>
          <cell r="N149">
            <v>34.466699999999996</v>
          </cell>
          <cell r="O149">
            <v>33.005200000000002</v>
          </cell>
          <cell r="Q149">
            <v>26.573299999999996</v>
          </cell>
          <cell r="R149">
            <v>16.679799999999997</v>
          </cell>
          <cell r="S149">
            <v>23.2256</v>
          </cell>
          <cell r="T149">
            <v>13.544400000000005</v>
          </cell>
          <cell r="U149">
            <v>22.077999999999996</v>
          </cell>
          <cell r="V149">
            <v>24.625799999999998</v>
          </cell>
          <cell r="W149">
            <v>21.3917</v>
          </cell>
          <cell r="X149">
            <v>19.226200000000002</v>
          </cell>
          <cell r="Y149">
            <v>11.431900000000001</v>
          </cell>
          <cell r="Z149">
            <v>15.934899999999997</v>
          </cell>
          <cell r="AA149">
            <v>12.245199999999999</v>
          </cell>
          <cell r="AB149">
            <v>13.748099999999996</v>
          </cell>
        </row>
        <row r="150">
          <cell r="A150" t="str">
            <v xml:space="preserve">   NFA convertible</v>
          </cell>
          <cell r="B150">
            <v>-39.205970999999998</v>
          </cell>
          <cell r="C150">
            <v>21.992699999999999</v>
          </cell>
          <cell r="D150">
            <v>22.577200000000001</v>
          </cell>
          <cell r="E150">
            <v>20.638200000000001</v>
          </cell>
          <cell r="F150">
            <v>25.605400000000003</v>
          </cell>
          <cell r="G150">
            <v>27.610800000000005</v>
          </cell>
          <cell r="H150">
            <v>25.694600000000005</v>
          </cell>
          <cell r="I150">
            <v>25.324100000000005</v>
          </cell>
          <cell r="J150">
            <v>39.280700000000003</v>
          </cell>
          <cell r="K150">
            <v>47.683800000000005</v>
          </cell>
          <cell r="L150">
            <v>36.677999999999997</v>
          </cell>
          <cell r="M150">
            <v>34.996499999999997</v>
          </cell>
          <cell r="N150">
            <v>34.114999999999995</v>
          </cell>
          <cell r="O150">
            <v>32.746200000000002</v>
          </cell>
          <cell r="Q150">
            <v>26.321799999999996</v>
          </cell>
          <cell r="R150">
            <v>16.418999999999997</v>
          </cell>
          <cell r="S150">
            <v>23.003299999999999</v>
          </cell>
          <cell r="T150">
            <v>12.924800000000005</v>
          </cell>
          <cell r="U150">
            <v>21.476999999999997</v>
          </cell>
          <cell r="V150">
            <v>23.937399999999997</v>
          </cell>
          <cell r="W150">
            <v>20.841000000000001</v>
          </cell>
          <cell r="X150">
            <v>18.805300000000003</v>
          </cell>
          <cell r="Y150">
            <v>11.0319</v>
          </cell>
          <cell r="Z150">
            <v>15.769799999999996</v>
          </cell>
          <cell r="AA150">
            <v>12.121099999999998</v>
          </cell>
          <cell r="AB150">
            <v>13.663399999999996</v>
          </cell>
        </row>
        <row r="151">
          <cell r="A151" t="str">
            <v xml:space="preserve">      Gold</v>
          </cell>
          <cell r="B151">
            <v>0.41601499999999997</v>
          </cell>
          <cell r="C151">
            <v>0.1951</v>
          </cell>
          <cell r="D151">
            <v>0.22320000000000001</v>
          </cell>
          <cell r="E151">
            <v>0.24579999999999999</v>
          </cell>
          <cell r="F151">
            <v>0.83609999999999995</v>
          </cell>
          <cell r="G151">
            <v>0.81299999999999994</v>
          </cell>
          <cell r="H151">
            <v>0.84509999999999996</v>
          </cell>
          <cell r="I151">
            <v>0.79730000000000001</v>
          </cell>
          <cell r="J151">
            <v>0.78920000000000001</v>
          </cell>
          <cell r="K151">
            <v>0.81330000000000002</v>
          </cell>
          <cell r="L151">
            <v>0.84430000000000005</v>
          </cell>
          <cell r="M151">
            <v>0.85650000000000004</v>
          </cell>
          <cell r="N151">
            <v>0.87390000000000001</v>
          </cell>
          <cell r="O151">
            <v>1.1011</v>
          </cell>
          <cell r="Q151">
            <v>1.077</v>
          </cell>
          <cell r="R151">
            <v>1.0381</v>
          </cell>
          <cell r="S151">
            <v>1.1318999999999999</v>
          </cell>
          <cell r="T151">
            <v>1.079</v>
          </cell>
          <cell r="U151">
            <v>1.0914999999999999</v>
          </cell>
          <cell r="V151">
            <v>1.3593</v>
          </cell>
          <cell r="W151">
            <v>1.2598</v>
          </cell>
          <cell r="X151">
            <v>1.2604</v>
          </cell>
          <cell r="Y151">
            <v>1.2888999999999999</v>
          </cell>
          <cell r="Z151">
            <v>1.0326</v>
          </cell>
          <cell r="AA151">
            <v>0.90900000000000003</v>
          </cell>
          <cell r="AB151">
            <v>0.5333</v>
          </cell>
        </row>
        <row r="152">
          <cell r="A152" t="str">
            <v xml:space="preserve">      Foreign exchange</v>
          </cell>
          <cell r="B152">
            <v>21.131413999999999</v>
          </cell>
          <cell r="C152">
            <v>27.912099999999999</v>
          </cell>
          <cell r="D152">
            <v>28.496300000000002</v>
          </cell>
          <cell r="E152">
            <v>26.420300000000001</v>
          </cell>
          <cell r="F152">
            <v>34.892600000000002</v>
          </cell>
          <cell r="G152">
            <v>39.506500000000003</v>
          </cell>
          <cell r="H152">
            <v>39.472700000000003</v>
          </cell>
          <cell r="I152">
            <v>42.029000000000003</v>
          </cell>
          <cell r="J152">
            <v>56.071800000000003</v>
          </cell>
          <cell r="K152">
            <v>63.664999999999999</v>
          </cell>
          <cell r="L152">
            <v>55.498199999999997</v>
          </cell>
          <cell r="M152">
            <v>53.896700000000003</v>
          </cell>
          <cell r="N152">
            <v>53.249499999999998</v>
          </cell>
          <cell r="O152">
            <v>47.223199999999999</v>
          </cell>
          <cell r="Q152">
            <v>48.265099999999997</v>
          </cell>
          <cell r="R152">
            <v>41.139299999999999</v>
          </cell>
          <cell r="S152">
            <v>46.433599999999998</v>
          </cell>
          <cell r="T152">
            <v>43.146700000000003</v>
          </cell>
          <cell r="U152">
            <v>54.130099999999999</v>
          </cell>
          <cell r="V152">
            <v>57.952199999999998</v>
          </cell>
          <cell r="W152">
            <v>56.125300000000003</v>
          </cell>
          <cell r="X152">
            <v>54.116500000000002</v>
          </cell>
          <cell r="Y152">
            <v>49.024000000000001</v>
          </cell>
          <cell r="Z152">
            <v>53.996899999999997</v>
          </cell>
          <cell r="AA152">
            <v>63.293900000000001</v>
          </cell>
          <cell r="AB152">
            <v>82.798599999999993</v>
          </cell>
        </row>
        <row r="153">
          <cell r="A153" t="str">
            <v xml:space="preserve">      Foreign liabilities</v>
          </cell>
          <cell r="B153">
            <v>-60.753399999999999</v>
          </cell>
          <cell r="C153">
            <v>-6.1144999999999996</v>
          </cell>
          <cell r="D153">
            <v>-6.1422999999999996</v>
          </cell>
          <cell r="E153">
            <v>-6.0278999999999998</v>
          </cell>
          <cell r="F153">
            <v>-10.1233</v>
          </cell>
          <cell r="G153">
            <v>-12.7087</v>
          </cell>
          <cell r="H153">
            <v>-14.623200000000001</v>
          </cell>
          <cell r="I153">
            <v>-17.502199999999998</v>
          </cell>
          <cell r="J153">
            <v>-17.580300000000001</v>
          </cell>
          <cell r="K153">
            <v>-16.794499999999999</v>
          </cell>
          <cell r="L153">
            <v>-19.6645</v>
          </cell>
          <cell r="M153">
            <v>-19.756699999999999</v>
          </cell>
          <cell r="N153">
            <v>-20.008400000000002</v>
          </cell>
          <cell r="O153">
            <v>-15.578099999999999</v>
          </cell>
          <cell r="Q153">
            <v>-23.020299999999999</v>
          </cell>
          <cell r="R153">
            <v>-25.758400000000002</v>
          </cell>
          <cell r="S153">
            <v>-24.562200000000001</v>
          </cell>
          <cell r="T153">
            <v>-31.300899999999999</v>
          </cell>
          <cell r="U153">
            <v>-33.744599999999998</v>
          </cell>
          <cell r="V153">
            <v>-35.374099999999999</v>
          </cell>
          <cell r="W153">
            <v>-36.5441</v>
          </cell>
          <cell r="X153">
            <v>-36.571599999999997</v>
          </cell>
          <cell r="Y153">
            <v>-39.280999999999999</v>
          </cell>
          <cell r="Z153">
            <v>-39.259700000000002</v>
          </cell>
          <cell r="AA153">
            <v>-52.081800000000001</v>
          </cell>
          <cell r="AB153">
            <v>-69.668499999999995</v>
          </cell>
        </row>
        <row r="154">
          <cell r="A154" t="str">
            <v xml:space="preserve">   NFA nonconvertible</v>
          </cell>
          <cell r="B154">
            <v>-0.13925899999999999</v>
          </cell>
          <cell r="C154">
            <v>6.2799999999999995E-2</v>
          </cell>
          <cell r="D154">
            <v>0.12959999999999999</v>
          </cell>
          <cell r="E154">
            <v>0.14680000000000001</v>
          </cell>
          <cell r="F154">
            <v>0.1991</v>
          </cell>
          <cell r="G154">
            <v>0.26369999999999999</v>
          </cell>
          <cell r="H154">
            <v>0.56089999999999995</v>
          </cell>
          <cell r="I154">
            <v>0.57450000000000001</v>
          </cell>
          <cell r="J154">
            <v>0.51400000000000001</v>
          </cell>
          <cell r="K154">
            <v>0.51910000000000001</v>
          </cell>
          <cell r="L154">
            <v>0.46300000000000002</v>
          </cell>
          <cell r="M154">
            <v>0.57840000000000003</v>
          </cell>
          <cell r="N154">
            <v>0.35170000000000001</v>
          </cell>
          <cell r="O154">
            <v>0.25900000000000001</v>
          </cell>
          <cell r="Q154">
            <v>0.2515</v>
          </cell>
          <cell r="R154">
            <v>0.26079999999999998</v>
          </cell>
          <cell r="S154">
            <v>0.2223</v>
          </cell>
          <cell r="T154">
            <v>0.61960000000000004</v>
          </cell>
          <cell r="U154">
            <v>0.60099999999999998</v>
          </cell>
          <cell r="V154">
            <v>0.68840000000000001</v>
          </cell>
          <cell r="W154">
            <v>0.55069999999999997</v>
          </cell>
          <cell r="X154">
            <v>0.4209</v>
          </cell>
          <cell r="Y154">
            <v>0.4</v>
          </cell>
          <cell r="Z154">
            <v>0.1651</v>
          </cell>
          <cell r="AA154">
            <v>0.1241</v>
          </cell>
          <cell r="AB154">
            <v>8.4699999999999998E-2</v>
          </cell>
        </row>
        <row r="156">
          <cell r="A156" t="str">
            <v>Net domestic assets</v>
          </cell>
          <cell r="B156">
            <v>95.130572000000001</v>
          </cell>
          <cell r="C156">
            <v>57.459300000000013</v>
          </cell>
          <cell r="D156">
            <v>60.040700000000001</v>
          </cell>
          <cell r="E156">
            <v>57.104700000000008</v>
          </cell>
          <cell r="F156">
            <v>61.710799999999992</v>
          </cell>
          <cell r="G156">
            <v>70.26169999999999</v>
          </cell>
          <cell r="H156">
            <v>73.082099999999997</v>
          </cell>
          <cell r="I156">
            <v>77.093999999999994</v>
          </cell>
          <cell r="J156">
            <v>69.587999999999994</v>
          </cell>
          <cell r="K156">
            <v>78.785200000000003</v>
          </cell>
          <cell r="L156">
            <v>95.82680000000002</v>
          </cell>
          <cell r="M156">
            <v>99.559600000000003</v>
          </cell>
          <cell r="N156">
            <v>104.29179999999999</v>
          </cell>
          <cell r="O156">
            <v>100.17180000000002</v>
          </cell>
          <cell r="Q156">
            <v>118.8972</v>
          </cell>
          <cell r="R156">
            <v>133.1617</v>
          </cell>
          <cell r="S156">
            <v>124.9713</v>
          </cell>
          <cell r="T156">
            <v>140.072</v>
          </cell>
          <cell r="U156">
            <v>138.5899</v>
          </cell>
          <cell r="V156">
            <v>141.75660000000002</v>
          </cell>
          <cell r="W156">
            <v>139.8467</v>
          </cell>
          <cell r="X156">
            <v>150.1619</v>
          </cell>
          <cell r="Y156">
            <v>140.17429999999999</v>
          </cell>
          <cell r="Z156">
            <v>125.99029999999999</v>
          </cell>
          <cell r="AA156">
            <v>120.91719999999999</v>
          </cell>
          <cell r="AB156">
            <v>142.60150000000002</v>
          </cell>
        </row>
        <row r="157">
          <cell r="A157" t="str">
            <v>Domestic credit</v>
          </cell>
          <cell r="B157">
            <v>133.48722100000001</v>
          </cell>
          <cell r="C157">
            <v>114.99550000000001</v>
          </cell>
          <cell r="D157">
            <v>114.07339999999999</v>
          </cell>
          <cell r="E157">
            <v>114.6285</v>
          </cell>
          <cell r="F157">
            <v>119.80449999999999</v>
          </cell>
          <cell r="G157">
            <v>127.14049999999999</v>
          </cell>
          <cell r="H157">
            <v>128.8021</v>
          </cell>
          <cell r="I157">
            <v>137.44719999999998</v>
          </cell>
          <cell r="J157">
            <v>136.8058</v>
          </cell>
          <cell r="K157">
            <v>133.41409999999999</v>
          </cell>
          <cell r="L157">
            <v>145.25890000000001</v>
          </cell>
          <cell r="M157">
            <v>154.33199999999999</v>
          </cell>
          <cell r="N157">
            <v>157.61850000000001</v>
          </cell>
          <cell r="O157">
            <v>170.0275</v>
          </cell>
          <cell r="Q157">
            <v>183.73140000000001</v>
          </cell>
          <cell r="R157">
            <v>192.50190000000001</v>
          </cell>
          <cell r="S157">
            <v>188.9452</v>
          </cell>
          <cell r="T157">
            <v>189.67600000000002</v>
          </cell>
          <cell r="U157">
            <v>192.53379999999999</v>
          </cell>
          <cell r="V157">
            <v>199.4699</v>
          </cell>
          <cell r="W157">
            <v>202.19220000000001</v>
          </cell>
          <cell r="X157">
            <v>217.8612</v>
          </cell>
          <cell r="Y157">
            <v>215.88860000000003</v>
          </cell>
          <cell r="Z157">
            <v>205.2825</v>
          </cell>
          <cell r="AA157">
            <v>215.65600000000001</v>
          </cell>
          <cell r="AB157">
            <v>224.20909999999998</v>
          </cell>
        </row>
        <row r="158">
          <cell r="A158" t="str">
            <v>Net claims on gen govt</v>
          </cell>
          <cell r="B158">
            <v>-15.532326999999999</v>
          </cell>
          <cell r="C158">
            <v>-13.2102</v>
          </cell>
          <cell r="D158">
            <v>-16.258800000000001</v>
          </cell>
          <cell r="E158">
            <v>-17.677</v>
          </cell>
          <cell r="F158">
            <v>-18.516200000000001</v>
          </cell>
          <cell r="G158">
            <v>-12.539899999999999</v>
          </cell>
          <cell r="H158">
            <v>-14.108000000000001</v>
          </cell>
          <cell r="I158">
            <v>-10.876099999999999</v>
          </cell>
          <cell r="J158">
            <v>-10.303699999999999</v>
          </cell>
          <cell r="K158">
            <v>-15.200200000000001</v>
          </cell>
          <cell r="L158">
            <v>-9.6669999999999998</v>
          </cell>
          <cell r="M158">
            <v>-9.6157000000000004</v>
          </cell>
          <cell r="N158">
            <v>-12.718999999999999</v>
          </cell>
          <cell r="O158">
            <v>-2.9127000000000001</v>
          </cell>
          <cell r="Q158">
            <v>-5.7496</v>
          </cell>
          <cell r="R158">
            <v>-8.0547000000000004</v>
          </cell>
          <cell r="S158">
            <v>-7.19</v>
          </cell>
          <cell r="T158">
            <v>-5.5518999999999998</v>
          </cell>
          <cell r="U158">
            <v>-7.2946999999999997</v>
          </cell>
          <cell r="V158">
            <v>-2.0874000000000001</v>
          </cell>
          <cell r="W158">
            <v>-3.7010999999999998</v>
          </cell>
          <cell r="X158">
            <v>5.1161000000000003</v>
          </cell>
          <cell r="Y158">
            <v>-0.59470000000000001</v>
          </cell>
          <cell r="Z158">
            <v>-8.6859000000000002</v>
          </cell>
          <cell r="AA158">
            <v>-9.8019999999999996</v>
          </cell>
          <cell r="AB158">
            <v>-3.0434780000000003</v>
          </cell>
        </row>
        <row r="159">
          <cell r="A159" t="str">
            <v>Net claims on rep govt</v>
          </cell>
          <cell r="B159">
            <v>-7.3338649999999994</v>
          </cell>
          <cell r="C159">
            <v>-6.6801000000000004</v>
          </cell>
          <cell r="D159">
            <v>-8.1462000000000003</v>
          </cell>
          <cell r="E159">
            <v>-10.3714</v>
          </cell>
          <cell r="F159">
            <v>-10.1693</v>
          </cell>
          <cell r="G159">
            <v>-8.2423000000000002</v>
          </cell>
          <cell r="H159">
            <v>-9.4166000000000007</v>
          </cell>
          <cell r="I159">
            <v>-5.5780000000000003</v>
          </cell>
          <cell r="J159">
            <v>-5.2403000000000004</v>
          </cell>
          <cell r="K159">
            <v>-9.4222999999999999</v>
          </cell>
          <cell r="L159">
            <v>-4.5773000000000001</v>
          </cell>
          <cell r="M159">
            <v>-4.1820000000000004</v>
          </cell>
          <cell r="N159">
            <v>-4.0891999999999999</v>
          </cell>
          <cell r="O159">
            <v>0.39029999999999998</v>
          </cell>
          <cell r="Q159">
            <v>-0.81220000000000003</v>
          </cell>
          <cell r="R159">
            <v>-1.8244</v>
          </cell>
          <cell r="S159">
            <v>-1.5165</v>
          </cell>
          <cell r="T159">
            <v>-1.5973999999999999</v>
          </cell>
          <cell r="U159">
            <v>-1.9539</v>
          </cell>
          <cell r="V159">
            <v>1.6661999999999999</v>
          </cell>
          <cell r="W159">
            <v>0.36609999999999998</v>
          </cell>
          <cell r="X159">
            <v>9.8160000000000007</v>
          </cell>
          <cell r="Y159">
            <v>3.4392999999999998</v>
          </cell>
          <cell r="Z159">
            <v>-5.0679999999999996</v>
          </cell>
          <cell r="AA159">
            <v>-6.9683999999999999</v>
          </cell>
          <cell r="AB159">
            <v>5.0294219999999994</v>
          </cell>
        </row>
        <row r="160">
          <cell r="A160" t="str">
            <v xml:space="preserve">          Direct Borrowing from DMBs</v>
          </cell>
          <cell r="AB160">
            <v>10.906321999999999</v>
          </cell>
        </row>
        <row r="161">
          <cell r="A161" t="str">
            <v>Claims on private sector</v>
          </cell>
          <cell r="B161">
            <v>149.01954800000001</v>
          </cell>
          <cell r="C161">
            <v>128.20570000000001</v>
          </cell>
          <cell r="D161">
            <v>130.3322</v>
          </cell>
          <cell r="E161">
            <v>132.30549999999999</v>
          </cell>
          <cell r="F161">
            <v>138.32069999999999</v>
          </cell>
          <cell r="G161">
            <v>139.68039999999999</v>
          </cell>
          <cell r="H161">
            <v>142.9101</v>
          </cell>
          <cell r="I161">
            <v>148.32329999999999</v>
          </cell>
          <cell r="J161">
            <v>147.1095</v>
          </cell>
          <cell r="K161">
            <v>148.61429999999999</v>
          </cell>
          <cell r="L161">
            <v>154.92590000000001</v>
          </cell>
          <cell r="M161">
            <v>163.9477</v>
          </cell>
          <cell r="N161">
            <v>170.33750000000001</v>
          </cell>
          <cell r="O161">
            <v>172.9402</v>
          </cell>
          <cell r="Q161">
            <v>189.48099999999999</v>
          </cell>
          <cell r="R161">
            <v>200.5566</v>
          </cell>
          <cell r="S161">
            <v>196.1352</v>
          </cell>
          <cell r="T161">
            <v>195.22790000000001</v>
          </cell>
          <cell r="U161">
            <v>199.82849999999999</v>
          </cell>
          <cell r="V161">
            <v>201.5573</v>
          </cell>
          <cell r="W161">
            <v>205.89330000000001</v>
          </cell>
          <cell r="X161">
            <v>212.74510000000001</v>
          </cell>
          <cell r="Y161">
            <v>216.48330000000001</v>
          </cell>
          <cell r="Z161">
            <v>213.9684</v>
          </cell>
          <cell r="AA161">
            <v>225.458</v>
          </cell>
          <cell r="AB161">
            <v>227.252578</v>
          </cell>
        </row>
        <row r="162">
          <cell r="A162" t="str">
            <v>of which forex loans</v>
          </cell>
          <cell r="B162">
            <v>63.699199999999998</v>
          </cell>
          <cell r="C162">
            <v>45.036799999999999</v>
          </cell>
          <cell r="D162">
            <v>46.128500000000003</v>
          </cell>
          <cell r="E162">
            <v>47.4679</v>
          </cell>
          <cell r="F162">
            <v>46.888800000000003</v>
          </cell>
          <cell r="G162">
            <v>48.836199999999998</v>
          </cell>
          <cell r="H162">
            <v>50.929600000000001</v>
          </cell>
          <cell r="I162">
            <v>53.764299999999999</v>
          </cell>
          <cell r="J162">
            <v>60.8977</v>
          </cell>
          <cell r="K162">
            <v>61.942100000000003</v>
          </cell>
          <cell r="L162">
            <v>68.937799999999996</v>
          </cell>
          <cell r="M162">
            <v>72.819400000000002</v>
          </cell>
          <cell r="N162">
            <v>78.440600000000003</v>
          </cell>
          <cell r="O162">
            <v>76.992199999999997</v>
          </cell>
          <cell r="Q162">
            <v>92.861199999999997</v>
          </cell>
          <cell r="R162">
            <v>102.2191</v>
          </cell>
          <cell r="S162">
            <v>103.6236</v>
          </cell>
          <cell r="T162">
            <v>104.1613</v>
          </cell>
          <cell r="U162">
            <v>109.08629999999999</v>
          </cell>
          <cell r="V162">
            <v>109.1936</v>
          </cell>
          <cell r="W162">
            <v>113.8849</v>
          </cell>
          <cell r="X162">
            <v>112.3489</v>
          </cell>
          <cell r="Y162">
            <v>120.4081</v>
          </cell>
          <cell r="Z162">
            <v>116.2641</v>
          </cell>
          <cell r="AA162">
            <v>141.07040000000001</v>
          </cell>
          <cell r="AB162">
            <v>154.441</v>
          </cell>
        </row>
        <row r="163">
          <cell r="A163" t="str">
            <v>Other assets (net)</v>
          </cell>
          <cell r="B163">
            <v>-38.356649000000004</v>
          </cell>
          <cell r="C163">
            <v>-57.536199999999994</v>
          </cell>
          <cell r="D163">
            <v>-54.032699999999991</v>
          </cell>
          <cell r="E163">
            <v>-57.523799999999994</v>
          </cell>
          <cell r="F163">
            <v>-58.093699999999998</v>
          </cell>
          <cell r="G163">
            <v>-56.878999999999998</v>
          </cell>
          <cell r="H163">
            <v>-56.72</v>
          </cell>
          <cell r="I163">
            <v>-60.353099999999998</v>
          </cell>
          <cell r="J163">
            <v>-67.218000000000004</v>
          </cell>
          <cell r="K163">
            <v>-54.530999999999999</v>
          </cell>
          <cell r="L163">
            <v>-49.432099999999991</v>
          </cell>
          <cell r="M163">
            <v>-54.77239999999999</v>
          </cell>
          <cell r="N163">
            <v>-53.326700000000017</v>
          </cell>
          <cell r="O163">
            <v>-69.855699999999985</v>
          </cell>
          <cell r="Q163">
            <v>-64.83420000000001</v>
          </cell>
          <cell r="R163">
            <v>-59.34020000000001</v>
          </cell>
          <cell r="S163">
            <v>-63.9739</v>
          </cell>
          <cell r="T163">
            <v>-49.604000000000013</v>
          </cell>
          <cell r="U163">
            <v>-53.943899999999985</v>
          </cell>
          <cell r="V163">
            <v>-57.713299999999975</v>
          </cell>
          <cell r="W163">
            <v>-62.345500000000015</v>
          </cell>
          <cell r="X163">
            <v>-67.699299999999994</v>
          </cell>
          <cell r="Y163">
            <v>-75.714300000000037</v>
          </cell>
          <cell r="Z163">
            <v>-79.292200000000008</v>
          </cell>
          <cell r="AA163">
            <v>-94.738800000000012</v>
          </cell>
          <cell r="AB163">
            <v>-81.607599999999962</v>
          </cell>
        </row>
        <row r="165">
          <cell r="A165" t="str">
            <v>Deposit liabilities</v>
          </cell>
          <cell r="B165">
            <v>55.785342</v>
          </cell>
          <cell r="C165">
            <v>79.514800000000008</v>
          </cell>
          <cell r="D165">
            <v>82.747500000000002</v>
          </cell>
          <cell r="E165">
            <v>77.889700000000005</v>
          </cell>
          <cell r="F165">
            <v>87.515299999999996</v>
          </cell>
          <cell r="G165">
            <v>98.136200000000002</v>
          </cell>
          <cell r="H165">
            <v>99.337599999999995</v>
          </cell>
          <cell r="I165">
            <v>102.9926</v>
          </cell>
          <cell r="J165">
            <v>109.3827</v>
          </cell>
          <cell r="K165">
            <v>126.9881</v>
          </cell>
          <cell r="L165">
            <v>132.96780000000001</v>
          </cell>
          <cell r="M165">
            <v>135.1345</v>
          </cell>
          <cell r="N165">
            <v>138.7585</v>
          </cell>
          <cell r="O165">
            <v>133.17700000000002</v>
          </cell>
          <cell r="Q165">
            <v>145.47049999999999</v>
          </cell>
          <cell r="R165">
            <v>149.8415</v>
          </cell>
          <cell r="S165">
            <v>148.1969</v>
          </cell>
          <cell r="T165">
            <v>153.6164</v>
          </cell>
          <cell r="U165">
            <v>160.6679</v>
          </cell>
          <cell r="V165">
            <v>166.38240000000002</v>
          </cell>
          <cell r="W165">
            <v>161.23840000000001</v>
          </cell>
          <cell r="X165">
            <v>169.38810000000001</v>
          </cell>
          <cell r="Y165">
            <v>151.6062</v>
          </cell>
          <cell r="Z165">
            <v>141.92519999999999</v>
          </cell>
          <cell r="AA165">
            <v>133.16239999999999</v>
          </cell>
          <cell r="AB165">
            <v>156.34960000000001</v>
          </cell>
        </row>
        <row r="166">
          <cell r="A166" t="str">
            <v xml:space="preserve">   Domestic currency deposits </v>
          </cell>
          <cell r="B166">
            <v>32.860748000000001</v>
          </cell>
          <cell r="C166">
            <v>41.194400000000002</v>
          </cell>
          <cell r="D166">
            <v>43.946100000000001</v>
          </cell>
          <cell r="E166">
            <v>40.161700000000003</v>
          </cell>
          <cell r="F166">
            <v>46.775599999999997</v>
          </cell>
          <cell r="G166">
            <v>47.0593</v>
          </cell>
          <cell r="H166">
            <v>49.798699999999997</v>
          </cell>
          <cell r="I166">
            <v>46.906599999999997</v>
          </cell>
          <cell r="J166">
            <v>52.194400000000002</v>
          </cell>
          <cell r="K166">
            <v>60.929000000000002</v>
          </cell>
          <cell r="L166">
            <v>62.054600000000001</v>
          </cell>
          <cell r="M166">
            <v>56.906999999999996</v>
          </cell>
          <cell r="N166">
            <v>59.034199999999998</v>
          </cell>
          <cell r="O166">
            <v>55.345500000000001</v>
          </cell>
          <cell r="Q166">
            <v>59.609299999999998</v>
          </cell>
          <cell r="R166">
            <v>61.218899999999998</v>
          </cell>
          <cell r="S166">
            <v>57.797499999999999</v>
          </cell>
          <cell r="T166">
            <v>58.512599999999999</v>
          </cell>
          <cell r="U166">
            <v>58.538600000000002</v>
          </cell>
          <cell r="V166">
            <v>60.761899999999997</v>
          </cell>
          <cell r="W166">
            <v>57.342399999999998</v>
          </cell>
          <cell r="X166">
            <v>63.756</v>
          </cell>
          <cell r="Y166">
            <v>53.261200000000002</v>
          </cell>
          <cell r="Z166">
            <v>45.112699999999997</v>
          </cell>
          <cell r="AA166">
            <v>41.5002</v>
          </cell>
          <cell r="AB166">
            <v>48.942799999999998</v>
          </cell>
        </row>
        <row r="167">
          <cell r="A167" t="str">
            <v xml:space="preserve">   Foreign currency deposits</v>
          </cell>
          <cell r="B167">
            <v>22.924594000000003</v>
          </cell>
          <cell r="C167">
            <v>38.320399999999999</v>
          </cell>
          <cell r="D167">
            <v>38.801400000000001</v>
          </cell>
          <cell r="E167">
            <v>37.728000000000002</v>
          </cell>
          <cell r="F167">
            <v>40.739699999999999</v>
          </cell>
          <cell r="G167">
            <v>51.076900000000002</v>
          </cell>
          <cell r="H167">
            <v>49.538899999999998</v>
          </cell>
          <cell r="I167">
            <v>56.085999999999999</v>
          </cell>
          <cell r="J167">
            <v>57.188299999999998</v>
          </cell>
          <cell r="K167">
            <v>66.059100000000001</v>
          </cell>
          <cell r="L167">
            <v>70.913200000000003</v>
          </cell>
          <cell r="M167">
            <v>78.227500000000006</v>
          </cell>
          <cell r="N167">
            <v>79.724299999999999</v>
          </cell>
          <cell r="O167">
            <v>77.831500000000005</v>
          </cell>
          <cell r="Q167">
            <v>85.861199999999997</v>
          </cell>
          <cell r="R167">
            <v>88.622600000000006</v>
          </cell>
          <cell r="S167">
            <v>90.3994</v>
          </cell>
          <cell r="T167">
            <v>95.103800000000007</v>
          </cell>
          <cell r="U167">
            <v>102.1293</v>
          </cell>
          <cell r="V167">
            <v>105.62050000000001</v>
          </cell>
          <cell r="W167">
            <v>103.896</v>
          </cell>
          <cell r="X167">
            <v>105.63209999999999</v>
          </cell>
          <cell r="Y167">
            <v>98.344999999999999</v>
          </cell>
          <cell r="Z167">
            <v>96.8125</v>
          </cell>
          <cell r="AA167">
            <v>91.662199999999999</v>
          </cell>
          <cell r="AB167">
            <v>107.4068</v>
          </cell>
        </row>
        <row r="170">
          <cell r="A170" t="str">
            <v>Memorandum items:</v>
          </cell>
        </row>
        <row r="171">
          <cell r="A171" t="str">
            <v xml:space="preserve">   Share of forex deposits</v>
          </cell>
          <cell r="B171">
            <v>41.094296777816659</v>
          </cell>
          <cell r="C171">
            <v>48.192789266903766</v>
          </cell>
          <cell r="D171">
            <v>46.891326021934198</v>
          </cell>
          <cell r="E171">
            <v>48.437726682732119</v>
          </cell>
          <cell r="F171">
            <v>46.551517277550325</v>
          </cell>
          <cell r="G171">
            <v>52.046951074119441</v>
          </cell>
          <cell r="H171">
            <v>49.869233804722484</v>
          </cell>
          <cell r="I171">
            <v>54.456339581678684</v>
          </cell>
          <cell r="J171">
            <v>52.282765007629173</v>
          </cell>
          <cell r="K171">
            <v>52.019913676950836</v>
          </cell>
          <cell r="L171">
            <v>53.331107230472341</v>
          </cell>
          <cell r="M171">
            <v>57.888622076523767</v>
          </cell>
          <cell r="N171">
            <v>57.455435162530591</v>
          </cell>
          <cell r="O171">
            <v>58.442148419021301</v>
          </cell>
          <cell r="Q171">
            <v>59.023100903619643</v>
          </cell>
          <cell r="R171">
            <v>59.144229068715944</v>
          </cell>
          <cell r="S171">
            <v>60.999521582435257</v>
          </cell>
          <cell r="T171">
            <v>61.909926283912398</v>
          </cell>
          <cell r="U171">
            <v>63.565466406170742</v>
          </cell>
          <cell r="V171">
            <v>63.480572464395266</v>
          </cell>
          <cell r="W171">
            <v>64.436263321888575</v>
          </cell>
          <cell r="X171">
            <v>62.360992301112049</v>
          </cell>
          <cell r="Y171">
            <v>64.868719089324841</v>
          </cell>
          <cell r="Z171">
            <v>68.2137492143749</v>
          </cell>
          <cell r="AA171">
            <v>68.834896337104169</v>
          </cell>
          <cell r="AB171">
            <v>68.696562063478254</v>
          </cell>
        </row>
        <row r="172">
          <cell r="A172" t="str">
            <v xml:space="preserve">   Exchange rate (in lari, end-period)</v>
          </cell>
          <cell r="B172">
            <v>1.23</v>
          </cell>
          <cell r="C172">
            <v>1.274</v>
          </cell>
          <cell r="D172">
            <v>1.3120000000000001</v>
          </cell>
          <cell r="E172">
            <v>1.304</v>
          </cell>
          <cell r="F172">
            <v>1.3260000000000001</v>
          </cell>
          <cell r="G172">
            <v>1.333</v>
          </cell>
          <cell r="H172">
            <v>1.335</v>
          </cell>
          <cell r="I172">
            <v>1.335</v>
          </cell>
          <cell r="J172">
            <v>1.347</v>
          </cell>
          <cell r="K172">
            <v>1.3480000000000001</v>
          </cell>
          <cell r="L172">
            <v>1.3480000000000001</v>
          </cell>
          <cell r="M172">
            <v>1.35</v>
          </cell>
          <cell r="N172">
            <v>1.3640000000000001</v>
          </cell>
          <cell r="O172">
            <v>1.304</v>
          </cell>
          <cell r="Q172">
            <v>1.5349999999999999</v>
          </cell>
          <cell r="R172">
            <v>1.8</v>
          </cell>
          <cell r="S172">
            <v>1.8</v>
          </cell>
          <cell r="T172">
            <v>1.8</v>
          </cell>
          <cell r="U172">
            <v>2.12</v>
          </cell>
          <cell r="V172">
            <v>2.35</v>
          </cell>
          <cell r="W172">
            <v>2.2050000000000001</v>
          </cell>
          <cell r="X172">
            <v>1.95</v>
          </cell>
          <cell r="Y172">
            <v>1.95</v>
          </cell>
          <cell r="Z172">
            <v>1.97</v>
          </cell>
          <cell r="AA172">
            <v>1.94</v>
          </cell>
          <cell r="AB172">
            <v>1.8</v>
          </cell>
        </row>
        <row r="175">
          <cell r="A175" t="str">
            <v xml:space="preserve">   Source: National Bank of Georgia; and Fund staff estimates.</v>
          </cell>
        </row>
        <row r="177">
          <cell r="A177" t="str">
            <v xml:space="preserve">   1/ Valued at end-period actual exchange rates.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P and CPI"/>
      <sheetName val="Fiscal projections year"/>
      <sheetName val="Fiscal projections quarters"/>
      <sheetName val="BOP"/>
      <sheetName val="DMB prog"/>
      <sheetName val="MS data prog"/>
      <sheetName val="int_calc"/>
      <sheetName val="NBG old"/>
      <sheetName val="red"/>
      <sheetName val="resold"/>
      <sheetName val="Controls"/>
      <sheetName val="Debt Profile"/>
    </sheetNames>
    <definedNames>
      <definedName name="BFLD_DF" refersTo="#REF!" sheetId="0"/>
      <definedName name="caca2" refersTo="#REF!" sheetId="0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თავფურცელი"/>
      <sheetName val="მიზნები და მონაცემები"/>
      <sheetName val="მოკლე რეზიუმე"/>
      <sheetName val="ბიზნეს ინფო"/>
      <sheetName val="ბალანსი"/>
      <sheetName val="ბალანსის აღწერა"/>
      <sheetName val="გრძელვადიანი აქტ. აღწერა"/>
      <sheetName val="მ-ზ ანგარიშგება (წლიური)"/>
      <sheetName val="მ-ზ ანგარიშგება (ყოველთვიური)"/>
      <sheetName val="კალკულაცია (მ-ზ)"/>
      <sheetName val="წლიური Cash Flow (პირდ.)"/>
      <sheetName val="ყოველთვიური Cash Flow (პირდ.)"/>
      <sheetName val="წლიური Cash Flow (არაპირდ.)"/>
      <sheetName val="გრაფიკები"/>
      <sheetName val="შედარებითი ანალიზი"/>
    </sheetNames>
    <sheetDataSet>
      <sheetData sheetId="0" refreshError="1"/>
      <sheetData sheetId="1" refreshError="1"/>
      <sheetData sheetId="2" refreshError="1"/>
      <sheetData sheetId="3">
        <row r="1">
          <cell r="R1" t="str">
            <v>sawarmo: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  <sheetName val="GDP and CPI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CTIONS Please read"/>
      <sheetName val="ControlSheet"/>
      <sheetName val="External Sector"/>
      <sheetName val="Public Sector"/>
      <sheetName val="Public Sector Supplement 1"/>
      <sheetName val="Public Sector Supplement 2"/>
      <sheetName val="Public Sector Qualitative"/>
      <sheetName val="Financial and Corporate Sectors"/>
      <sheetName val="Indicators &amp; Indices"/>
      <sheetName val="indexall"/>
      <sheetName val="W&amp;T"/>
      <sheetName val="country name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6">
          <cell r="C16">
            <v>0.45</v>
          </cell>
        </row>
        <row r="17">
          <cell r="C17">
            <v>0.25</v>
          </cell>
        </row>
        <row r="18">
          <cell r="C18">
            <v>0.15</v>
          </cell>
        </row>
        <row r="19">
          <cell r="C19">
            <v>0.15</v>
          </cell>
        </row>
      </sheetData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W&amp;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6188.5685354465459</v>
          </cell>
          <cell r="F14">
            <v>6920.492387598686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2718.5</v>
          </cell>
          <cell r="F15">
            <v>2247.5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8090.6538439568849</v>
          </cell>
          <cell r="F23">
            <v>8257.7790088887741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818.26993166125908</v>
          </cell>
          <cell r="F39">
            <v>302.01190168882636</v>
          </cell>
          <cell r="G39">
            <v>490.97347809159464</v>
          </cell>
          <cell r="H39">
            <v>619.71226685985562</v>
          </cell>
          <cell r="I39">
            <v>635.58262110378655</v>
          </cell>
          <cell r="J39">
            <v>538.34623124789891</v>
          </cell>
          <cell r="K39">
            <v>834.7342071714786</v>
          </cell>
          <cell r="L39">
            <v>834.7342071714786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268.14933166125934</v>
          </cell>
          <cell r="F40">
            <v>-404.64483176355873</v>
          </cell>
          <cell r="G40">
            <v>94.75616160086922</v>
          </cell>
          <cell r="H40">
            <v>288.78399145949885</v>
          </cell>
          <cell r="I40">
            <v>204.62123147671062</v>
          </cell>
          <cell r="J40">
            <v>243.82913214322204</v>
          </cell>
          <cell r="K40">
            <v>235.3245655785785</v>
          </cell>
          <cell r="L40">
            <v>235.3245655785785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550.12059999999974</v>
          </cell>
          <cell r="F42">
            <v>706.65673345238508</v>
          </cell>
          <cell r="G42">
            <v>396.21731649072541</v>
          </cell>
          <cell r="H42">
            <v>330.92827540035671</v>
          </cell>
          <cell r="I42">
            <v>430.96138962707596</v>
          </cell>
          <cell r="J42">
            <v>294.51709910467684</v>
          </cell>
          <cell r="K42">
            <v>599.40964159290013</v>
          </cell>
          <cell r="L42">
            <v>599.40964159290013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-240.7944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134.07466583062967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2668.7500000000005</v>
          </cell>
          <cell r="F51">
            <v>2604.9999999999991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3360.1</v>
          </cell>
          <cell r="F53">
            <v>2905.0000000000005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2718.5</v>
          </cell>
          <cell r="F54">
            <v>2247.5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244.3</v>
          </cell>
          <cell r="G56">
            <v>256.51500000000004</v>
          </cell>
          <cell r="H56">
            <v>269.34075000000007</v>
          </cell>
          <cell r="I56">
            <v>282.80778750000007</v>
          </cell>
          <cell r="J56">
            <v>296.94817687500012</v>
          </cell>
          <cell r="K56">
            <v>311.79558571875015</v>
          </cell>
          <cell r="L56">
            <v>327.38536500468769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176.9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30.4</v>
          </cell>
          <cell r="F58">
            <v>30.3</v>
          </cell>
          <cell r="G58">
            <v>30.3</v>
          </cell>
          <cell r="H58">
            <v>30.3</v>
          </cell>
          <cell r="I58">
            <v>30.3</v>
          </cell>
          <cell r="J58">
            <v>30.3</v>
          </cell>
          <cell r="K58">
            <v>30.3</v>
          </cell>
          <cell r="L58">
            <v>30.3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189.04999999999944</v>
          </cell>
          <cell r="F59">
            <v>1.3642420526593924E-12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-502.3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-502.3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502.3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283.90000000000003</v>
          </cell>
          <cell r="F65">
            <v>-304</v>
          </cell>
          <cell r="G65">
            <v>94.756161600869234</v>
          </cell>
          <cell r="H65">
            <v>288.78399145949879</v>
          </cell>
          <cell r="I65">
            <v>204.62123147671065</v>
          </cell>
          <cell r="J65">
            <v>243.82913214322207</v>
          </cell>
          <cell r="K65">
            <v>235.32456557857847</v>
          </cell>
          <cell r="L65">
            <v>235.32456557857847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142.1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0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76.3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-4.9641659737414419E-2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0.26866584112315567</v>
          </cell>
          <cell r="F73">
            <v>0.22206022208276491</v>
          </cell>
          <cell r="G73">
            <v>0.22206022208276491</v>
          </cell>
          <cell r="H73">
            <v>0.22206022208276491</v>
          </cell>
          <cell r="I73">
            <v>0.22206022208276491</v>
          </cell>
          <cell r="J73">
            <v>0.22206022208276491</v>
          </cell>
          <cell r="K73">
            <v>0.22206022208276491</v>
          </cell>
          <cell r="L73">
            <v>0.22206022208276491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9.9016481964792985E-2</v>
          </cell>
          <cell r="F75">
            <v>8.8893251082475519E-2</v>
          </cell>
          <cell r="G75">
            <v>8.8893251082475519E-2</v>
          </cell>
          <cell r="H75">
            <v>8.8893251082475519E-2</v>
          </cell>
          <cell r="I75">
            <v>8.8893251082475519E-2</v>
          </cell>
          <cell r="J75">
            <v>8.8893251082475519E-2</v>
          </cell>
          <cell r="K75">
            <v>8.8893251082475519E-2</v>
          </cell>
          <cell r="L75">
            <v>8.8893251082475519E-2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-3.5333748975775237E-2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put_external"/>
      <sheetName val="Inp_Outp_debt"/>
      <sheetName val="SR_Table_Baseline"/>
      <sheetName val="SR_Table_Stress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Data chart"/>
      <sheetName val="Figure"/>
      <sheetName val="ControlSheet"/>
      <sheetName val="Current"/>
      <sheetName val="ოქტომბრის დანამატ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2"/>
      <sheetName val="Cover"/>
      <sheetName val="RC"/>
      <sheetName val="Info"/>
      <sheetName val="Assets"/>
      <sheetName val="Liabilities"/>
      <sheetName val="Chart1"/>
      <sheetName val="Chart2"/>
      <sheetName val="Chart3"/>
      <sheetName val="RC_D_Magic"/>
      <sheetName val="Deposits"/>
      <sheetName val="Deposits-Charts"/>
      <sheetName val="Capital"/>
      <sheetName val="Income"/>
      <sheetName val="GAP_Magic (2)"/>
      <sheetName val="Income (M)"/>
      <sheetName val="GAP_Magic"/>
      <sheetName val="Magic (2)"/>
      <sheetName val="GAP"/>
      <sheetName val="Gap-Liquidity"/>
      <sheetName val="Info_Magic"/>
      <sheetName val="RC_Magic"/>
      <sheetName val="RC-Data"/>
      <sheetName val="RI-Magic"/>
      <sheetName val="Loans(RI-AC)"/>
      <sheetName val="Loans(RI-AC) (GEL)"/>
      <sheetName val="Loans(RI-AC) (FC)"/>
      <sheetName val="Loans(A-CP RC-L)"/>
      <sheetName val="Dollarization"/>
      <sheetName val="BalanceMatrix"/>
      <sheetName val="Info-A"/>
      <sheetName val="RI-Data"/>
      <sheetName val="Ratios"/>
      <sheetName val="Ratios_Data"/>
      <sheetName val="Ratios_Magic"/>
      <sheetName val="Loans-Data"/>
      <sheetName val="RC-D-Data"/>
      <sheetName val="A-Can-Data"/>
      <sheetName val="Title"/>
      <sheetName val="RC-L-Data"/>
      <sheetName val="RC-O-Data"/>
      <sheetName val="Various"/>
      <sheetName val="Rates"/>
      <sheetName val="Gap-Interest"/>
      <sheetName val="145"/>
      <sheetName val="By Banks"/>
      <sheetName val="Sector-Data"/>
      <sheetName val="Panel"/>
      <sheetName val="Trash"/>
      <sheetName val="Magic (1)"/>
      <sheetName val="Sheet1"/>
      <sheetName val="NPV_base"/>
    </sheetNames>
    <sheetDataSet>
      <sheetData sheetId="0"/>
      <sheetData sheetId="1">
        <row r="1">
          <cell r="A1">
            <v>1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uarterly Raw Data"/>
      <sheetName val="Quarterly MacroFlow"/>
      <sheetName val="Cover"/>
      <sheetName val="Eqty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 Statement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print"/>
      <sheetName val="List of series"/>
      <sheetName val="GEO Files Location"/>
      <sheetName val="TJK Files Location"/>
      <sheetName val="UZB Files Location"/>
      <sheetName val="GEO"/>
      <sheetName val="TJK"/>
      <sheetName val="UZB"/>
      <sheetName val="EDSSM"/>
      <sheetName val="EDSSQ"/>
      <sheetName val="EDSSA"/>
      <sheetName val="EDSSBATCH"/>
      <sheetName val="AZE"/>
      <sheetName val="Main"/>
      <sheetName val="Links"/>
      <sheetName val="ErrCheck"/>
      <sheetName val="Income Stat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GEO Files 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-Valuation"/>
      <sheetName val="Test-Cash"/>
      <sheetName val="Test-Interbank"/>
      <sheetName val="CMA-NOSTRO"/>
      <sheetName val="CMA-Deposits"/>
      <sheetName val="Mandatory Reserves"/>
      <sheetName val="1990-PBC"/>
      <sheetName val="1993-PBC"/>
      <sheetName val="1220-PBC"/>
      <sheetName val="1202-PBC"/>
      <sheetName val="1201-PBC"/>
      <sheetName val="XREF"/>
      <sheetName val="Tickmarks"/>
      <sheetName val="Test_Valuation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mport"/>
      <sheetName val="domestic"/>
      <sheetName val="mixed"/>
      <sheetName val="ALL items"/>
      <sheetName val="Sheet1"/>
      <sheetName val="Sheet2"/>
      <sheetName val="graph"/>
      <sheetName val="cvlileba"/>
      <sheetName val="J(Priv.Cap)"/>
    </sheetNames>
    <sheetDataSet>
      <sheetData sheetId="0" refreshError="1"/>
      <sheetData sheetId="1">
        <row r="115">
          <cell r="E115">
            <v>0.571666758761461</v>
          </cell>
        </row>
      </sheetData>
      <sheetData sheetId="2">
        <row r="26">
          <cell r="E26">
            <v>7.0835028434867706E-2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X"/>
      <sheetName val="M"/>
      <sheetName val="CA"/>
      <sheetName val="CA-Income"/>
      <sheetName val="CK"/>
      <sheetName val="domestic"/>
      <sheetName val="mix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SimInp1"/>
      <sheetName val="ModD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3">
          <cell r="E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"/>
      <sheetName val="INTRODUC"/>
    </sheetNames>
    <sheetDataSet>
      <sheetData sheetId="0" refreshError="1"/>
      <sheetData sheetId="1" refreshError="1"/>
      <sheetData sheetId="2" refreshError="1"/>
      <sheetData sheetId="3" refreshError="1">
        <row r="50">
          <cell r="E50">
            <v>7721.0618609641997</v>
          </cell>
          <cell r="F50">
            <v>7890.9246115538399</v>
          </cell>
          <cell r="G50">
            <v>8198.6705512414792</v>
          </cell>
          <cell r="H50">
            <v>8469.2260528684092</v>
          </cell>
          <cell r="I50">
            <v>8807.9950186891892</v>
          </cell>
          <cell r="J50">
            <v>9186.7381979559505</v>
          </cell>
          <cell r="K50">
            <v>9462.3405441662399</v>
          </cell>
          <cell r="L50">
            <v>9623.2006090289506</v>
          </cell>
          <cell r="M50">
            <v>9969.6371165069995</v>
          </cell>
          <cell r="N50">
            <v>12314.001329654</v>
          </cell>
          <cell r="O50">
            <v>13031.002305297799</v>
          </cell>
          <cell r="P50">
            <v>12403.0001259897</v>
          </cell>
          <cell r="Q50">
            <v>10542.5501070912</v>
          </cell>
          <cell r="R50">
            <v>8318.0720344949896</v>
          </cell>
          <cell r="S50">
            <v>4583.2576910067401</v>
          </cell>
          <cell r="T50">
            <v>3240.36318754177</v>
          </cell>
          <cell r="U50">
            <v>2903.3654160374199</v>
          </cell>
          <cell r="V50">
            <v>2978.8529168543901</v>
          </cell>
          <cell r="W50">
            <v>3291.6324731241102</v>
          </cell>
          <cell r="X50">
            <v>3640.5455152752702</v>
          </cell>
          <cell r="Y50">
            <v>3746.1213352182499</v>
          </cell>
          <cell r="Z50">
            <v>3858.50497527479</v>
          </cell>
          <cell r="AA50">
            <v>3931.8165698050102</v>
          </cell>
          <cell r="AB50">
            <v>4108.7483154462398</v>
          </cell>
          <cell r="AC50">
            <v>4252.5545064868502</v>
          </cell>
          <cell r="AD50">
            <v>4422.6566867463398</v>
          </cell>
          <cell r="AE50">
            <v>4599.5629542161896</v>
          </cell>
          <cell r="AF50">
            <v>4783.5454723848297</v>
          </cell>
          <cell r="AG50">
            <v>4974.8872912802199</v>
          </cell>
          <cell r="AH50">
            <v>5173.8827829314296</v>
          </cell>
        </row>
      </sheetData>
      <sheetData sheetId="4" refreshError="1">
        <row r="47">
          <cell r="E47">
            <v>7.5828819535672699E-3</v>
          </cell>
          <cell r="F47">
            <v>7.7497065067291303E-3</v>
          </cell>
          <cell r="G47">
            <v>8.0519989132881199E-3</v>
          </cell>
          <cell r="H47">
            <v>8.39999970048666E-3</v>
          </cell>
          <cell r="I47">
            <v>8.7999999523162807E-3</v>
          </cell>
          <cell r="J47">
            <v>9.2000002041459101E-3</v>
          </cell>
          <cell r="K47">
            <v>9.6000004559755308E-3</v>
          </cell>
          <cell r="L47">
            <v>1.00899999961257E-2</v>
          </cell>
          <cell r="M47">
            <v>9.8999999463558197E-3</v>
          </cell>
          <cell r="N47">
            <v>9.6899997442960704E-3</v>
          </cell>
          <cell r="O47">
            <v>9.8999999463558197E-3</v>
          </cell>
          <cell r="P47">
            <v>9.9889999255538004E-3</v>
          </cell>
          <cell r="Q47">
            <v>1.13191465433117E-2</v>
          </cell>
          <cell r="R47">
            <v>1.4351332510668899E-2</v>
          </cell>
          <cell r="S47">
            <v>0.127826054731315</v>
          </cell>
          <cell r="T47">
            <v>10.7025285743546</v>
          </cell>
          <cell r="U47">
            <v>906.42211513843495</v>
          </cell>
          <cell r="V47">
            <v>2443.2452669425102</v>
          </cell>
          <cell r="W47">
            <v>3846.5</v>
          </cell>
          <cell r="X47">
            <v>4638.7</v>
          </cell>
          <cell r="Y47">
            <v>5040.6000000000004</v>
          </cell>
          <cell r="Z47">
            <v>5666</v>
          </cell>
          <cell r="AA47">
            <v>5970.6</v>
          </cell>
          <cell r="AB47">
            <v>6505.9</v>
          </cell>
          <cell r="AC47">
            <v>7100.1</v>
          </cell>
          <cell r="AD47">
            <v>7753.3</v>
          </cell>
          <cell r="AE47">
            <v>8466.6</v>
          </cell>
          <cell r="AF47">
            <v>9245.6</v>
          </cell>
          <cell r="AG47">
            <v>10096.200000000001</v>
          </cell>
          <cell r="AH47">
            <v>11025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  <sheetName val="GEO Files Location"/>
      <sheetName val="Q2"/>
      <sheetName val="Q1"/>
      <sheetName val="Pro For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MATA"/>
      <sheetName val="IMAE TC Y ACELERACION"/>
      <sheetName val="ACELERACION"/>
      <sheetName val="DATOS"/>
      <sheetName val="LIB-NEG"/>
      <sheetName val="Quarterly Raw Data"/>
      <sheetName val="Quarterly MacroFlow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IMATA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FX table 2001"/>
      <sheetName val="FX table"/>
      <sheetName val="Tangible assets"/>
      <sheetName val="Depreciation"/>
      <sheetName val="XREF"/>
      <sheetName val="Tickmarks"/>
      <sheetName val="Тest сч 4320"/>
      <sheetName val="Test-Valuation"/>
      <sheetName val="#ССЫЛКА"/>
      <sheetName val="summary"/>
      <sheetName val="G2TempSheet"/>
      <sheetName val="RSA_FS"/>
      <sheetName val="Types"/>
      <sheetName val="Изменения"/>
      <sheetName val="6440-1 Tax balances"/>
      <sheetName val="6451-1a Stat. Inst. Acc. Rec."/>
      <sheetName val="Auditors"/>
      <sheetName val="Sections"/>
      <sheetName val="Entities"/>
      <sheetName val="Довідник"/>
      <sheetName val="Справочник"/>
      <sheetName val="Depreciation analytical test"/>
      <sheetName val="Movement (Stat)"/>
      <sheetName val="FA Test"/>
      <sheetName val="Основные средства"/>
      <sheetName val="Дата"/>
      <sheetName val="WP Fixed Assets"/>
      <sheetName val="FA brdwn&amp;test"/>
      <sheetName val="AdmData"/>
    </sheetNames>
    <sheetDataSet>
      <sheetData sheetId="0">
        <row r="32">
          <cell r="C32">
            <v>3542962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32">
          <cell r="C32">
            <v>3542962</v>
          </cell>
        </row>
        <row r="50">
          <cell r="J50">
            <v>3542962</v>
          </cell>
        </row>
      </sheetData>
      <sheetData sheetId="6">
        <row r="32">
          <cell r="C32">
            <v>3542962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of AJE and RJE"/>
      <sheetName val="Per branches"/>
      <sheetName val="For disclosure"/>
      <sheetName val="Test"/>
      <sheetName val="Fair Value"/>
      <sheetName val="Restatement as per IAS 29"/>
      <sheetName val="IAS 29 indice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qmianobebi"/>
      <sheetName val="90-dan"/>
      <sheetName val="ea_agregat"/>
      <sheetName val="Sem_form"/>
      <sheetName val="mSp_gamoyen"/>
      <sheetName val="2000 fas"/>
      <sheetName val="zrda"/>
      <sheetName val="Inga dargebi"/>
      <sheetName val="zrda (2)_new_defl"/>
      <sheetName val="wonebi"/>
      <sheetName val="dR_wina"/>
      <sheetName val="gamoS_defl"/>
      <sheetName val="gamoS_Ind"/>
      <sheetName val="Sualed defl"/>
      <sheetName val="Sualed_Ind"/>
      <sheetName val="Sualed_fasebi"/>
      <sheetName val="Sual_str"/>
      <sheetName val="dR_mimd_agr"/>
      <sheetName val="dR_mimd"/>
      <sheetName val="Sual_agr"/>
      <sheetName val="Sual"/>
      <sheetName val="dR_norma"/>
      <sheetName val="gamoS_Agr"/>
      <sheetName val="mTlianiGamoSv"/>
      <sheetName val="RED47"/>
      <sheetName val="Tar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s"/>
      <sheetName val="Cities"/>
      <sheetName val="Imputed Short Terms"/>
      <sheetName val="Long Terms"/>
      <sheetName val="GRP Short Terms"/>
      <sheetName val="GRP Long Terms"/>
      <sheetName val="GRP Percent Changes"/>
      <sheetName val="National  Str"/>
      <sheetName val="National Ltr"/>
      <sheetName val="GRP National Ltr"/>
      <sheetName val="GRP National Str"/>
      <sheetName val="Draft (WoLTRt)"/>
      <sheetName val="Groups"/>
      <sheetName val="Detail"/>
      <sheetName val="Work"/>
      <sheetName val="wonebi"/>
      <sheetName val="RED47"/>
      <sheetName val="Model"/>
    </sheetNames>
    <sheetDataSet>
      <sheetData sheetId="0"/>
      <sheetData sheetId="1">
        <row r="2">
          <cell r="C2">
            <v>0.60389682894149177</v>
          </cell>
        </row>
        <row r="3">
          <cell r="C3">
            <v>0.1807726663689147</v>
          </cell>
        </row>
        <row r="4">
          <cell r="C4">
            <v>9.2898615453327379E-2</v>
          </cell>
        </row>
        <row r="5">
          <cell r="C5">
            <v>8.3016971862438574E-2</v>
          </cell>
        </row>
        <row r="6">
          <cell r="C6">
            <v>3.9414917373827595E-2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FF Arrangements"/>
      <sheetName val="PRGF Arrangements"/>
      <sheetName val="STBY Arrangements"/>
      <sheetName val="PERUMF9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IC&amp;RP"/>
      <sheetName val="Ad_USD"/>
      <sheetName val="Ad_UAH"/>
      <sheetName val="MP"/>
      <sheetName val="OreEnrich"/>
      <sheetName val="Mining"/>
      <sheetName val="Chemical"/>
      <sheetName val="Aging"/>
      <sheetName val="Tickmarks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Test"/>
      <sheetName val="Links"/>
      <sheetName val="XREF"/>
      <sheetName val="Tickmarks"/>
    </sheetNames>
    <sheetDataSet>
      <sheetData sheetId="0"/>
      <sheetData sheetId="1" refreshError="1"/>
      <sheetData sheetId="2"/>
      <sheetData sheetId="3"/>
      <sheetData sheetId="4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თავფურცელი"/>
      <sheetName val="მიზნები და მონაცემები"/>
      <sheetName val="მოკლე რეზიუმე"/>
      <sheetName val="ბიზნეს ინფო"/>
      <sheetName val="ბალანსი"/>
      <sheetName val="ბალანსის აღწერა"/>
      <sheetName val="გრძელვადიანი აქტ. აღწერა"/>
      <sheetName val="მ-ზ ანგარიშგება (წლიური)"/>
      <sheetName val="მ-ზ ანგარიშგება (ყოველთვიური)"/>
      <sheetName val="კალკულაცია (მ-ზ)"/>
      <sheetName val="წლიური Cash Flow (პირდ.)"/>
      <sheetName val="ყოველთვიური Cash Flow (პირდ.)"/>
      <sheetName val="წლიური Cash Flow (არაპირდ.)"/>
      <sheetName val="გრაფიკები"/>
      <sheetName val="შედარებითი ანალიზი"/>
    </sheetNames>
    <sheetDataSet>
      <sheetData sheetId="0" refreshError="1"/>
      <sheetData sheetId="1" refreshError="1"/>
      <sheetData sheetId="2" refreshError="1"/>
      <sheetData sheetId="3">
        <row r="1">
          <cell r="R1" t="str">
            <v>sawarmo: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n_out"/>
      <sheetName val="RED47"/>
      <sheetName val="Input from HUB"/>
      <sheetName val="MSRV"/>
      <sheetName val="Annual Tables"/>
      <sheetName val="Index"/>
      <sheetName val="Annual Raw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</row>
        <row r="88">
          <cell r="I88">
            <v>-5.7008965887577849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</row>
        <row r="89">
          <cell r="I89">
            <v>-5.7494286526163032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</row>
        <row r="90">
          <cell r="I90">
            <v>8860.1218619826504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</row>
        <row r="91">
          <cell r="I91">
            <v>1.5169463703024839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</row>
        <row r="92">
          <cell r="I92">
            <v>2623.2951947879574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</row>
        <row r="93">
          <cell r="I93">
            <v>29.607890677487099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</row>
        <row r="96">
          <cell r="I96">
            <v>4.8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</row>
        <row r="97">
          <cell r="I97">
            <v>16.120635221711165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</row>
        <row r="98">
          <cell r="I98">
            <v>1.5543281604567083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</row>
        <row r="99">
          <cell r="I99">
            <v>-3.1990492332164706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</row>
        <row r="100">
          <cell r="I100">
            <v>16.601125186066227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</row>
        <row r="101">
          <cell r="I101">
            <v>32.068983995641908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</row>
        <row r="102">
          <cell r="I102">
            <v>1.59076557657214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</row>
        <row r="103">
          <cell r="I103">
            <v>29.64405547389822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</row>
        <row r="104">
          <cell r="I104">
            <v>51.694935134223357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</row>
        <row r="113">
          <cell r="I113">
            <v>-2.8024884925772118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</row>
        <row r="114">
          <cell r="I114">
            <v>116.93383235292333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</row>
        <row r="115">
          <cell r="I115">
            <v>457.65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</row>
        <row r="116">
          <cell r="I116">
            <v>55.938899999999997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</row>
        <row r="117">
          <cell r="I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I118">
            <v>92.241148413715621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6188.5685354465459</v>
          </cell>
          <cell r="F14">
            <v>6920.492387598686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2718.5</v>
          </cell>
          <cell r="F15">
            <v>2247.5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8090.6538439568849</v>
          </cell>
          <cell r="F23">
            <v>8257.7790088887741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818.26993166125908</v>
          </cell>
          <cell r="F39">
            <v>302.01190168882636</v>
          </cell>
          <cell r="G39">
            <v>490.97347809159464</v>
          </cell>
          <cell r="H39">
            <v>619.71226685985562</v>
          </cell>
          <cell r="I39">
            <v>635.58262110378655</v>
          </cell>
          <cell r="J39">
            <v>538.34623124789891</v>
          </cell>
          <cell r="K39">
            <v>834.7342071714786</v>
          </cell>
          <cell r="L39">
            <v>834.7342071714786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268.14933166125934</v>
          </cell>
          <cell r="F40">
            <v>-404.64483176355873</v>
          </cell>
          <cell r="G40">
            <v>94.75616160086922</v>
          </cell>
          <cell r="H40">
            <v>288.78399145949885</v>
          </cell>
          <cell r="I40">
            <v>204.62123147671062</v>
          </cell>
          <cell r="J40">
            <v>243.82913214322204</v>
          </cell>
          <cell r="K40">
            <v>235.3245655785785</v>
          </cell>
          <cell r="L40">
            <v>235.3245655785785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550.12059999999974</v>
          </cell>
          <cell r="F42">
            <v>706.65673345238508</v>
          </cell>
          <cell r="G42">
            <v>396.21731649072541</v>
          </cell>
          <cell r="H42">
            <v>330.92827540035671</v>
          </cell>
          <cell r="I42">
            <v>430.96138962707596</v>
          </cell>
          <cell r="J42">
            <v>294.51709910467684</v>
          </cell>
          <cell r="K42">
            <v>599.40964159290013</v>
          </cell>
          <cell r="L42">
            <v>599.40964159290013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-240.7944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134.07466583062967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2668.7500000000005</v>
          </cell>
          <cell r="F51">
            <v>2604.9999999999991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3360.1</v>
          </cell>
          <cell r="F53">
            <v>2905.0000000000005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2718.5</v>
          </cell>
          <cell r="F54">
            <v>2247.5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244.3</v>
          </cell>
          <cell r="G56">
            <v>256.51500000000004</v>
          </cell>
          <cell r="H56">
            <v>269.34075000000007</v>
          </cell>
          <cell r="I56">
            <v>282.80778750000007</v>
          </cell>
          <cell r="J56">
            <v>296.94817687500012</v>
          </cell>
          <cell r="K56">
            <v>311.79558571875015</v>
          </cell>
          <cell r="L56">
            <v>327.38536500468769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176.9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30.4</v>
          </cell>
          <cell r="F58">
            <v>30.3</v>
          </cell>
          <cell r="G58">
            <v>30.3</v>
          </cell>
          <cell r="H58">
            <v>30.3</v>
          </cell>
          <cell r="I58">
            <v>30.3</v>
          </cell>
          <cell r="J58">
            <v>30.3</v>
          </cell>
          <cell r="K58">
            <v>30.3</v>
          </cell>
          <cell r="L58">
            <v>30.3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189.04999999999944</v>
          </cell>
          <cell r="F59">
            <v>1.3642420526593924E-12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-502.3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-502.3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502.3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283.90000000000003</v>
          </cell>
          <cell r="F65">
            <v>-304</v>
          </cell>
          <cell r="G65">
            <v>94.756161600869234</v>
          </cell>
          <cell r="H65">
            <v>288.78399145949879</v>
          </cell>
          <cell r="I65">
            <v>204.62123147671065</v>
          </cell>
          <cell r="J65">
            <v>243.82913214322207</v>
          </cell>
          <cell r="K65">
            <v>235.32456557857847</v>
          </cell>
          <cell r="L65">
            <v>235.32456557857847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142.1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0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76.3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-4.9641659737414419E-2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0.26866584112315567</v>
          </cell>
          <cell r="F73">
            <v>0.22206022208276491</v>
          </cell>
          <cell r="G73">
            <v>0.22206022208276491</v>
          </cell>
          <cell r="H73">
            <v>0.22206022208276491</v>
          </cell>
          <cell r="I73">
            <v>0.22206022208276491</v>
          </cell>
          <cell r="J73">
            <v>0.22206022208276491</v>
          </cell>
          <cell r="K73">
            <v>0.22206022208276491</v>
          </cell>
          <cell r="L73">
            <v>0.22206022208276491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9.9016481964792985E-2</v>
          </cell>
          <cell r="F75">
            <v>8.8893251082475519E-2</v>
          </cell>
          <cell r="G75">
            <v>8.8893251082475519E-2</v>
          </cell>
          <cell r="H75">
            <v>8.8893251082475519E-2</v>
          </cell>
          <cell r="I75">
            <v>8.8893251082475519E-2</v>
          </cell>
          <cell r="J75">
            <v>8.8893251082475519E-2</v>
          </cell>
          <cell r="K75">
            <v>8.8893251082475519E-2</v>
          </cell>
          <cell r="L75">
            <v>8.8893251082475519E-2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3">
          <cell r="E63">
            <v>1.00000004749745E-3</v>
          </cell>
        </row>
        <row r="64">
          <cell r="E64" t="str">
            <v/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2091"/>
  <sheetViews>
    <sheetView showGridLines="0" view="pageBreakPreview" zoomScaleNormal="100" zoomScaleSheetLayoutView="100" workbookViewId="0">
      <pane xSplit="3" ySplit="1" topLeftCell="D2" activePane="bottomRight" state="frozen"/>
      <selection activeCell="L14" sqref="L14"/>
      <selection pane="topRight" activeCell="L14" sqref="L14"/>
      <selection pane="bottomLeft" activeCell="L14" sqref="L14"/>
      <selection pane="bottomRight" activeCell="L14" sqref="L14"/>
    </sheetView>
  </sheetViews>
  <sheetFormatPr defaultColWidth="10.44140625" defaultRowHeight="14.4" x14ac:dyDescent="0.3"/>
  <cols>
    <col min="1" max="1" width="10.44140625" style="67"/>
    <col min="2" max="2" width="15.6640625" style="67" customWidth="1"/>
    <col min="3" max="3" width="70.5546875" style="67" customWidth="1"/>
    <col min="4" max="7" width="23" style="67" customWidth="1"/>
    <col min="8" max="11" width="10.44140625" style="43"/>
    <col min="12" max="16384" width="10.44140625" style="67"/>
  </cols>
  <sheetData>
    <row r="1" spans="1:10" ht="16.8" thickBot="1" x14ac:dyDescent="0.35">
      <c r="A1" s="43" t="str">
        <f>IF(OR(D1&lt;&gt;0,E1&lt;&gt;0,F1&lt;&gt;0),"A","B")</f>
        <v>A</v>
      </c>
      <c r="B1" s="44" t="s">
        <v>331</v>
      </c>
      <c r="C1" s="45" t="s">
        <v>332</v>
      </c>
      <c r="D1" s="46">
        <v>20186021</v>
      </c>
      <c r="E1" s="46">
        <v>20186021.000000004</v>
      </c>
      <c r="F1" s="46">
        <v>20163012.510219995</v>
      </c>
      <c r="G1" s="47">
        <f>F1/E1</f>
        <v>0.99886017706114505</v>
      </c>
      <c r="H1" s="48"/>
      <c r="I1" s="48"/>
    </row>
    <row r="2" spans="1:10" ht="15" thickTop="1" x14ac:dyDescent="0.3">
      <c r="A2" s="43" t="str">
        <f t="shared" ref="A2:A65" si="0">IF(OR(D2&lt;&gt;0,E2&lt;&gt;0,F2&lt;&gt;0),"A","B")</f>
        <v>A</v>
      </c>
      <c r="B2" s="49" t="s">
        <v>333</v>
      </c>
      <c r="C2" s="49" t="s">
        <v>10</v>
      </c>
      <c r="D2" s="50">
        <v>15342926.800000003</v>
      </c>
      <c r="E2" s="50">
        <v>15403468.573000003</v>
      </c>
      <c r="F2" s="50">
        <v>15350159.069399996</v>
      </c>
      <c r="G2" s="51">
        <f t="shared" ref="G2:G65" si="1">F2/E2</f>
        <v>0.9965391234222758</v>
      </c>
      <c r="H2" s="48"/>
    </row>
    <row r="3" spans="1:10" x14ac:dyDescent="0.3">
      <c r="A3" s="43" t="str">
        <f t="shared" si="0"/>
        <v>A</v>
      </c>
      <c r="B3" s="52" t="s">
        <v>333</v>
      </c>
      <c r="C3" s="52" t="s">
        <v>11</v>
      </c>
      <c r="D3" s="53">
        <v>1834733.9</v>
      </c>
      <c r="E3" s="53">
        <v>1789436.4519999996</v>
      </c>
      <c r="F3" s="53">
        <v>1792064.9548200001</v>
      </c>
      <c r="G3" s="54">
        <f t="shared" si="1"/>
        <v>1.0014688997852159</v>
      </c>
      <c r="I3" s="48"/>
      <c r="J3" s="48"/>
    </row>
    <row r="4" spans="1:10" x14ac:dyDescent="0.3">
      <c r="A4" s="43" t="str">
        <f t="shared" si="0"/>
        <v>A</v>
      </c>
      <c r="B4" s="52" t="s">
        <v>333</v>
      </c>
      <c r="C4" s="52" t="s">
        <v>12</v>
      </c>
      <c r="D4" s="53">
        <v>1680416.7</v>
      </c>
      <c r="E4" s="53">
        <v>1855904.8529699999</v>
      </c>
      <c r="F4" s="53">
        <v>1870858.6213800001</v>
      </c>
      <c r="G4" s="54">
        <f t="shared" si="1"/>
        <v>1.0080574003489833</v>
      </c>
      <c r="I4" s="48"/>
      <c r="J4" s="48"/>
    </row>
    <row r="5" spans="1:10" x14ac:dyDescent="0.3">
      <c r="A5" s="43" t="str">
        <f t="shared" si="0"/>
        <v>A</v>
      </c>
      <c r="B5" s="52" t="s">
        <v>333</v>
      </c>
      <c r="C5" s="52" t="s">
        <v>13</v>
      </c>
      <c r="D5" s="53">
        <v>755047</v>
      </c>
      <c r="E5" s="53">
        <v>763197</v>
      </c>
      <c r="F5" s="53">
        <v>746805.27606000006</v>
      </c>
      <c r="G5" s="54">
        <f t="shared" si="1"/>
        <v>0.97852228986749168</v>
      </c>
      <c r="I5" s="48"/>
      <c r="J5" s="48"/>
    </row>
    <row r="6" spans="1:10" x14ac:dyDescent="0.3">
      <c r="A6" s="43" t="str">
        <f t="shared" si="0"/>
        <v>A</v>
      </c>
      <c r="B6" s="52" t="s">
        <v>333</v>
      </c>
      <c r="C6" s="52" t="s">
        <v>14</v>
      </c>
      <c r="D6" s="53">
        <v>994697</v>
      </c>
      <c r="E6" s="53">
        <v>1001007.8420000001</v>
      </c>
      <c r="F6" s="53">
        <v>1004617.9049999999</v>
      </c>
      <c r="G6" s="54">
        <f t="shared" si="1"/>
        <v>1.0036064282900992</v>
      </c>
      <c r="I6" s="48"/>
      <c r="J6" s="48"/>
    </row>
    <row r="7" spans="1:10" x14ac:dyDescent="0.3">
      <c r="A7" s="43" t="str">
        <f t="shared" si="0"/>
        <v>A</v>
      </c>
      <c r="B7" s="52" t="s">
        <v>333</v>
      </c>
      <c r="C7" s="52" t="s">
        <v>2</v>
      </c>
      <c r="D7" s="53">
        <v>1286012</v>
      </c>
      <c r="E7" s="53">
        <v>1311443.763</v>
      </c>
      <c r="F7" s="53">
        <v>1260617.9552300002</v>
      </c>
      <c r="G7" s="54">
        <f t="shared" si="1"/>
        <v>0.96124438637480503</v>
      </c>
      <c r="I7" s="48"/>
      <c r="J7" s="48"/>
    </row>
    <row r="8" spans="1:10" x14ac:dyDescent="0.3">
      <c r="A8" s="43" t="str">
        <f t="shared" si="0"/>
        <v>A</v>
      </c>
      <c r="B8" s="52" t="s">
        <v>333</v>
      </c>
      <c r="C8" s="52" t="s">
        <v>15</v>
      </c>
      <c r="D8" s="53">
        <v>6115804.1000000006</v>
      </c>
      <c r="E8" s="53">
        <v>6052846.3839999987</v>
      </c>
      <c r="F8" s="53">
        <v>6052095.2139799986</v>
      </c>
      <c r="G8" s="54">
        <f t="shared" si="1"/>
        <v>0.99987589805318933</v>
      </c>
      <c r="I8" s="48"/>
      <c r="J8" s="48"/>
    </row>
    <row r="9" spans="1:10" x14ac:dyDescent="0.3">
      <c r="A9" s="43" t="str">
        <f t="shared" si="0"/>
        <v>A</v>
      </c>
      <c r="B9" s="52" t="s">
        <v>333</v>
      </c>
      <c r="C9" s="52" t="s">
        <v>16</v>
      </c>
      <c r="D9" s="53">
        <v>2676216.1</v>
      </c>
      <c r="E9" s="53">
        <v>2629632.2790299994</v>
      </c>
      <c r="F9" s="53">
        <v>2623099.1429299987</v>
      </c>
      <c r="G9" s="54">
        <f t="shared" si="1"/>
        <v>0.99751557046508021</v>
      </c>
      <c r="I9" s="48"/>
      <c r="J9" s="48"/>
    </row>
    <row r="10" spans="1:10" x14ac:dyDescent="0.3">
      <c r="A10" s="43" t="str">
        <f t="shared" si="0"/>
        <v>A</v>
      </c>
      <c r="B10" s="49" t="s">
        <v>333</v>
      </c>
      <c r="C10" s="49" t="s">
        <v>17</v>
      </c>
      <c r="D10" s="50">
        <v>3269486.1999999997</v>
      </c>
      <c r="E10" s="50">
        <v>3226337.0320000006</v>
      </c>
      <c r="F10" s="50">
        <v>3304432.8241500007</v>
      </c>
      <c r="G10" s="51">
        <f t="shared" si="1"/>
        <v>1.0242057142125629</v>
      </c>
      <c r="H10" s="48"/>
      <c r="I10" s="48"/>
    </row>
    <row r="11" spans="1:10" x14ac:dyDescent="0.3">
      <c r="A11" s="43" t="str">
        <f t="shared" si="0"/>
        <v>A</v>
      </c>
      <c r="B11" s="49" t="s">
        <v>333</v>
      </c>
      <c r="C11" s="49" t="s">
        <v>18</v>
      </c>
      <c r="D11" s="50">
        <v>486650</v>
      </c>
      <c r="E11" s="50">
        <v>505596.8</v>
      </c>
      <c r="F11" s="50">
        <v>489436.51294999995</v>
      </c>
      <c r="G11" s="51">
        <f t="shared" si="1"/>
        <v>0.96803720464607368</v>
      </c>
      <c r="H11" s="48"/>
    </row>
    <row r="12" spans="1:10" x14ac:dyDescent="0.3">
      <c r="A12" s="43" t="str">
        <f t="shared" si="0"/>
        <v>A</v>
      </c>
      <c r="B12" s="49" t="s">
        <v>333</v>
      </c>
      <c r="C12" s="49" t="s">
        <v>21</v>
      </c>
      <c r="D12" s="50">
        <v>1086958</v>
      </c>
      <c r="E12" s="50">
        <v>1050618.595</v>
      </c>
      <c r="F12" s="50">
        <v>1018984.10372</v>
      </c>
      <c r="G12" s="51">
        <f t="shared" si="1"/>
        <v>0.96988965221960499</v>
      </c>
      <c r="H12" s="48"/>
      <c r="I12" s="48"/>
    </row>
    <row r="13" spans="1:10" ht="33" thickBot="1" x14ac:dyDescent="0.35">
      <c r="A13" s="43" t="str">
        <f t="shared" si="0"/>
        <v>A</v>
      </c>
      <c r="B13" s="44" t="s">
        <v>334</v>
      </c>
      <c r="C13" s="45" t="s">
        <v>335</v>
      </c>
      <c r="D13" s="46">
        <v>68035.900000000009</v>
      </c>
      <c r="E13" s="46">
        <v>68035.900000000009</v>
      </c>
      <c r="F13" s="46">
        <v>65390.81381</v>
      </c>
      <c r="G13" s="47">
        <f t="shared" si="1"/>
        <v>0.96112219886853845</v>
      </c>
      <c r="H13" s="48"/>
      <c r="I13" s="48"/>
    </row>
    <row r="14" spans="1:10" ht="15" thickTop="1" x14ac:dyDescent="0.3">
      <c r="A14" s="43" t="str">
        <f t="shared" si="0"/>
        <v>A</v>
      </c>
      <c r="B14" s="55" t="s">
        <v>333</v>
      </c>
      <c r="C14" s="56" t="s">
        <v>10</v>
      </c>
      <c r="D14" s="57">
        <v>63120.299999999996</v>
      </c>
      <c r="E14" s="57">
        <v>64899.51</v>
      </c>
      <c r="F14" s="57">
        <v>62523.7719</v>
      </c>
      <c r="G14" s="58">
        <f t="shared" si="1"/>
        <v>0.96339358956639265</v>
      </c>
    </row>
    <row r="15" spans="1:10" x14ac:dyDescent="0.3">
      <c r="A15" s="43" t="str">
        <f t="shared" si="0"/>
        <v>A</v>
      </c>
      <c r="B15" s="59" t="s">
        <v>333</v>
      </c>
      <c r="C15" s="60" t="s">
        <v>11</v>
      </c>
      <c r="D15" s="61">
        <v>36298.700000000004</v>
      </c>
      <c r="E15" s="61">
        <v>35123.984000000004</v>
      </c>
      <c r="F15" s="61">
        <v>33919.475150000006</v>
      </c>
      <c r="G15" s="62">
        <f t="shared" si="1"/>
        <v>0.96570694116020561</v>
      </c>
    </row>
    <row r="16" spans="1:10" x14ac:dyDescent="0.3">
      <c r="A16" s="43" t="str">
        <f t="shared" si="0"/>
        <v>A</v>
      </c>
      <c r="B16" s="59" t="s">
        <v>333</v>
      </c>
      <c r="C16" s="60" t="s">
        <v>12</v>
      </c>
      <c r="D16" s="61">
        <v>23554.7</v>
      </c>
      <c r="E16" s="61">
        <v>26362.341</v>
      </c>
      <c r="F16" s="61">
        <v>25490.616309999998</v>
      </c>
      <c r="G16" s="62">
        <f t="shared" si="1"/>
        <v>0.9669329559920341</v>
      </c>
    </row>
    <row r="17" spans="1:9" x14ac:dyDescent="0.3">
      <c r="A17" s="43" t="str">
        <f t="shared" si="0"/>
        <v>A</v>
      </c>
      <c r="B17" s="59" t="s">
        <v>333</v>
      </c>
      <c r="C17" s="60" t="s">
        <v>2</v>
      </c>
      <c r="D17" s="61">
        <v>87</v>
      </c>
      <c r="E17" s="61">
        <v>87</v>
      </c>
      <c r="F17" s="61">
        <v>61.086300000000001</v>
      </c>
      <c r="G17" s="62">
        <f t="shared" si="1"/>
        <v>0.70214137931034482</v>
      </c>
    </row>
    <row r="18" spans="1:9" x14ac:dyDescent="0.3">
      <c r="A18" s="43" t="str">
        <f t="shared" si="0"/>
        <v>A</v>
      </c>
      <c r="B18" s="59" t="s">
        <v>333</v>
      </c>
      <c r="C18" s="60" t="s">
        <v>15</v>
      </c>
      <c r="D18" s="61">
        <v>880</v>
      </c>
      <c r="E18" s="61">
        <v>987.26</v>
      </c>
      <c r="F18" s="61">
        <v>904.51428999999996</v>
      </c>
      <c r="G18" s="62">
        <f t="shared" si="1"/>
        <v>0.91618650608755547</v>
      </c>
    </row>
    <row r="19" spans="1:9" x14ac:dyDescent="0.3">
      <c r="A19" s="43" t="str">
        <f t="shared" si="0"/>
        <v>A</v>
      </c>
      <c r="B19" s="59" t="s">
        <v>333</v>
      </c>
      <c r="C19" s="60" t="s">
        <v>16</v>
      </c>
      <c r="D19" s="61">
        <v>2299.9</v>
      </c>
      <c r="E19" s="61">
        <v>2338.9249999999997</v>
      </c>
      <c r="F19" s="61">
        <v>2148.0798500000001</v>
      </c>
      <c r="G19" s="62">
        <f t="shared" si="1"/>
        <v>0.91840475859636383</v>
      </c>
    </row>
    <row r="20" spans="1:9" x14ac:dyDescent="0.3">
      <c r="A20" s="43" t="str">
        <f t="shared" si="0"/>
        <v>A</v>
      </c>
      <c r="B20" s="55" t="s">
        <v>333</v>
      </c>
      <c r="C20" s="56" t="s">
        <v>17</v>
      </c>
      <c r="D20" s="57">
        <v>4915.6000000000004</v>
      </c>
      <c r="E20" s="57">
        <v>3136.3900000000003</v>
      </c>
      <c r="F20" s="57">
        <v>2867.0419099999999</v>
      </c>
      <c r="G20" s="58">
        <f t="shared" si="1"/>
        <v>0.91412162071681125</v>
      </c>
    </row>
    <row r="21" spans="1:9" ht="16.8" thickBot="1" x14ac:dyDescent="0.35">
      <c r="A21" s="43" t="str">
        <f t="shared" si="0"/>
        <v>A</v>
      </c>
      <c r="B21" s="44" t="s">
        <v>336</v>
      </c>
      <c r="C21" s="45" t="s">
        <v>337</v>
      </c>
      <c r="D21" s="63">
        <v>56264.3</v>
      </c>
      <c r="E21" s="63">
        <v>56264.3</v>
      </c>
      <c r="F21" s="63">
        <v>54108.052609999999</v>
      </c>
      <c r="G21" s="64">
        <f t="shared" si="1"/>
        <v>0.9616764557632459</v>
      </c>
      <c r="H21" s="48"/>
      <c r="I21" s="48"/>
    </row>
    <row r="22" spans="1:9" ht="15" thickTop="1" x14ac:dyDescent="0.3">
      <c r="A22" s="43" t="str">
        <f t="shared" si="0"/>
        <v>A</v>
      </c>
      <c r="B22" s="55" t="s">
        <v>333</v>
      </c>
      <c r="C22" s="56" t="s">
        <v>10</v>
      </c>
      <c r="D22" s="57">
        <v>52467.7</v>
      </c>
      <c r="E22" s="57">
        <v>54036.04</v>
      </c>
      <c r="F22" s="57">
        <v>52071.517120000004</v>
      </c>
      <c r="G22" s="58">
        <f t="shared" si="1"/>
        <v>0.96364421078968787</v>
      </c>
    </row>
    <row r="23" spans="1:9" x14ac:dyDescent="0.3">
      <c r="A23" s="43" t="str">
        <f t="shared" si="0"/>
        <v>A</v>
      </c>
      <c r="B23" s="59" t="s">
        <v>333</v>
      </c>
      <c r="C23" s="60" t="s">
        <v>11</v>
      </c>
      <c r="D23" s="61">
        <v>28251.3</v>
      </c>
      <c r="E23" s="61">
        <v>27151.3</v>
      </c>
      <c r="F23" s="61">
        <v>26011.323400000001</v>
      </c>
      <c r="G23" s="62">
        <f t="shared" si="1"/>
        <v>0.95801392198531932</v>
      </c>
    </row>
    <row r="24" spans="1:9" x14ac:dyDescent="0.3">
      <c r="A24" s="43" t="str">
        <f t="shared" si="0"/>
        <v>A</v>
      </c>
      <c r="B24" s="59" t="s">
        <v>333</v>
      </c>
      <c r="C24" s="60" t="s">
        <v>12</v>
      </c>
      <c r="D24" s="61">
        <v>21176.9</v>
      </c>
      <c r="E24" s="61">
        <v>23705.24</v>
      </c>
      <c r="F24" s="61">
        <v>23120.625370000002</v>
      </c>
      <c r="G24" s="62">
        <f t="shared" si="1"/>
        <v>0.97533816869181666</v>
      </c>
    </row>
    <row r="25" spans="1:9" x14ac:dyDescent="0.3">
      <c r="A25" s="43" t="str">
        <f t="shared" si="0"/>
        <v>A</v>
      </c>
      <c r="B25" s="59" t="s">
        <v>333</v>
      </c>
      <c r="C25" s="60" t="s">
        <v>2</v>
      </c>
      <c r="D25" s="61">
        <v>80</v>
      </c>
      <c r="E25" s="61">
        <v>80</v>
      </c>
      <c r="F25" s="61">
        <v>54.555190000000003</v>
      </c>
      <c r="G25" s="62">
        <f t="shared" si="1"/>
        <v>0.68193987500000008</v>
      </c>
    </row>
    <row r="26" spans="1:9" x14ac:dyDescent="0.3">
      <c r="A26" s="43" t="str">
        <f t="shared" si="0"/>
        <v>A</v>
      </c>
      <c r="B26" s="59" t="s">
        <v>333</v>
      </c>
      <c r="C26" s="60" t="s">
        <v>15</v>
      </c>
      <c r="D26" s="61">
        <v>700</v>
      </c>
      <c r="E26" s="61">
        <v>780</v>
      </c>
      <c r="F26" s="61">
        <v>751.94840999999997</v>
      </c>
      <c r="G26" s="62">
        <f t="shared" si="1"/>
        <v>0.96403642307692305</v>
      </c>
    </row>
    <row r="27" spans="1:9" x14ac:dyDescent="0.3">
      <c r="A27" s="43" t="str">
        <f t="shared" si="0"/>
        <v>A</v>
      </c>
      <c r="B27" s="59" t="s">
        <v>333</v>
      </c>
      <c r="C27" s="60" t="s">
        <v>16</v>
      </c>
      <c r="D27" s="61">
        <v>2259.5</v>
      </c>
      <c r="E27" s="61">
        <v>2319.5</v>
      </c>
      <c r="F27" s="61">
        <v>2133.06475</v>
      </c>
      <c r="G27" s="62">
        <f t="shared" si="1"/>
        <v>0.91962265574477253</v>
      </c>
    </row>
    <row r="28" spans="1:9" x14ac:dyDescent="0.3">
      <c r="A28" s="43" t="str">
        <f t="shared" si="0"/>
        <v>A</v>
      </c>
      <c r="B28" s="55" t="s">
        <v>333</v>
      </c>
      <c r="C28" s="56" t="s">
        <v>17</v>
      </c>
      <c r="D28" s="57">
        <v>3796.6</v>
      </c>
      <c r="E28" s="57">
        <v>2228.2600000000002</v>
      </c>
      <c r="F28" s="57">
        <v>2036.53549</v>
      </c>
      <c r="G28" s="58">
        <f t="shared" si="1"/>
        <v>0.91395774730058421</v>
      </c>
    </row>
    <row r="29" spans="1:9" ht="33" thickBot="1" x14ac:dyDescent="0.35">
      <c r="A29" s="43" t="str">
        <f t="shared" si="0"/>
        <v>A</v>
      </c>
      <c r="B29" s="44" t="s">
        <v>338</v>
      </c>
      <c r="C29" s="45" t="s">
        <v>339</v>
      </c>
      <c r="D29" s="63">
        <v>21290.5</v>
      </c>
      <c r="E29" s="63">
        <v>20690.62</v>
      </c>
      <c r="F29" s="63">
        <v>19489.01843</v>
      </c>
      <c r="G29" s="64">
        <f t="shared" si="1"/>
        <v>0.94192529900022337</v>
      </c>
      <c r="H29" s="48"/>
      <c r="I29" s="48"/>
    </row>
    <row r="30" spans="1:9" ht="15" thickTop="1" x14ac:dyDescent="0.3">
      <c r="A30" s="43" t="str">
        <f t="shared" si="0"/>
        <v>A</v>
      </c>
      <c r="B30" s="55" t="s">
        <v>333</v>
      </c>
      <c r="C30" s="56" t="s">
        <v>10</v>
      </c>
      <c r="D30" s="57">
        <v>21290.5</v>
      </c>
      <c r="E30" s="57">
        <v>20690.62</v>
      </c>
      <c r="F30" s="57">
        <v>19489.01843</v>
      </c>
      <c r="G30" s="58">
        <f t="shared" si="1"/>
        <v>0.94192529900022337</v>
      </c>
    </row>
    <row r="31" spans="1:9" x14ac:dyDescent="0.3">
      <c r="A31" s="43" t="str">
        <f t="shared" si="0"/>
        <v>A</v>
      </c>
      <c r="B31" s="59" t="s">
        <v>333</v>
      </c>
      <c r="C31" s="60" t="s">
        <v>11</v>
      </c>
      <c r="D31" s="61">
        <v>17878.3</v>
      </c>
      <c r="E31" s="61">
        <v>16778.3</v>
      </c>
      <c r="F31" s="61">
        <v>15729.797979999999</v>
      </c>
      <c r="G31" s="62">
        <f t="shared" si="1"/>
        <v>0.93750844722051696</v>
      </c>
    </row>
    <row r="32" spans="1:9" x14ac:dyDescent="0.3">
      <c r="A32" s="43" t="str">
        <f t="shared" si="0"/>
        <v>A</v>
      </c>
      <c r="B32" s="59" t="s">
        <v>333</v>
      </c>
      <c r="C32" s="60" t="s">
        <v>12</v>
      </c>
      <c r="D32" s="61">
        <v>2651.2</v>
      </c>
      <c r="E32" s="61">
        <v>3091.32</v>
      </c>
      <c r="F32" s="61">
        <v>2972.8884800000001</v>
      </c>
      <c r="G32" s="62">
        <f t="shared" si="1"/>
        <v>0.96168901310766919</v>
      </c>
    </row>
    <row r="33" spans="1:9" x14ac:dyDescent="0.3">
      <c r="A33" s="43" t="str">
        <f t="shared" si="0"/>
        <v>A</v>
      </c>
      <c r="B33" s="59" t="s">
        <v>333</v>
      </c>
      <c r="C33" s="60" t="s">
        <v>2</v>
      </c>
      <c r="D33" s="61">
        <v>80</v>
      </c>
      <c r="E33" s="61">
        <v>80</v>
      </c>
      <c r="F33" s="61">
        <v>54.555190000000003</v>
      </c>
      <c r="G33" s="62">
        <f t="shared" si="1"/>
        <v>0.68193987500000008</v>
      </c>
    </row>
    <row r="34" spans="1:9" x14ac:dyDescent="0.3">
      <c r="A34" s="43" t="str">
        <f t="shared" si="0"/>
        <v>A</v>
      </c>
      <c r="B34" s="59" t="s">
        <v>333</v>
      </c>
      <c r="C34" s="60" t="s">
        <v>16</v>
      </c>
      <c r="D34" s="61">
        <v>681</v>
      </c>
      <c r="E34" s="61">
        <v>741</v>
      </c>
      <c r="F34" s="61">
        <v>731.77678000000003</v>
      </c>
      <c r="G34" s="62">
        <f t="shared" si="1"/>
        <v>0.98755300944669366</v>
      </c>
    </row>
    <row r="35" spans="1:9" ht="33" thickBot="1" x14ac:dyDescent="0.35">
      <c r="A35" s="43" t="str">
        <f t="shared" si="0"/>
        <v>A</v>
      </c>
      <c r="B35" s="44" t="s">
        <v>340</v>
      </c>
      <c r="C35" s="45" t="s">
        <v>341</v>
      </c>
      <c r="D35" s="63">
        <v>6680.5</v>
      </c>
      <c r="E35" s="63">
        <v>8068.72</v>
      </c>
      <c r="F35" s="63">
        <v>7772.3824199999999</v>
      </c>
      <c r="G35" s="64">
        <f t="shared" si="1"/>
        <v>0.96327328498200449</v>
      </c>
      <c r="H35" s="48"/>
      <c r="I35" s="48"/>
    </row>
    <row r="36" spans="1:9" ht="15" thickTop="1" x14ac:dyDescent="0.3">
      <c r="A36" s="43" t="str">
        <f t="shared" si="0"/>
        <v>A</v>
      </c>
      <c r="B36" s="55" t="s">
        <v>333</v>
      </c>
      <c r="C36" s="56" t="s">
        <v>10</v>
      </c>
      <c r="D36" s="57">
        <v>6680.5</v>
      </c>
      <c r="E36" s="57">
        <v>8068.72</v>
      </c>
      <c r="F36" s="57">
        <v>7772.3824199999999</v>
      </c>
      <c r="G36" s="58">
        <f t="shared" si="1"/>
        <v>0.96327328498200449</v>
      </c>
    </row>
    <row r="37" spans="1:9" x14ac:dyDescent="0.3">
      <c r="A37" s="43" t="str">
        <f t="shared" si="0"/>
        <v>A</v>
      </c>
      <c r="B37" s="59" t="s">
        <v>333</v>
      </c>
      <c r="C37" s="60" t="s">
        <v>12</v>
      </c>
      <c r="D37" s="61">
        <v>6134.5</v>
      </c>
      <c r="E37" s="61">
        <v>7522.72</v>
      </c>
      <c r="F37" s="61">
        <v>7280.6670100000001</v>
      </c>
      <c r="G37" s="62">
        <f t="shared" si="1"/>
        <v>0.96782374061509668</v>
      </c>
    </row>
    <row r="38" spans="1:9" x14ac:dyDescent="0.3">
      <c r="A38" s="43" t="str">
        <f t="shared" si="0"/>
        <v>A</v>
      </c>
      <c r="B38" s="59" t="s">
        <v>333</v>
      </c>
      <c r="C38" s="60" t="s">
        <v>16</v>
      </c>
      <c r="D38" s="61">
        <v>546</v>
      </c>
      <c r="E38" s="61">
        <v>546</v>
      </c>
      <c r="F38" s="61">
        <v>491.71541000000002</v>
      </c>
      <c r="G38" s="62">
        <f t="shared" si="1"/>
        <v>0.90057767399267408</v>
      </c>
    </row>
    <row r="39" spans="1:9" ht="33" thickBot="1" x14ac:dyDescent="0.35">
      <c r="A39" s="43" t="str">
        <f t="shared" si="0"/>
        <v>A</v>
      </c>
      <c r="B39" s="44" t="s">
        <v>342</v>
      </c>
      <c r="C39" s="45" t="s">
        <v>343</v>
      </c>
      <c r="D39" s="63">
        <v>28293.3</v>
      </c>
      <c r="E39" s="63">
        <v>27504.959999999999</v>
      </c>
      <c r="F39" s="63">
        <v>26846.651760000001</v>
      </c>
      <c r="G39" s="64">
        <f t="shared" si="1"/>
        <v>0.97606583539841552</v>
      </c>
      <c r="H39" s="48"/>
      <c r="I39" s="48"/>
    </row>
    <row r="40" spans="1:9" ht="15" thickTop="1" x14ac:dyDescent="0.3">
      <c r="A40" s="43" t="str">
        <f t="shared" si="0"/>
        <v>A</v>
      </c>
      <c r="B40" s="55" t="s">
        <v>333</v>
      </c>
      <c r="C40" s="56" t="s">
        <v>10</v>
      </c>
      <c r="D40" s="57">
        <v>24496.7</v>
      </c>
      <c r="E40" s="57">
        <v>25276.7</v>
      </c>
      <c r="F40" s="57">
        <v>24810.116270000002</v>
      </c>
      <c r="G40" s="58">
        <f t="shared" si="1"/>
        <v>0.98154095550447651</v>
      </c>
    </row>
    <row r="41" spans="1:9" x14ac:dyDescent="0.3">
      <c r="A41" s="43" t="str">
        <f t="shared" si="0"/>
        <v>A</v>
      </c>
      <c r="B41" s="59" t="s">
        <v>333</v>
      </c>
      <c r="C41" s="60" t="s">
        <v>11</v>
      </c>
      <c r="D41" s="61">
        <v>10373</v>
      </c>
      <c r="E41" s="61">
        <v>10373</v>
      </c>
      <c r="F41" s="61">
        <v>10281.52542</v>
      </c>
      <c r="G41" s="62">
        <f t="shared" si="1"/>
        <v>0.99118147305504678</v>
      </c>
    </row>
    <row r="42" spans="1:9" x14ac:dyDescent="0.3">
      <c r="A42" s="43" t="str">
        <f t="shared" si="0"/>
        <v>A</v>
      </c>
      <c r="B42" s="59" t="s">
        <v>333</v>
      </c>
      <c r="C42" s="60" t="s">
        <v>12</v>
      </c>
      <c r="D42" s="61">
        <v>12391.2</v>
      </c>
      <c r="E42" s="61">
        <v>13091.2</v>
      </c>
      <c r="F42" s="61">
        <v>12867.069880000001</v>
      </c>
      <c r="G42" s="62">
        <f t="shared" si="1"/>
        <v>0.98287932962600832</v>
      </c>
    </row>
    <row r="43" spans="1:9" x14ac:dyDescent="0.3">
      <c r="A43" s="43" t="str">
        <f t="shared" si="0"/>
        <v>A</v>
      </c>
      <c r="B43" s="59" t="s">
        <v>333</v>
      </c>
      <c r="C43" s="60" t="s">
        <v>15</v>
      </c>
      <c r="D43" s="61">
        <v>700</v>
      </c>
      <c r="E43" s="61">
        <v>780</v>
      </c>
      <c r="F43" s="61">
        <v>751.94840999999997</v>
      </c>
      <c r="G43" s="62">
        <f t="shared" si="1"/>
        <v>0.96403642307692305</v>
      </c>
    </row>
    <row r="44" spans="1:9" x14ac:dyDescent="0.3">
      <c r="A44" s="43" t="str">
        <f t="shared" si="0"/>
        <v>A</v>
      </c>
      <c r="B44" s="59" t="s">
        <v>333</v>
      </c>
      <c r="C44" s="60" t="s">
        <v>16</v>
      </c>
      <c r="D44" s="61">
        <v>1032.5</v>
      </c>
      <c r="E44" s="61">
        <v>1032.5</v>
      </c>
      <c r="F44" s="61">
        <v>909.57255999999995</v>
      </c>
      <c r="G44" s="62">
        <f t="shared" si="1"/>
        <v>0.88094194673123483</v>
      </c>
    </row>
    <row r="45" spans="1:9" x14ac:dyDescent="0.3">
      <c r="A45" s="43" t="str">
        <f t="shared" si="0"/>
        <v>A</v>
      </c>
      <c r="B45" s="55" t="s">
        <v>333</v>
      </c>
      <c r="C45" s="56" t="s">
        <v>17</v>
      </c>
      <c r="D45" s="57">
        <v>3796.6</v>
      </c>
      <c r="E45" s="57">
        <v>2228.2600000000002</v>
      </c>
      <c r="F45" s="57">
        <v>2036.53549</v>
      </c>
      <c r="G45" s="58">
        <f t="shared" si="1"/>
        <v>0.91395774730058421</v>
      </c>
    </row>
    <row r="46" spans="1:9" ht="16.8" thickBot="1" x14ac:dyDescent="0.35">
      <c r="A46" s="43" t="str">
        <f t="shared" si="0"/>
        <v>A</v>
      </c>
      <c r="B46" s="44" t="s">
        <v>344</v>
      </c>
      <c r="C46" s="45" t="s">
        <v>345</v>
      </c>
      <c r="D46" s="63">
        <v>28203.3</v>
      </c>
      <c r="E46" s="63">
        <v>27414.959999999999</v>
      </c>
      <c r="F46" s="63">
        <v>26758.8073</v>
      </c>
      <c r="G46" s="64">
        <f t="shared" si="1"/>
        <v>0.9760658888431718</v>
      </c>
      <c r="H46" s="48"/>
      <c r="I46" s="48"/>
    </row>
    <row r="47" spans="1:9" ht="15" thickTop="1" x14ac:dyDescent="0.3">
      <c r="A47" s="43" t="str">
        <f t="shared" si="0"/>
        <v>A</v>
      </c>
      <c r="B47" s="55" t="s">
        <v>333</v>
      </c>
      <c r="C47" s="56" t="s">
        <v>10</v>
      </c>
      <c r="D47" s="57">
        <v>24406.7</v>
      </c>
      <c r="E47" s="57">
        <v>25186.7</v>
      </c>
      <c r="F47" s="57">
        <v>24722.271810000002</v>
      </c>
      <c r="G47" s="58">
        <f t="shared" si="1"/>
        <v>0.98156057800347019</v>
      </c>
    </row>
    <row r="48" spans="1:9" x14ac:dyDescent="0.3">
      <c r="A48" s="43" t="str">
        <f t="shared" si="0"/>
        <v>A</v>
      </c>
      <c r="B48" s="59" t="s">
        <v>333</v>
      </c>
      <c r="C48" s="60" t="s">
        <v>11</v>
      </c>
      <c r="D48" s="61">
        <v>10373</v>
      </c>
      <c r="E48" s="61">
        <v>10373</v>
      </c>
      <c r="F48" s="61">
        <v>10281.52542</v>
      </c>
      <c r="G48" s="62">
        <f t="shared" si="1"/>
        <v>0.99118147305504678</v>
      </c>
    </row>
    <row r="49" spans="1:9" x14ac:dyDescent="0.3">
      <c r="A49" s="43" t="str">
        <f t="shared" si="0"/>
        <v>A</v>
      </c>
      <c r="B49" s="59" t="s">
        <v>333</v>
      </c>
      <c r="C49" s="60" t="s">
        <v>12</v>
      </c>
      <c r="D49" s="61">
        <v>12301.2</v>
      </c>
      <c r="E49" s="61">
        <v>13001.2</v>
      </c>
      <c r="F49" s="61">
        <v>12779.225420000001</v>
      </c>
      <c r="G49" s="62">
        <f t="shared" si="1"/>
        <v>0.98292660831307876</v>
      </c>
    </row>
    <row r="50" spans="1:9" x14ac:dyDescent="0.3">
      <c r="A50" s="43" t="str">
        <f t="shared" si="0"/>
        <v>A</v>
      </c>
      <c r="B50" s="59" t="s">
        <v>333</v>
      </c>
      <c r="C50" s="60" t="s">
        <v>15</v>
      </c>
      <c r="D50" s="61">
        <v>700</v>
      </c>
      <c r="E50" s="61">
        <v>780</v>
      </c>
      <c r="F50" s="61">
        <v>751.94840999999997</v>
      </c>
      <c r="G50" s="62">
        <f t="shared" si="1"/>
        <v>0.96403642307692305</v>
      </c>
    </row>
    <row r="51" spans="1:9" x14ac:dyDescent="0.3">
      <c r="A51" s="43" t="str">
        <f t="shared" si="0"/>
        <v>A</v>
      </c>
      <c r="B51" s="59" t="s">
        <v>333</v>
      </c>
      <c r="C51" s="60" t="s">
        <v>16</v>
      </c>
      <c r="D51" s="61">
        <v>1032.5</v>
      </c>
      <c r="E51" s="61">
        <v>1032.5</v>
      </c>
      <c r="F51" s="61">
        <v>909.57255999999995</v>
      </c>
      <c r="G51" s="62">
        <f t="shared" si="1"/>
        <v>0.88094194673123483</v>
      </c>
    </row>
    <row r="52" spans="1:9" x14ac:dyDescent="0.3">
      <c r="A52" s="43" t="str">
        <f t="shared" si="0"/>
        <v>A</v>
      </c>
      <c r="B52" s="55" t="s">
        <v>333</v>
      </c>
      <c r="C52" s="56" t="s">
        <v>17</v>
      </c>
      <c r="D52" s="57">
        <v>3796.6</v>
      </c>
      <c r="E52" s="57">
        <v>2228.2600000000002</v>
      </c>
      <c r="F52" s="57">
        <v>2036.53549</v>
      </c>
      <c r="G52" s="58">
        <f t="shared" si="1"/>
        <v>0.91395774730058421</v>
      </c>
    </row>
    <row r="53" spans="1:9" ht="16.8" thickBot="1" x14ac:dyDescent="0.35">
      <c r="A53" s="43" t="str">
        <f t="shared" si="0"/>
        <v>A</v>
      </c>
      <c r="B53" s="44" t="s">
        <v>346</v>
      </c>
      <c r="C53" s="45" t="s">
        <v>347</v>
      </c>
      <c r="D53" s="63">
        <v>90</v>
      </c>
      <c r="E53" s="63">
        <v>90</v>
      </c>
      <c r="F53" s="63">
        <v>87.844459999999998</v>
      </c>
      <c r="G53" s="64">
        <f t="shared" si="1"/>
        <v>0.9760495555555555</v>
      </c>
      <c r="H53" s="48"/>
      <c r="I53" s="48"/>
    </row>
    <row r="54" spans="1:9" ht="15" thickTop="1" x14ac:dyDescent="0.3">
      <c r="A54" s="43" t="str">
        <f t="shared" si="0"/>
        <v>A</v>
      </c>
      <c r="B54" s="55" t="s">
        <v>333</v>
      </c>
      <c r="C54" s="56" t="s">
        <v>10</v>
      </c>
      <c r="D54" s="57">
        <v>90</v>
      </c>
      <c r="E54" s="57">
        <v>90</v>
      </c>
      <c r="F54" s="57">
        <v>87.844459999999998</v>
      </c>
      <c r="G54" s="58">
        <f t="shared" si="1"/>
        <v>0.9760495555555555</v>
      </c>
    </row>
    <row r="55" spans="1:9" x14ac:dyDescent="0.3">
      <c r="A55" s="43" t="str">
        <f t="shared" si="0"/>
        <v>A</v>
      </c>
      <c r="B55" s="59" t="s">
        <v>333</v>
      </c>
      <c r="C55" s="60" t="s">
        <v>12</v>
      </c>
      <c r="D55" s="61">
        <v>90</v>
      </c>
      <c r="E55" s="61">
        <v>90</v>
      </c>
      <c r="F55" s="61">
        <v>87.844459999999998</v>
      </c>
      <c r="G55" s="62">
        <f t="shared" si="1"/>
        <v>0.9760495555555555</v>
      </c>
    </row>
    <row r="56" spans="1:9" ht="16.8" thickBot="1" x14ac:dyDescent="0.35">
      <c r="A56" s="43" t="str">
        <f t="shared" si="0"/>
        <v>A</v>
      </c>
      <c r="B56" s="44" t="s">
        <v>348</v>
      </c>
      <c r="C56" s="45" t="s">
        <v>349</v>
      </c>
      <c r="D56" s="63">
        <v>10230</v>
      </c>
      <c r="E56" s="63">
        <v>10230</v>
      </c>
      <c r="F56" s="63">
        <v>9828.4689000000017</v>
      </c>
      <c r="G56" s="64">
        <f t="shared" si="1"/>
        <v>0.96074964809384178</v>
      </c>
      <c r="H56" s="48"/>
      <c r="I56" s="48"/>
    </row>
    <row r="57" spans="1:9" ht="15" thickTop="1" x14ac:dyDescent="0.3">
      <c r="A57" s="43" t="str">
        <f t="shared" si="0"/>
        <v>A</v>
      </c>
      <c r="B57" s="55" t="s">
        <v>333</v>
      </c>
      <c r="C57" s="56" t="s">
        <v>10</v>
      </c>
      <c r="D57" s="57">
        <v>9130</v>
      </c>
      <c r="E57" s="57">
        <v>9330</v>
      </c>
      <c r="F57" s="57">
        <v>9003.011480000001</v>
      </c>
      <c r="G57" s="58">
        <f t="shared" si="1"/>
        <v>0.96495299892818875</v>
      </c>
    </row>
    <row r="58" spans="1:9" x14ac:dyDescent="0.3">
      <c r="A58" s="43" t="str">
        <f t="shared" si="0"/>
        <v>A</v>
      </c>
      <c r="B58" s="59" t="s">
        <v>333</v>
      </c>
      <c r="C58" s="60" t="s">
        <v>11</v>
      </c>
      <c r="D58" s="61">
        <v>7040</v>
      </c>
      <c r="E58" s="61">
        <v>7040</v>
      </c>
      <c r="F58" s="61">
        <v>7015.7591000000002</v>
      </c>
      <c r="G58" s="62">
        <f t="shared" si="1"/>
        <v>0.9965566903409091</v>
      </c>
    </row>
    <row r="59" spans="1:9" x14ac:dyDescent="0.3">
      <c r="A59" s="43" t="str">
        <f t="shared" si="0"/>
        <v>A</v>
      </c>
      <c r="B59" s="59" t="s">
        <v>333</v>
      </c>
      <c r="C59" s="60" t="s">
        <v>12</v>
      </c>
      <c r="D59" s="61">
        <v>1921</v>
      </c>
      <c r="E59" s="61">
        <v>2116</v>
      </c>
      <c r="F59" s="61">
        <v>1862.4115099999999</v>
      </c>
      <c r="G59" s="62">
        <f t="shared" si="1"/>
        <v>0.88015666824196592</v>
      </c>
    </row>
    <row r="60" spans="1:9" x14ac:dyDescent="0.3">
      <c r="A60" s="43" t="str">
        <f t="shared" si="0"/>
        <v>A</v>
      </c>
      <c r="B60" s="59" t="s">
        <v>333</v>
      </c>
      <c r="C60" s="60" t="s">
        <v>2</v>
      </c>
      <c r="D60" s="61">
        <v>7</v>
      </c>
      <c r="E60" s="61">
        <v>7</v>
      </c>
      <c r="F60" s="61">
        <v>6.53111</v>
      </c>
      <c r="G60" s="62">
        <f t="shared" si="1"/>
        <v>0.93301571428571428</v>
      </c>
    </row>
    <row r="61" spans="1:9" x14ac:dyDescent="0.3">
      <c r="A61" s="43" t="str">
        <f t="shared" si="0"/>
        <v>A</v>
      </c>
      <c r="B61" s="59" t="s">
        <v>333</v>
      </c>
      <c r="C61" s="60" t="s">
        <v>15</v>
      </c>
      <c r="D61" s="61">
        <v>150</v>
      </c>
      <c r="E61" s="61">
        <v>150</v>
      </c>
      <c r="F61" s="61">
        <v>104.4449</v>
      </c>
      <c r="G61" s="62">
        <f t="shared" si="1"/>
        <v>0.69629933333333338</v>
      </c>
    </row>
    <row r="62" spans="1:9" x14ac:dyDescent="0.3">
      <c r="A62" s="43" t="str">
        <f t="shared" si="0"/>
        <v>A</v>
      </c>
      <c r="B62" s="59" t="s">
        <v>333</v>
      </c>
      <c r="C62" s="60" t="s">
        <v>16</v>
      </c>
      <c r="D62" s="61">
        <v>12</v>
      </c>
      <c r="E62" s="61">
        <v>17</v>
      </c>
      <c r="F62" s="61">
        <v>13.86486</v>
      </c>
      <c r="G62" s="62">
        <f t="shared" si="1"/>
        <v>0.81557999999999997</v>
      </c>
    </row>
    <row r="63" spans="1:9" x14ac:dyDescent="0.3">
      <c r="A63" s="43" t="str">
        <f t="shared" si="0"/>
        <v>A</v>
      </c>
      <c r="B63" s="55" t="s">
        <v>333</v>
      </c>
      <c r="C63" s="56" t="s">
        <v>17</v>
      </c>
      <c r="D63" s="57">
        <v>1100</v>
      </c>
      <c r="E63" s="57">
        <v>900</v>
      </c>
      <c r="F63" s="57">
        <v>825.45741999999996</v>
      </c>
      <c r="G63" s="58">
        <f t="shared" si="1"/>
        <v>0.91717491111111105</v>
      </c>
    </row>
    <row r="64" spans="1:9" ht="16.8" thickBot="1" x14ac:dyDescent="0.35">
      <c r="A64" s="43" t="str">
        <f t="shared" si="0"/>
        <v>A</v>
      </c>
      <c r="B64" s="44" t="s">
        <v>350</v>
      </c>
      <c r="C64" s="45" t="s">
        <v>351</v>
      </c>
      <c r="D64" s="63">
        <v>478.6</v>
      </c>
      <c r="E64" s="63">
        <v>528.6</v>
      </c>
      <c r="F64" s="63">
        <v>521.15364999999997</v>
      </c>
      <c r="G64" s="64">
        <f t="shared" si="1"/>
        <v>0.98591307226636393</v>
      </c>
      <c r="H64" s="48"/>
      <c r="I64" s="48"/>
    </row>
    <row r="65" spans="1:9" ht="15" thickTop="1" x14ac:dyDescent="0.3">
      <c r="A65" s="43" t="str">
        <f t="shared" si="0"/>
        <v>A</v>
      </c>
      <c r="B65" s="55" t="s">
        <v>333</v>
      </c>
      <c r="C65" s="56" t="s">
        <v>10</v>
      </c>
      <c r="D65" s="57">
        <v>473.6</v>
      </c>
      <c r="E65" s="57">
        <v>524.47</v>
      </c>
      <c r="F65" s="57">
        <v>517.06364999999994</v>
      </c>
      <c r="G65" s="58">
        <f t="shared" si="1"/>
        <v>0.98587841058592462</v>
      </c>
    </row>
    <row r="66" spans="1:9" x14ac:dyDescent="0.3">
      <c r="A66" s="43" t="str">
        <f t="shared" ref="A66:A129" si="2">IF(OR(D66&lt;&gt;0,E66&lt;&gt;0,F66&lt;&gt;0),"A","B")</f>
        <v>A</v>
      </c>
      <c r="B66" s="59" t="s">
        <v>333</v>
      </c>
      <c r="C66" s="60" t="s">
        <v>11</v>
      </c>
      <c r="D66" s="61">
        <v>314.60000000000002</v>
      </c>
      <c r="E66" s="61">
        <v>274.88400000000001</v>
      </c>
      <c r="F66" s="61">
        <v>274.88400000000001</v>
      </c>
      <c r="G66" s="62">
        <f t="shared" ref="G66:G129" si="3">F66/E66</f>
        <v>1</v>
      </c>
    </row>
    <row r="67" spans="1:9" x14ac:dyDescent="0.3">
      <c r="A67" s="43" t="str">
        <f t="shared" si="2"/>
        <v>A</v>
      </c>
      <c r="B67" s="59" t="s">
        <v>333</v>
      </c>
      <c r="C67" s="60" t="s">
        <v>12</v>
      </c>
      <c r="D67" s="61">
        <v>157.19999999999999</v>
      </c>
      <c r="E67" s="61">
        <v>241.501</v>
      </c>
      <c r="F67" s="61">
        <v>234.09493000000001</v>
      </c>
      <c r="G67" s="62">
        <f t="shared" si="3"/>
        <v>0.96933317046306222</v>
      </c>
    </row>
    <row r="68" spans="1:9" x14ac:dyDescent="0.3">
      <c r="A68" s="43" t="str">
        <f t="shared" si="2"/>
        <v>A</v>
      </c>
      <c r="B68" s="59" t="s">
        <v>333</v>
      </c>
      <c r="C68" s="60" t="s">
        <v>15</v>
      </c>
      <c r="D68" s="61">
        <v>0</v>
      </c>
      <c r="E68" s="61">
        <v>7.26</v>
      </c>
      <c r="F68" s="61">
        <v>7.26</v>
      </c>
      <c r="G68" s="62">
        <f t="shared" si="3"/>
        <v>1</v>
      </c>
    </row>
    <row r="69" spans="1:9" x14ac:dyDescent="0.3">
      <c r="A69" s="43" t="str">
        <f t="shared" si="2"/>
        <v>A</v>
      </c>
      <c r="B69" s="59" t="s">
        <v>333</v>
      </c>
      <c r="C69" s="60" t="s">
        <v>16</v>
      </c>
      <c r="D69" s="61">
        <v>1.8</v>
      </c>
      <c r="E69" s="61">
        <v>0.82499999999999996</v>
      </c>
      <c r="F69" s="61">
        <v>0.82472000000000001</v>
      </c>
      <c r="G69" s="62">
        <f t="shared" si="3"/>
        <v>0.99966060606060614</v>
      </c>
    </row>
    <row r="70" spans="1:9" x14ac:dyDescent="0.3">
      <c r="A70" s="43" t="str">
        <f t="shared" si="2"/>
        <v>A</v>
      </c>
      <c r="B70" s="55" t="s">
        <v>333</v>
      </c>
      <c r="C70" s="56" t="s">
        <v>17</v>
      </c>
      <c r="D70" s="57">
        <v>5</v>
      </c>
      <c r="E70" s="57">
        <v>4.13</v>
      </c>
      <c r="F70" s="57">
        <v>4.09</v>
      </c>
      <c r="G70" s="58">
        <f t="shared" si="3"/>
        <v>0.99031476997578693</v>
      </c>
    </row>
    <row r="71" spans="1:9" ht="33" thickBot="1" x14ac:dyDescent="0.35">
      <c r="A71" s="43" t="str">
        <f t="shared" si="2"/>
        <v>A</v>
      </c>
      <c r="B71" s="44" t="s">
        <v>352</v>
      </c>
      <c r="C71" s="45" t="s">
        <v>353</v>
      </c>
      <c r="D71" s="63">
        <v>1063</v>
      </c>
      <c r="E71" s="63">
        <v>1013</v>
      </c>
      <c r="F71" s="63">
        <v>933.13864999999998</v>
      </c>
      <c r="G71" s="64">
        <f t="shared" si="3"/>
        <v>0.92116352418558733</v>
      </c>
      <c r="H71" s="48"/>
      <c r="I71" s="48"/>
    </row>
    <row r="72" spans="1:9" ht="15" thickTop="1" x14ac:dyDescent="0.3">
      <c r="A72" s="43" t="str">
        <f t="shared" si="2"/>
        <v>A</v>
      </c>
      <c r="B72" s="55" t="s">
        <v>333</v>
      </c>
      <c r="C72" s="56" t="s">
        <v>10</v>
      </c>
      <c r="D72" s="57">
        <v>1049</v>
      </c>
      <c r="E72" s="57">
        <v>1009</v>
      </c>
      <c r="F72" s="57">
        <v>932.17965000000004</v>
      </c>
      <c r="G72" s="58">
        <f t="shared" si="3"/>
        <v>0.92386486620416253</v>
      </c>
    </row>
    <row r="73" spans="1:9" x14ac:dyDescent="0.3">
      <c r="A73" s="43" t="str">
        <f t="shared" si="2"/>
        <v>A</v>
      </c>
      <c r="B73" s="59" t="s">
        <v>333</v>
      </c>
      <c r="C73" s="60" t="s">
        <v>11</v>
      </c>
      <c r="D73" s="61">
        <v>692.8</v>
      </c>
      <c r="E73" s="61">
        <v>657.8</v>
      </c>
      <c r="F73" s="61">
        <v>617.50864999999999</v>
      </c>
      <c r="G73" s="62">
        <f t="shared" si="3"/>
        <v>0.93874832775919737</v>
      </c>
    </row>
    <row r="74" spans="1:9" x14ac:dyDescent="0.3">
      <c r="A74" s="43" t="str">
        <f t="shared" si="2"/>
        <v>A</v>
      </c>
      <c r="B74" s="59" t="s">
        <v>333</v>
      </c>
      <c r="C74" s="60" t="s">
        <v>12</v>
      </c>
      <c r="D74" s="61">
        <v>299.60000000000002</v>
      </c>
      <c r="E74" s="61">
        <v>299.60000000000002</v>
      </c>
      <c r="F74" s="61">
        <v>273.48450000000003</v>
      </c>
      <c r="G74" s="62">
        <f t="shared" si="3"/>
        <v>0.91283210947930571</v>
      </c>
    </row>
    <row r="75" spans="1:9" x14ac:dyDescent="0.3">
      <c r="A75" s="43" t="str">
        <f t="shared" si="2"/>
        <v>A</v>
      </c>
      <c r="B75" s="59" t="s">
        <v>333</v>
      </c>
      <c r="C75" s="60" t="s">
        <v>15</v>
      </c>
      <c r="D75" s="61">
        <v>30</v>
      </c>
      <c r="E75" s="61">
        <v>50</v>
      </c>
      <c r="F75" s="61">
        <v>40.860979999999998</v>
      </c>
      <c r="G75" s="62">
        <f t="shared" si="3"/>
        <v>0.81721959999999993</v>
      </c>
    </row>
    <row r="76" spans="1:9" x14ac:dyDescent="0.3">
      <c r="A76" s="43" t="str">
        <f t="shared" si="2"/>
        <v>A</v>
      </c>
      <c r="B76" s="59" t="s">
        <v>333</v>
      </c>
      <c r="C76" s="60" t="s">
        <v>16</v>
      </c>
      <c r="D76" s="61">
        <v>26.6</v>
      </c>
      <c r="E76" s="61">
        <v>1.6</v>
      </c>
      <c r="F76" s="61">
        <v>0.32551999999999998</v>
      </c>
      <c r="G76" s="62">
        <f t="shared" si="3"/>
        <v>0.20344999999999996</v>
      </c>
    </row>
    <row r="77" spans="1:9" x14ac:dyDescent="0.3">
      <c r="A77" s="43" t="str">
        <f t="shared" si="2"/>
        <v>A</v>
      </c>
      <c r="B77" s="55" t="s">
        <v>333</v>
      </c>
      <c r="C77" s="56" t="s">
        <v>17</v>
      </c>
      <c r="D77" s="57">
        <v>14</v>
      </c>
      <c r="E77" s="57">
        <v>4</v>
      </c>
      <c r="F77" s="57">
        <v>0.95899999999999996</v>
      </c>
      <c r="G77" s="58">
        <f t="shared" si="3"/>
        <v>0.23974999999999999</v>
      </c>
    </row>
    <row r="78" spans="1:9" ht="16.8" thickBot="1" x14ac:dyDescent="0.35">
      <c r="A78" s="43" t="str">
        <f t="shared" si="2"/>
        <v>A</v>
      </c>
      <c r="B78" s="44" t="s">
        <v>354</v>
      </c>
      <c r="C78" s="45" t="s">
        <v>355</v>
      </c>
      <c r="D78" s="63">
        <v>8792.4</v>
      </c>
      <c r="E78" s="63">
        <v>9092.4</v>
      </c>
      <c r="F78" s="63">
        <v>8900.3711800000001</v>
      </c>
      <c r="G78" s="64">
        <f t="shared" si="3"/>
        <v>0.97888029343187721</v>
      </c>
      <c r="H78" s="48"/>
      <c r="I78" s="48"/>
    </row>
    <row r="79" spans="1:9" ht="15" thickTop="1" x14ac:dyDescent="0.3">
      <c r="A79" s="43" t="str">
        <f t="shared" si="2"/>
        <v>A</v>
      </c>
      <c r="B79" s="55" t="s">
        <v>333</v>
      </c>
      <c r="C79" s="56" t="s">
        <v>10</v>
      </c>
      <c r="D79" s="57">
        <v>8592.4</v>
      </c>
      <c r="E79" s="57">
        <v>8869.6</v>
      </c>
      <c r="F79" s="57">
        <v>8677.6247000000003</v>
      </c>
      <c r="G79" s="58">
        <f t="shared" si="3"/>
        <v>0.97835581085956524</v>
      </c>
    </row>
    <row r="80" spans="1:9" x14ac:dyDescent="0.3">
      <c r="A80" s="43" t="str">
        <f t="shared" si="2"/>
        <v>A</v>
      </c>
      <c r="B80" s="59" t="s">
        <v>333</v>
      </c>
      <c r="C80" s="60" t="s">
        <v>11</v>
      </c>
      <c r="D80" s="61">
        <v>3216.5</v>
      </c>
      <c r="E80" s="61">
        <v>3216.5</v>
      </c>
      <c r="F80" s="61">
        <v>3173.1332200000002</v>
      </c>
      <c r="G80" s="62">
        <f t="shared" si="3"/>
        <v>0.98651740090160112</v>
      </c>
    </row>
    <row r="81" spans="1:9" x14ac:dyDescent="0.3">
      <c r="A81" s="43" t="str">
        <f t="shared" si="2"/>
        <v>A</v>
      </c>
      <c r="B81" s="59" t="s">
        <v>333</v>
      </c>
      <c r="C81" s="60" t="s">
        <v>12</v>
      </c>
      <c r="D81" s="61">
        <v>5265.9</v>
      </c>
      <c r="E81" s="61">
        <v>5531.95</v>
      </c>
      <c r="F81" s="61">
        <v>5436.1914399999996</v>
      </c>
      <c r="G81" s="62">
        <f t="shared" si="3"/>
        <v>0.98268990862173367</v>
      </c>
    </row>
    <row r="82" spans="1:9" x14ac:dyDescent="0.3">
      <c r="A82" s="43" t="str">
        <f t="shared" si="2"/>
        <v>A</v>
      </c>
      <c r="B82" s="59" t="s">
        <v>333</v>
      </c>
      <c r="C82" s="60" t="s">
        <v>15</v>
      </c>
      <c r="D82" s="61">
        <v>100</v>
      </c>
      <c r="E82" s="61">
        <v>100</v>
      </c>
      <c r="F82" s="61">
        <v>51.651200000000003</v>
      </c>
      <c r="G82" s="62">
        <f t="shared" si="3"/>
        <v>0.51651200000000008</v>
      </c>
    </row>
    <row r="83" spans="1:9" x14ac:dyDescent="0.3">
      <c r="A83" s="43" t="str">
        <f t="shared" si="2"/>
        <v>A</v>
      </c>
      <c r="B83" s="59" t="s">
        <v>333</v>
      </c>
      <c r="C83" s="60" t="s">
        <v>16</v>
      </c>
      <c r="D83" s="61">
        <v>10</v>
      </c>
      <c r="E83" s="61">
        <v>21.15</v>
      </c>
      <c r="F83" s="61">
        <v>16.64884</v>
      </c>
      <c r="G83" s="62">
        <f t="shared" si="3"/>
        <v>0.7871791962174941</v>
      </c>
    </row>
    <row r="84" spans="1:9" x14ac:dyDescent="0.3">
      <c r="A84" s="43" t="str">
        <f t="shared" si="2"/>
        <v>A</v>
      </c>
      <c r="B84" s="55" t="s">
        <v>333</v>
      </c>
      <c r="C84" s="56" t="s">
        <v>17</v>
      </c>
      <c r="D84" s="57">
        <v>200</v>
      </c>
      <c r="E84" s="57">
        <v>222.8</v>
      </c>
      <c r="F84" s="57">
        <v>222.74647999999999</v>
      </c>
      <c r="G84" s="58">
        <f t="shared" si="3"/>
        <v>0.99975978456014358</v>
      </c>
    </row>
    <row r="85" spans="1:9" ht="16.8" thickBot="1" x14ac:dyDescent="0.35">
      <c r="A85" s="43" t="str">
        <f t="shared" si="2"/>
        <v>A</v>
      </c>
      <c r="B85" s="44" t="s">
        <v>356</v>
      </c>
      <c r="C85" s="45" t="s">
        <v>357</v>
      </c>
      <c r="D85" s="63">
        <v>752.9</v>
      </c>
      <c r="E85" s="63">
        <v>752.9</v>
      </c>
      <c r="F85" s="63">
        <v>649.73224999999991</v>
      </c>
      <c r="G85" s="64">
        <f t="shared" si="3"/>
        <v>0.86297283835834759</v>
      </c>
      <c r="H85" s="48"/>
      <c r="I85" s="48"/>
    </row>
    <row r="86" spans="1:9" ht="15" thickTop="1" x14ac:dyDescent="0.3">
      <c r="A86" s="43" t="str">
        <f t="shared" si="2"/>
        <v>A</v>
      </c>
      <c r="B86" s="55" t="s">
        <v>333</v>
      </c>
      <c r="C86" s="56" t="s">
        <v>10</v>
      </c>
      <c r="D86" s="57">
        <v>747.9</v>
      </c>
      <c r="E86" s="57">
        <v>747.9</v>
      </c>
      <c r="F86" s="57">
        <v>649.73224999999991</v>
      </c>
      <c r="G86" s="58">
        <f t="shared" si="3"/>
        <v>0.86874214467174748</v>
      </c>
    </row>
    <row r="87" spans="1:9" x14ac:dyDescent="0.3">
      <c r="A87" s="43" t="str">
        <f t="shared" si="2"/>
        <v>A</v>
      </c>
      <c r="B87" s="59" t="s">
        <v>333</v>
      </c>
      <c r="C87" s="60" t="s">
        <v>11</v>
      </c>
      <c r="D87" s="61">
        <v>581.9</v>
      </c>
      <c r="E87" s="61">
        <v>561.9</v>
      </c>
      <c r="F87" s="61">
        <v>496.78634</v>
      </c>
      <c r="G87" s="62">
        <f t="shared" si="3"/>
        <v>0.88411877558284391</v>
      </c>
    </row>
    <row r="88" spans="1:9" x14ac:dyDescent="0.3">
      <c r="A88" s="43" t="str">
        <f t="shared" si="2"/>
        <v>A</v>
      </c>
      <c r="B88" s="59" t="s">
        <v>333</v>
      </c>
      <c r="C88" s="60" t="s">
        <v>12</v>
      </c>
      <c r="D88" s="61">
        <v>159</v>
      </c>
      <c r="E88" s="61">
        <v>157</v>
      </c>
      <c r="F88" s="61">
        <v>126.81605999999999</v>
      </c>
      <c r="G88" s="62">
        <f t="shared" si="3"/>
        <v>0.80774560509554139</v>
      </c>
    </row>
    <row r="89" spans="1:9" x14ac:dyDescent="0.3">
      <c r="A89" s="43" t="str">
        <f t="shared" si="2"/>
        <v>A</v>
      </c>
      <c r="B89" s="59" t="s">
        <v>333</v>
      </c>
      <c r="C89" s="60" t="s">
        <v>15</v>
      </c>
      <c r="D89" s="61">
        <v>5</v>
      </c>
      <c r="E89" s="61">
        <v>25</v>
      </c>
      <c r="F89" s="61">
        <v>22.8675</v>
      </c>
      <c r="G89" s="62">
        <f t="shared" si="3"/>
        <v>0.91469999999999996</v>
      </c>
    </row>
    <row r="90" spans="1:9" x14ac:dyDescent="0.3">
      <c r="A90" s="43" t="str">
        <f t="shared" si="2"/>
        <v>A</v>
      </c>
      <c r="B90" s="59" t="s">
        <v>333</v>
      </c>
      <c r="C90" s="60" t="s">
        <v>16</v>
      </c>
      <c r="D90" s="61">
        <v>2</v>
      </c>
      <c r="E90" s="61">
        <v>4</v>
      </c>
      <c r="F90" s="61">
        <v>3.2623500000000001</v>
      </c>
      <c r="G90" s="62">
        <f t="shared" si="3"/>
        <v>0.81558750000000002</v>
      </c>
    </row>
    <row r="91" spans="1:9" x14ac:dyDescent="0.3">
      <c r="A91" s="43" t="str">
        <f t="shared" si="2"/>
        <v>A</v>
      </c>
      <c r="B91" s="55" t="s">
        <v>333</v>
      </c>
      <c r="C91" s="56" t="s">
        <v>17</v>
      </c>
      <c r="D91" s="57">
        <v>5</v>
      </c>
      <c r="E91" s="57">
        <v>5</v>
      </c>
      <c r="F91" s="57">
        <v>0</v>
      </c>
      <c r="G91" s="58">
        <f t="shared" si="3"/>
        <v>0</v>
      </c>
    </row>
    <row r="92" spans="1:9" ht="16.8" thickBot="1" x14ac:dyDescent="0.35">
      <c r="A92" s="43" t="str">
        <f t="shared" si="2"/>
        <v>A</v>
      </c>
      <c r="B92" s="44" t="s">
        <v>358</v>
      </c>
      <c r="C92" s="45" t="s">
        <v>359</v>
      </c>
      <c r="D92" s="63">
        <v>19220</v>
      </c>
      <c r="E92" s="63">
        <v>52044.59635</v>
      </c>
      <c r="F92" s="63">
        <v>50887.522469999996</v>
      </c>
      <c r="G92" s="64">
        <f t="shared" si="3"/>
        <v>0.97776764618907441</v>
      </c>
      <c r="H92" s="48"/>
      <c r="I92" s="48"/>
    </row>
    <row r="93" spans="1:9" ht="15" thickTop="1" x14ac:dyDescent="0.3">
      <c r="A93" s="43" t="str">
        <f t="shared" si="2"/>
        <v>A</v>
      </c>
      <c r="B93" s="55" t="s">
        <v>333</v>
      </c>
      <c r="C93" s="56" t="s">
        <v>10</v>
      </c>
      <c r="D93" s="57">
        <v>18720</v>
      </c>
      <c r="E93" s="57">
        <v>46728.719349999999</v>
      </c>
      <c r="F93" s="57">
        <v>45619.645839999997</v>
      </c>
      <c r="G93" s="58">
        <f t="shared" si="3"/>
        <v>0.97626569858050261</v>
      </c>
    </row>
    <row r="94" spans="1:9" x14ac:dyDescent="0.3">
      <c r="A94" s="43" t="str">
        <f t="shared" si="2"/>
        <v>A</v>
      </c>
      <c r="B94" s="59" t="s">
        <v>333</v>
      </c>
      <c r="C94" s="60" t="s">
        <v>11</v>
      </c>
      <c r="D94" s="61">
        <v>7920</v>
      </c>
      <c r="E94" s="61">
        <v>8569.2000000000007</v>
      </c>
      <c r="F94" s="61">
        <v>8565.931849999999</v>
      </c>
      <c r="G94" s="62">
        <f t="shared" si="3"/>
        <v>0.99961861667366825</v>
      </c>
    </row>
    <row r="95" spans="1:9" x14ac:dyDescent="0.3">
      <c r="A95" s="43" t="str">
        <f t="shared" si="2"/>
        <v>A</v>
      </c>
      <c r="B95" s="59" t="s">
        <v>333</v>
      </c>
      <c r="C95" s="60" t="s">
        <v>12</v>
      </c>
      <c r="D95" s="61">
        <v>10475</v>
      </c>
      <c r="E95" s="61">
        <v>37872.519350000002</v>
      </c>
      <c r="F95" s="61">
        <v>36771.669200000004</v>
      </c>
      <c r="G95" s="62">
        <f t="shared" si="3"/>
        <v>0.9709327457245065</v>
      </c>
    </row>
    <row r="96" spans="1:9" x14ac:dyDescent="0.3">
      <c r="A96" s="43" t="str">
        <f t="shared" si="2"/>
        <v>A</v>
      </c>
      <c r="B96" s="59" t="s">
        <v>333</v>
      </c>
      <c r="C96" s="60" t="s">
        <v>2</v>
      </c>
      <c r="D96" s="61">
        <v>80</v>
      </c>
      <c r="E96" s="61">
        <v>80</v>
      </c>
      <c r="F96" s="61">
        <v>75.802499999999995</v>
      </c>
      <c r="G96" s="62">
        <f t="shared" si="3"/>
        <v>0.94753124999999994</v>
      </c>
    </row>
    <row r="97" spans="1:9" x14ac:dyDescent="0.3">
      <c r="A97" s="43" t="str">
        <f t="shared" si="2"/>
        <v>A</v>
      </c>
      <c r="B97" s="59" t="s">
        <v>333</v>
      </c>
      <c r="C97" s="60" t="s">
        <v>15</v>
      </c>
      <c r="D97" s="61">
        <v>200</v>
      </c>
      <c r="E97" s="61">
        <v>145</v>
      </c>
      <c r="F97" s="61">
        <v>144.98213999999999</v>
      </c>
      <c r="G97" s="62">
        <f t="shared" si="3"/>
        <v>0.99987682758620677</v>
      </c>
    </row>
    <row r="98" spans="1:9" x14ac:dyDescent="0.3">
      <c r="A98" s="43" t="str">
        <f t="shared" si="2"/>
        <v>A</v>
      </c>
      <c r="B98" s="59" t="s">
        <v>333</v>
      </c>
      <c r="C98" s="60" t="s">
        <v>16</v>
      </c>
      <c r="D98" s="61">
        <v>45</v>
      </c>
      <c r="E98" s="61">
        <v>62</v>
      </c>
      <c r="F98" s="61">
        <v>61.260150000000003</v>
      </c>
      <c r="G98" s="62">
        <f t="shared" si="3"/>
        <v>0.98806693548387103</v>
      </c>
    </row>
    <row r="99" spans="1:9" x14ac:dyDescent="0.3">
      <c r="A99" s="43" t="str">
        <f t="shared" si="2"/>
        <v>A</v>
      </c>
      <c r="B99" s="55" t="s">
        <v>333</v>
      </c>
      <c r="C99" s="56" t="s">
        <v>17</v>
      </c>
      <c r="D99" s="57">
        <v>500</v>
      </c>
      <c r="E99" s="57">
        <v>5315.8770000000004</v>
      </c>
      <c r="F99" s="57">
        <v>5267.8766299999997</v>
      </c>
      <c r="G99" s="58">
        <f t="shared" si="3"/>
        <v>0.99097037610162897</v>
      </c>
    </row>
    <row r="100" spans="1:9" ht="16.8" thickBot="1" x14ac:dyDescent="0.35">
      <c r="A100" s="43" t="str">
        <f t="shared" si="2"/>
        <v>A</v>
      </c>
      <c r="B100" s="44" t="s">
        <v>360</v>
      </c>
      <c r="C100" s="45" t="s">
        <v>361</v>
      </c>
      <c r="D100" s="63">
        <v>18491.300000000003</v>
      </c>
      <c r="E100" s="63">
        <v>18491.300000000003</v>
      </c>
      <c r="F100" s="63">
        <v>17909.489779999996</v>
      </c>
      <c r="G100" s="64">
        <f t="shared" si="3"/>
        <v>0.96853600233623349</v>
      </c>
      <c r="H100" s="48"/>
      <c r="I100" s="48"/>
    </row>
    <row r="101" spans="1:9" ht="15" thickTop="1" x14ac:dyDescent="0.3">
      <c r="A101" s="43" t="str">
        <f t="shared" si="2"/>
        <v>A</v>
      </c>
      <c r="B101" s="55" t="s">
        <v>333</v>
      </c>
      <c r="C101" s="56" t="s">
        <v>10</v>
      </c>
      <c r="D101" s="57">
        <v>18158.300000000003</v>
      </c>
      <c r="E101" s="57">
        <v>18158.300000000003</v>
      </c>
      <c r="F101" s="57">
        <v>17491.691869999995</v>
      </c>
      <c r="G101" s="58">
        <f t="shared" si="3"/>
        <v>0.9632890672584985</v>
      </c>
    </row>
    <row r="102" spans="1:9" x14ac:dyDescent="0.3">
      <c r="A102" s="43" t="str">
        <f t="shared" si="2"/>
        <v>A</v>
      </c>
      <c r="B102" s="59" t="s">
        <v>333</v>
      </c>
      <c r="C102" s="60" t="s">
        <v>11</v>
      </c>
      <c r="D102" s="61">
        <v>14985.3</v>
      </c>
      <c r="E102" s="61">
        <v>14985.3</v>
      </c>
      <c r="F102" s="61">
        <v>14834.501249999999</v>
      </c>
      <c r="G102" s="62">
        <f t="shared" si="3"/>
        <v>0.98993688815038738</v>
      </c>
    </row>
    <row r="103" spans="1:9" x14ac:dyDescent="0.3">
      <c r="A103" s="43" t="str">
        <f t="shared" si="2"/>
        <v>A</v>
      </c>
      <c r="B103" s="59" t="s">
        <v>333</v>
      </c>
      <c r="C103" s="60" t="s">
        <v>12</v>
      </c>
      <c r="D103" s="61">
        <v>2485</v>
      </c>
      <c r="E103" s="61">
        <v>2485</v>
      </c>
      <c r="F103" s="61">
        <v>2117.75216</v>
      </c>
      <c r="G103" s="62">
        <f t="shared" si="3"/>
        <v>0.85221414889336011</v>
      </c>
    </row>
    <row r="104" spans="1:9" x14ac:dyDescent="0.3">
      <c r="A104" s="43" t="str">
        <f t="shared" si="2"/>
        <v>A</v>
      </c>
      <c r="B104" s="59" t="s">
        <v>333</v>
      </c>
      <c r="C104" s="60" t="s">
        <v>2</v>
      </c>
      <c r="D104" s="61">
        <v>6</v>
      </c>
      <c r="E104" s="61">
        <v>6</v>
      </c>
      <c r="F104" s="61">
        <v>5.0498900000000004</v>
      </c>
      <c r="G104" s="62">
        <f t="shared" si="3"/>
        <v>0.84164833333333344</v>
      </c>
    </row>
    <row r="105" spans="1:9" x14ac:dyDescent="0.3">
      <c r="A105" s="43" t="str">
        <f t="shared" si="2"/>
        <v>A</v>
      </c>
      <c r="B105" s="59" t="s">
        <v>333</v>
      </c>
      <c r="C105" s="60" t="s">
        <v>15</v>
      </c>
      <c r="D105" s="61">
        <v>300</v>
      </c>
      <c r="E105" s="61">
        <v>300</v>
      </c>
      <c r="F105" s="61">
        <v>212.02186</v>
      </c>
      <c r="G105" s="62">
        <f t="shared" si="3"/>
        <v>0.70673953333333339</v>
      </c>
    </row>
    <row r="106" spans="1:9" x14ac:dyDescent="0.3">
      <c r="A106" s="43" t="str">
        <f t="shared" si="2"/>
        <v>A</v>
      </c>
      <c r="B106" s="59" t="s">
        <v>333</v>
      </c>
      <c r="C106" s="60" t="s">
        <v>16</v>
      </c>
      <c r="D106" s="61">
        <v>382</v>
      </c>
      <c r="E106" s="61">
        <v>382</v>
      </c>
      <c r="F106" s="61">
        <v>322.36671000000001</v>
      </c>
      <c r="G106" s="62">
        <f t="shared" si="3"/>
        <v>0.84389191099476446</v>
      </c>
    </row>
    <row r="107" spans="1:9" x14ac:dyDescent="0.3">
      <c r="A107" s="43" t="str">
        <f t="shared" si="2"/>
        <v>A</v>
      </c>
      <c r="B107" s="55" t="s">
        <v>333</v>
      </c>
      <c r="C107" s="56" t="s">
        <v>17</v>
      </c>
      <c r="D107" s="57">
        <v>333</v>
      </c>
      <c r="E107" s="57">
        <v>333</v>
      </c>
      <c r="F107" s="57">
        <v>417.79791</v>
      </c>
      <c r="G107" s="58">
        <f t="shared" si="3"/>
        <v>1.2546483783783784</v>
      </c>
    </row>
    <row r="108" spans="1:9" ht="16.8" thickBot="1" x14ac:dyDescent="0.35">
      <c r="A108" s="43" t="str">
        <f t="shared" si="2"/>
        <v>A</v>
      </c>
      <c r="B108" s="44" t="s">
        <v>362</v>
      </c>
      <c r="C108" s="45" t="s">
        <v>363</v>
      </c>
      <c r="D108" s="63">
        <v>31489.1</v>
      </c>
      <c r="E108" s="63">
        <v>34391.1</v>
      </c>
      <c r="F108" s="63">
        <v>33938.692580000003</v>
      </c>
      <c r="G108" s="64">
        <f t="shared" si="3"/>
        <v>0.98684521809421633</v>
      </c>
      <c r="H108" s="48"/>
      <c r="I108" s="48"/>
    </row>
    <row r="109" spans="1:9" ht="15" thickTop="1" x14ac:dyDescent="0.3">
      <c r="A109" s="43" t="str">
        <f t="shared" si="2"/>
        <v>A</v>
      </c>
      <c r="B109" s="55" t="s">
        <v>333</v>
      </c>
      <c r="C109" s="56" t="s">
        <v>10</v>
      </c>
      <c r="D109" s="57">
        <v>31182.1</v>
      </c>
      <c r="E109" s="57">
        <v>33234.958000000006</v>
      </c>
      <c r="F109" s="57">
        <v>32782.551299999999</v>
      </c>
      <c r="G109" s="58">
        <f t="shared" si="3"/>
        <v>0.98638762534317004</v>
      </c>
    </row>
    <row r="110" spans="1:9" x14ac:dyDescent="0.3">
      <c r="A110" s="43" t="str">
        <f t="shared" si="2"/>
        <v>A</v>
      </c>
      <c r="B110" s="59" t="s">
        <v>333</v>
      </c>
      <c r="C110" s="60" t="s">
        <v>11</v>
      </c>
      <c r="D110" s="61">
        <v>11672.1</v>
      </c>
      <c r="E110" s="61">
        <v>12974.175000000001</v>
      </c>
      <c r="F110" s="61">
        <v>12827.748759999999</v>
      </c>
      <c r="G110" s="62">
        <f t="shared" si="3"/>
        <v>0.98871402304963496</v>
      </c>
    </row>
    <row r="111" spans="1:9" x14ac:dyDescent="0.3">
      <c r="A111" s="43" t="str">
        <f t="shared" si="2"/>
        <v>A</v>
      </c>
      <c r="B111" s="59" t="s">
        <v>333</v>
      </c>
      <c r="C111" s="60" t="s">
        <v>12</v>
      </c>
      <c r="D111" s="61">
        <v>5329</v>
      </c>
      <c r="E111" s="61">
        <v>6914.0079999999998</v>
      </c>
      <c r="F111" s="61">
        <v>6655.1996400000007</v>
      </c>
      <c r="G111" s="62">
        <f t="shared" si="3"/>
        <v>0.96256753535720541</v>
      </c>
    </row>
    <row r="112" spans="1:9" x14ac:dyDescent="0.3">
      <c r="A112" s="43" t="str">
        <f t="shared" si="2"/>
        <v>A</v>
      </c>
      <c r="B112" s="59" t="s">
        <v>333</v>
      </c>
      <c r="C112" s="60" t="s">
        <v>2</v>
      </c>
      <c r="D112" s="61">
        <v>7</v>
      </c>
      <c r="E112" s="61">
        <v>0</v>
      </c>
      <c r="F112" s="61">
        <v>0</v>
      </c>
      <c r="G112" s="62" t="e">
        <f t="shared" si="3"/>
        <v>#DIV/0!</v>
      </c>
    </row>
    <row r="113" spans="1:9" x14ac:dyDescent="0.3">
      <c r="A113" s="43" t="str">
        <f t="shared" si="2"/>
        <v>A</v>
      </c>
      <c r="B113" s="59" t="s">
        <v>333</v>
      </c>
      <c r="C113" s="60" t="s">
        <v>15</v>
      </c>
      <c r="D113" s="61">
        <v>284</v>
      </c>
      <c r="E113" s="61">
        <v>201.95</v>
      </c>
      <c r="F113" s="61">
        <v>190.33427</v>
      </c>
      <c r="G113" s="62">
        <f t="shared" si="3"/>
        <v>0.94248214904679384</v>
      </c>
    </row>
    <row r="114" spans="1:9" x14ac:dyDescent="0.3">
      <c r="A114" s="43" t="str">
        <f t="shared" si="2"/>
        <v>A</v>
      </c>
      <c r="B114" s="59" t="s">
        <v>333</v>
      </c>
      <c r="C114" s="60" t="s">
        <v>16</v>
      </c>
      <c r="D114" s="61">
        <v>13890</v>
      </c>
      <c r="E114" s="61">
        <v>13144.825000000001</v>
      </c>
      <c r="F114" s="61">
        <v>13109.268629999999</v>
      </c>
      <c r="G114" s="62">
        <f t="shared" si="3"/>
        <v>0.99729502903233769</v>
      </c>
    </row>
    <row r="115" spans="1:9" x14ac:dyDescent="0.3">
      <c r="A115" s="43" t="str">
        <f t="shared" si="2"/>
        <v>A</v>
      </c>
      <c r="B115" s="55" t="s">
        <v>333</v>
      </c>
      <c r="C115" s="56" t="s">
        <v>17</v>
      </c>
      <c r="D115" s="57">
        <v>307</v>
      </c>
      <c r="E115" s="57">
        <v>1156.1420000000001</v>
      </c>
      <c r="F115" s="57">
        <v>1156.1412800000001</v>
      </c>
      <c r="G115" s="58">
        <f t="shared" si="3"/>
        <v>0.99999937723912802</v>
      </c>
    </row>
    <row r="116" spans="1:9" ht="16.8" thickBot="1" x14ac:dyDescent="0.35">
      <c r="A116" s="43" t="str">
        <f t="shared" si="2"/>
        <v>A</v>
      </c>
      <c r="B116" s="44" t="s">
        <v>364</v>
      </c>
      <c r="C116" s="45" t="s">
        <v>365</v>
      </c>
      <c r="D116" s="63">
        <v>16235.1</v>
      </c>
      <c r="E116" s="63">
        <v>17316.445</v>
      </c>
      <c r="F116" s="63">
        <v>17185.451959999999</v>
      </c>
      <c r="G116" s="64">
        <f t="shared" si="3"/>
        <v>0.99243533877767631</v>
      </c>
      <c r="H116" s="48"/>
      <c r="I116" s="48"/>
    </row>
    <row r="117" spans="1:9" ht="15" thickTop="1" x14ac:dyDescent="0.3">
      <c r="A117" s="43" t="str">
        <f t="shared" si="2"/>
        <v>A</v>
      </c>
      <c r="B117" s="55" t="s">
        <v>333</v>
      </c>
      <c r="C117" s="56" t="s">
        <v>10</v>
      </c>
      <c r="D117" s="57">
        <v>15928.1</v>
      </c>
      <c r="E117" s="57">
        <v>16251.560000000001</v>
      </c>
      <c r="F117" s="57">
        <v>16120.566959999998</v>
      </c>
      <c r="G117" s="58">
        <f t="shared" si="3"/>
        <v>0.99193966363844432</v>
      </c>
    </row>
    <row r="118" spans="1:9" x14ac:dyDescent="0.3">
      <c r="A118" s="43" t="str">
        <f t="shared" si="2"/>
        <v>A</v>
      </c>
      <c r="B118" s="59" t="s">
        <v>333</v>
      </c>
      <c r="C118" s="60" t="s">
        <v>11</v>
      </c>
      <c r="D118" s="61">
        <v>10891.1</v>
      </c>
      <c r="E118" s="61">
        <v>10683.995000000001</v>
      </c>
      <c r="F118" s="61">
        <v>10680.414059999999</v>
      </c>
      <c r="G118" s="62">
        <f t="shared" si="3"/>
        <v>0.99966483136691831</v>
      </c>
    </row>
    <row r="119" spans="1:9" x14ac:dyDescent="0.3">
      <c r="A119" s="43" t="str">
        <f t="shared" si="2"/>
        <v>A</v>
      </c>
      <c r="B119" s="59" t="s">
        <v>333</v>
      </c>
      <c r="C119" s="60" t="s">
        <v>12</v>
      </c>
      <c r="D119" s="61">
        <v>4720</v>
      </c>
      <c r="E119" s="61">
        <v>5346.0649999999996</v>
      </c>
      <c r="F119" s="61">
        <v>5219.9108999999999</v>
      </c>
      <c r="G119" s="62">
        <f t="shared" si="3"/>
        <v>0.9764024380549059</v>
      </c>
    </row>
    <row r="120" spans="1:9" x14ac:dyDescent="0.3">
      <c r="A120" s="43" t="str">
        <f t="shared" si="2"/>
        <v>A</v>
      </c>
      <c r="B120" s="59" t="s">
        <v>333</v>
      </c>
      <c r="C120" s="60" t="s">
        <v>2</v>
      </c>
      <c r="D120" s="61">
        <v>7</v>
      </c>
      <c r="E120" s="61">
        <v>0</v>
      </c>
      <c r="F120" s="61">
        <v>0</v>
      </c>
      <c r="G120" s="62" t="e">
        <f t="shared" si="3"/>
        <v>#DIV/0!</v>
      </c>
    </row>
    <row r="121" spans="1:9" x14ac:dyDescent="0.3">
      <c r="A121" s="43" t="str">
        <f t="shared" si="2"/>
        <v>A</v>
      </c>
      <c r="B121" s="59" t="s">
        <v>333</v>
      </c>
      <c r="C121" s="60" t="s">
        <v>15</v>
      </c>
      <c r="D121" s="61">
        <v>260</v>
      </c>
      <c r="E121" s="61">
        <v>179</v>
      </c>
      <c r="F121" s="61">
        <v>178.89795000000001</v>
      </c>
      <c r="G121" s="62">
        <f t="shared" si="3"/>
        <v>0.99942988826815649</v>
      </c>
    </row>
    <row r="122" spans="1:9" x14ac:dyDescent="0.3">
      <c r="A122" s="43" t="str">
        <f t="shared" si="2"/>
        <v>A</v>
      </c>
      <c r="B122" s="59" t="s">
        <v>333</v>
      </c>
      <c r="C122" s="60" t="s">
        <v>16</v>
      </c>
      <c r="D122" s="61">
        <v>50</v>
      </c>
      <c r="E122" s="61">
        <v>42.5</v>
      </c>
      <c r="F122" s="61">
        <v>41.344050000000003</v>
      </c>
      <c r="G122" s="62">
        <f t="shared" si="3"/>
        <v>0.97280117647058828</v>
      </c>
    </row>
    <row r="123" spans="1:9" x14ac:dyDescent="0.3">
      <c r="A123" s="43" t="str">
        <f t="shared" si="2"/>
        <v>A</v>
      </c>
      <c r="B123" s="55" t="s">
        <v>333</v>
      </c>
      <c r="C123" s="56" t="s">
        <v>17</v>
      </c>
      <c r="D123" s="57">
        <v>307</v>
      </c>
      <c r="E123" s="57">
        <v>1064.885</v>
      </c>
      <c r="F123" s="57">
        <v>1064.885</v>
      </c>
      <c r="G123" s="58">
        <f t="shared" si="3"/>
        <v>1</v>
      </c>
    </row>
    <row r="124" spans="1:9" ht="33" thickBot="1" x14ac:dyDescent="0.35">
      <c r="A124" s="43" t="str">
        <f t="shared" si="2"/>
        <v>A</v>
      </c>
      <c r="B124" s="44" t="s">
        <v>366</v>
      </c>
      <c r="C124" s="45" t="s">
        <v>367</v>
      </c>
      <c r="D124" s="63">
        <v>1417</v>
      </c>
      <c r="E124" s="63">
        <v>1244.4000000000001</v>
      </c>
      <c r="F124" s="63">
        <v>1114.4342100000001</v>
      </c>
      <c r="G124" s="64">
        <f t="shared" si="3"/>
        <v>0.89555947444551598</v>
      </c>
      <c r="H124" s="48"/>
      <c r="I124" s="48"/>
    </row>
    <row r="125" spans="1:9" ht="15" thickTop="1" x14ac:dyDescent="0.3">
      <c r="A125" s="43" t="str">
        <f t="shared" si="2"/>
        <v>A</v>
      </c>
      <c r="B125" s="55" t="s">
        <v>333</v>
      </c>
      <c r="C125" s="56" t="s">
        <v>10</v>
      </c>
      <c r="D125" s="57">
        <v>1417</v>
      </c>
      <c r="E125" s="57">
        <v>1244.4000000000001</v>
      </c>
      <c r="F125" s="57">
        <v>1114.4342100000001</v>
      </c>
      <c r="G125" s="58">
        <f t="shared" si="3"/>
        <v>0.89555947444551598</v>
      </c>
    </row>
    <row r="126" spans="1:9" x14ac:dyDescent="0.3">
      <c r="A126" s="43" t="str">
        <f t="shared" si="2"/>
        <v>A</v>
      </c>
      <c r="B126" s="59" t="s">
        <v>333</v>
      </c>
      <c r="C126" s="60" t="s">
        <v>11</v>
      </c>
      <c r="D126" s="61">
        <v>781</v>
      </c>
      <c r="E126" s="61">
        <v>803.6</v>
      </c>
      <c r="F126" s="61">
        <v>803.47249999999997</v>
      </c>
      <c r="G126" s="62">
        <f t="shared" si="3"/>
        <v>0.99984133897461414</v>
      </c>
    </row>
    <row r="127" spans="1:9" x14ac:dyDescent="0.3">
      <c r="A127" s="43" t="str">
        <f t="shared" si="2"/>
        <v>A</v>
      </c>
      <c r="B127" s="59" t="s">
        <v>333</v>
      </c>
      <c r="C127" s="60" t="s">
        <v>12</v>
      </c>
      <c r="D127" s="61">
        <v>609</v>
      </c>
      <c r="E127" s="61">
        <v>413.8</v>
      </c>
      <c r="F127" s="61">
        <v>298.13215000000002</v>
      </c>
      <c r="G127" s="62">
        <f t="shared" si="3"/>
        <v>0.72047402126631221</v>
      </c>
    </row>
    <row r="128" spans="1:9" x14ac:dyDescent="0.3">
      <c r="A128" s="43" t="str">
        <f t="shared" si="2"/>
        <v>A</v>
      </c>
      <c r="B128" s="59" t="s">
        <v>333</v>
      </c>
      <c r="C128" s="60" t="s">
        <v>15</v>
      </c>
      <c r="D128" s="61">
        <v>24</v>
      </c>
      <c r="E128" s="61">
        <v>22.95</v>
      </c>
      <c r="F128" s="61">
        <v>11.43632</v>
      </c>
      <c r="G128" s="62">
        <f t="shared" si="3"/>
        <v>0.49831459694989111</v>
      </c>
    </row>
    <row r="129" spans="1:9" x14ac:dyDescent="0.3">
      <c r="A129" s="43" t="str">
        <f t="shared" si="2"/>
        <v>A</v>
      </c>
      <c r="B129" s="59" t="s">
        <v>333</v>
      </c>
      <c r="C129" s="60" t="s">
        <v>16</v>
      </c>
      <c r="D129" s="61">
        <v>3</v>
      </c>
      <c r="E129" s="61">
        <v>4.05</v>
      </c>
      <c r="F129" s="61">
        <v>1.39324</v>
      </c>
      <c r="G129" s="62">
        <f t="shared" si="3"/>
        <v>0.34400987654320991</v>
      </c>
    </row>
    <row r="130" spans="1:9" ht="16.8" thickBot="1" x14ac:dyDescent="0.35">
      <c r="A130" s="43" t="str">
        <f t="shared" ref="A130:A193" si="4">IF(OR(D130&lt;&gt;0,E130&lt;&gt;0,F130&lt;&gt;0),"A","B")</f>
        <v>A</v>
      </c>
      <c r="B130" s="44" t="s">
        <v>368</v>
      </c>
      <c r="C130" s="45" t="s">
        <v>369</v>
      </c>
      <c r="D130" s="63">
        <v>13837</v>
      </c>
      <c r="E130" s="63">
        <v>12925.155000000001</v>
      </c>
      <c r="F130" s="63">
        <v>12925.152899999999</v>
      </c>
      <c r="G130" s="64">
        <f t="shared" ref="G130:G193" si="5">F130/E130</f>
        <v>0.99999983752612631</v>
      </c>
      <c r="H130" s="48"/>
      <c r="I130" s="48"/>
    </row>
    <row r="131" spans="1:9" ht="15" thickTop="1" x14ac:dyDescent="0.3">
      <c r="A131" s="43" t="str">
        <f t="shared" si="4"/>
        <v>A</v>
      </c>
      <c r="B131" s="55" t="s">
        <v>333</v>
      </c>
      <c r="C131" s="56" t="s">
        <v>10</v>
      </c>
      <c r="D131" s="57">
        <v>13837</v>
      </c>
      <c r="E131" s="57">
        <v>12925.155000000001</v>
      </c>
      <c r="F131" s="57">
        <v>12925.152899999999</v>
      </c>
      <c r="G131" s="58">
        <f t="shared" si="5"/>
        <v>0.99999983752612631</v>
      </c>
    </row>
    <row r="132" spans="1:9" x14ac:dyDescent="0.3">
      <c r="A132" s="43" t="str">
        <f t="shared" si="4"/>
        <v>A</v>
      </c>
      <c r="B132" s="59" t="s">
        <v>333</v>
      </c>
      <c r="C132" s="60" t="s">
        <v>16</v>
      </c>
      <c r="D132" s="61">
        <v>13837</v>
      </c>
      <c r="E132" s="61">
        <v>12925.155000000001</v>
      </c>
      <c r="F132" s="61">
        <v>12925.152899999999</v>
      </c>
      <c r="G132" s="62">
        <f t="shared" si="5"/>
        <v>0.99999983752612631</v>
      </c>
    </row>
    <row r="133" spans="1:9" ht="16.8" thickBot="1" x14ac:dyDescent="0.35">
      <c r="A133" s="43" t="str">
        <f t="shared" si="4"/>
        <v>A</v>
      </c>
      <c r="B133" s="44" t="s">
        <v>370</v>
      </c>
      <c r="C133" s="45" t="s">
        <v>371</v>
      </c>
      <c r="D133" s="63">
        <v>0</v>
      </c>
      <c r="E133" s="63">
        <v>2905.1</v>
      </c>
      <c r="F133" s="63">
        <v>2713.6535100000001</v>
      </c>
      <c r="G133" s="64">
        <f t="shared" si="5"/>
        <v>0.93409986231110809</v>
      </c>
      <c r="H133" s="48"/>
      <c r="I133" s="48"/>
    </row>
    <row r="134" spans="1:9" ht="15" thickTop="1" x14ac:dyDescent="0.3">
      <c r="A134" s="43" t="str">
        <f t="shared" si="4"/>
        <v>A</v>
      </c>
      <c r="B134" s="55" t="s">
        <v>333</v>
      </c>
      <c r="C134" s="56" t="s">
        <v>10</v>
      </c>
      <c r="D134" s="57">
        <v>0</v>
      </c>
      <c r="E134" s="57">
        <v>2813.8429999999998</v>
      </c>
      <c r="F134" s="57">
        <v>2622.39723</v>
      </c>
      <c r="G134" s="58">
        <f t="shared" si="5"/>
        <v>0.93196288136900329</v>
      </c>
    </row>
    <row r="135" spans="1:9" x14ac:dyDescent="0.3">
      <c r="A135" s="43" t="str">
        <f t="shared" si="4"/>
        <v>A</v>
      </c>
      <c r="B135" s="59" t="s">
        <v>333</v>
      </c>
      <c r="C135" s="60" t="s">
        <v>11</v>
      </c>
      <c r="D135" s="61">
        <v>0</v>
      </c>
      <c r="E135" s="61">
        <v>1486.58</v>
      </c>
      <c r="F135" s="61">
        <v>1343.8622</v>
      </c>
      <c r="G135" s="62">
        <f t="shared" si="5"/>
        <v>0.90399588316807711</v>
      </c>
    </row>
    <row r="136" spans="1:9" x14ac:dyDescent="0.3">
      <c r="A136" s="43" t="str">
        <f t="shared" si="4"/>
        <v>A</v>
      </c>
      <c r="B136" s="59" t="s">
        <v>333</v>
      </c>
      <c r="C136" s="60" t="s">
        <v>12</v>
      </c>
      <c r="D136" s="61">
        <v>0</v>
      </c>
      <c r="E136" s="61">
        <v>1154.1429999999998</v>
      </c>
      <c r="F136" s="61">
        <v>1137.1565899999998</v>
      </c>
      <c r="G136" s="62">
        <f t="shared" si="5"/>
        <v>0.98528223105802315</v>
      </c>
    </row>
    <row r="137" spans="1:9" x14ac:dyDescent="0.3">
      <c r="A137" s="43" t="str">
        <f t="shared" si="4"/>
        <v>A</v>
      </c>
      <c r="B137" s="59" t="s">
        <v>333</v>
      </c>
      <c r="C137" s="60" t="s">
        <v>16</v>
      </c>
      <c r="D137" s="61">
        <v>0</v>
      </c>
      <c r="E137" s="61">
        <v>173.12</v>
      </c>
      <c r="F137" s="61">
        <v>141.37844000000001</v>
      </c>
      <c r="G137" s="62">
        <f t="shared" si="5"/>
        <v>0.81664995378927918</v>
      </c>
    </row>
    <row r="138" spans="1:9" x14ac:dyDescent="0.3">
      <c r="A138" s="43" t="str">
        <f t="shared" si="4"/>
        <v>A</v>
      </c>
      <c r="B138" s="55" t="s">
        <v>333</v>
      </c>
      <c r="C138" s="56" t="s">
        <v>17</v>
      </c>
      <c r="D138" s="57">
        <v>0</v>
      </c>
      <c r="E138" s="57">
        <v>91.257000000000005</v>
      </c>
      <c r="F138" s="57">
        <v>91.256280000000004</v>
      </c>
      <c r="G138" s="58">
        <f t="shared" si="5"/>
        <v>0.99999211019428647</v>
      </c>
    </row>
    <row r="139" spans="1:9" ht="16.8" thickBot="1" x14ac:dyDescent="0.35">
      <c r="A139" s="43" t="str">
        <f t="shared" si="4"/>
        <v>A</v>
      </c>
      <c r="B139" s="44" t="s">
        <v>372</v>
      </c>
      <c r="C139" s="45" t="s">
        <v>373</v>
      </c>
      <c r="D139" s="63">
        <v>5150</v>
      </c>
      <c r="E139" s="63">
        <v>5150</v>
      </c>
      <c r="F139" s="63">
        <v>4559.3724599999996</v>
      </c>
      <c r="G139" s="64">
        <f t="shared" si="5"/>
        <v>0.88531504077669898</v>
      </c>
      <c r="H139" s="48"/>
      <c r="I139" s="48"/>
    </row>
    <row r="140" spans="1:9" ht="15" thickTop="1" x14ac:dyDescent="0.3">
      <c r="A140" s="43" t="str">
        <f t="shared" si="4"/>
        <v>A</v>
      </c>
      <c r="B140" s="55" t="s">
        <v>333</v>
      </c>
      <c r="C140" s="56" t="s">
        <v>10</v>
      </c>
      <c r="D140" s="57">
        <v>5050</v>
      </c>
      <c r="E140" s="57">
        <v>5010</v>
      </c>
      <c r="F140" s="57">
        <v>4348.2134599999999</v>
      </c>
      <c r="G140" s="58">
        <f t="shared" si="5"/>
        <v>0.86790687824351298</v>
      </c>
    </row>
    <row r="141" spans="1:9" x14ac:dyDescent="0.3">
      <c r="A141" s="43" t="str">
        <f t="shared" si="4"/>
        <v>A</v>
      </c>
      <c r="B141" s="59" t="s">
        <v>333</v>
      </c>
      <c r="C141" s="60" t="s">
        <v>11</v>
      </c>
      <c r="D141" s="61">
        <v>3462</v>
      </c>
      <c r="E141" s="61">
        <v>3434</v>
      </c>
      <c r="F141" s="61">
        <v>3029.4158299999999</v>
      </c>
      <c r="G141" s="62">
        <f t="shared" si="5"/>
        <v>0.88218282760628997</v>
      </c>
    </row>
    <row r="142" spans="1:9" x14ac:dyDescent="0.3">
      <c r="A142" s="43" t="str">
        <f t="shared" si="4"/>
        <v>A</v>
      </c>
      <c r="B142" s="59" t="s">
        <v>333</v>
      </c>
      <c r="C142" s="60" t="s">
        <v>12</v>
      </c>
      <c r="D142" s="61">
        <v>1439</v>
      </c>
      <c r="E142" s="61">
        <v>1419</v>
      </c>
      <c r="F142" s="61">
        <v>1184.0591199999999</v>
      </c>
      <c r="G142" s="62">
        <f t="shared" si="5"/>
        <v>0.83443207892882298</v>
      </c>
    </row>
    <row r="143" spans="1:9" x14ac:dyDescent="0.3">
      <c r="A143" s="43" t="str">
        <f t="shared" si="4"/>
        <v>A</v>
      </c>
      <c r="B143" s="59" t="s">
        <v>333</v>
      </c>
      <c r="C143" s="60" t="s">
        <v>2</v>
      </c>
      <c r="D143" s="61">
        <v>4</v>
      </c>
      <c r="E143" s="61">
        <v>4</v>
      </c>
      <c r="F143" s="61">
        <v>2.7774999999999999</v>
      </c>
      <c r="G143" s="62">
        <f t="shared" si="5"/>
        <v>0.69437499999999996</v>
      </c>
    </row>
    <row r="144" spans="1:9" x14ac:dyDescent="0.3">
      <c r="A144" s="43" t="str">
        <f t="shared" si="4"/>
        <v>A</v>
      </c>
      <c r="B144" s="59" t="s">
        <v>333</v>
      </c>
      <c r="C144" s="60" t="s">
        <v>15</v>
      </c>
      <c r="D144" s="61">
        <v>5</v>
      </c>
      <c r="E144" s="61">
        <v>13</v>
      </c>
      <c r="F144" s="61">
        <v>11.559469999999999</v>
      </c>
      <c r="G144" s="62">
        <f t="shared" si="5"/>
        <v>0.88918999999999992</v>
      </c>
    </row>
    <row r="145" spans="1:9" x14ac:dyDescent="0.3">
      <c r="A145" s="43" t="str">
        <f t="shared" si="4"/>
        <v>A</v>
      </c>
      <c r="B145" s="59" t="s">
        <v>333</v>
      </c>
      <c r="C145" s="60" t="s">
        <v>16</v>
      </c>
      <c r="D145" s="61">
        <v>140</v>
      </c>
      <c r="E145" s="61">
        <v>140</v>
      </c>
      <c r="F145" s="61">
        <v>120.40154</v>
      </c>
      <c r="G145" s="62">
        <f t="shared" si="5"/>
        <v>0.86001099999999997</v>
      </c>
    </row>
    <row r="146" spans="1:9" x14ac:dyDescent="0.3">
      <c r="A146" s="43" t="str">
        <f t="shared" si="4"/>
        <v>A</v>
      </c>
      <c r="B146" s="55" t="s">
        <v>333</v>
      </c>
      <c r="C146" s="56" t="s">
        <v>17</v>
      </c>
      <c r="D146" s="57">
        <v>100</v>
      </c>
      <c r="E146" s="57">
        <v>140</v>
      </c>
      <c r="F146" s="57">
        <v>211.15899999999999</v>
      </c>
      <c r="G146" s="58">
        <f t="shared" si="5"/>
        <v>1.5082785714285714</v>
      </c>
    </row>
    <row r="147" spans="1:9" ht="16.8" thickBot="1" x14ac:dyDescent="0.35">
      <c r="A147" s="43" t="str">
        <f t="shared" si="4"/>
        <v>A</v>
      </c>
      <c r="B147" s="44" t="s">
        <v>374</v>
      </c>
      <c r="C147" s="45" t="s">
        <v>375</v>
      </c>
      <c r="D147" s="63">
        <v>14350</v>
      </c>
      <c r="E147" s="63">
        <v>14350</v>
      </c>
      <c r="F147" s="63">
        <v>14186.34921</v>
      </c>
      <c r="G147" s="64">
        <f t="shared" si="5"/>
        <v>0.98859576376306624</v>
      </c>
      <c r="H147" s="48"/>
      <c r="I147" s="48"/>
    </row>
    <row r="148" spans="1:9" ht="15" thickTop="1" x14ac:dyDescent="0.3">
      <c r="A148" s="43" t="str">
        <f t="shared" si="4"/>
        <v>A</v>
      </c>
      <c r="B148" s="55" t="s">
        <v>333</v>
      </c>
      <c r="C148" s="56" t="s">
        <v>10</v>
      </c>
      <c r="D148" s="57">
        <v>13580</v>
      </c>
      <c r="E148" s="57">
        <v>13560</v>
      </c>
      <c r="F148" s="57">
        <v>13403.643960000001</v>
      </c>
      <c r="G148" s="58">
        <f t="shared" si="5"/>
        <v>0.98846931858407083</v>
      </c>
    </row>
    <row r="149" spans="1:9" x14ac:dyDescent="0.3">
      <c r="A149" s="43" t="str">
        <f t="shared" si="4"/>
        <v>A</v>
      </c>
      <c r="B149" s="59" t="s">
        <v>333</v>
      </c>
      <c r="C149" s="60" t="s">
        <v>11</v>
      </c>
      <c r="D149" s="61">
        <v>9900</v>
      </c>
      <c r="E149" s="61">
        <v>9725</v>
      </c>
      <c r="F149" s="61">
        <v>9688.9670900000001</v>
      </c>
      <c r="G149" s="62">
        <f t="shared" si="5"/>
        <v>0.99629481645244222</v>
      </c>
    </row>
    <row r="150" spans="1:9" x14ac:dyDescent="0.3">
      <c r="A150" s="43" t="str">
        <f t="shared" si="4"/>
        <v>A</v>
      </c>
      <c r="B150" s="59" t="s">
        <v>333</v>
      </c>
      <c r="C150" s="60" t="s">
        <v>12</v>
      </c>
      <c r="D150" s="61">
        <v>3330</v>
      </c>
      <c r="E150" s="61">
        <v>3430</v>
      </c>
      <c r="F150" s="61">
        <v>3325.26665</v>
      </c>
      <c r="G150" s="62">
        <f t="shared" si="5"/>
        <v>0.96946549562682216</v>
      </c>
    </row>
    <row r="151" spans="1:9" x14ac:dyDescent="0.3">
      <c r="A151" s="43" t="str">
        <f t="shared" si="4"/>
        <v>A</v>
      </c>
      <c r="B151" s="59" t="s">
        <v>333</v>
      </c>
      <c r="C151" s="60" t="s">
        <v>15</v>
      </c>
      <c r="D151" s="61">
        <v>100</v>
      </c>
      <c r="E151" s="61">
        <v>155</v>
      </c>
      <c r="F151" s="61">
        <v>151.04900000000001</v>
      </c>
      <c r="G151" s="62">
        <f t="shared" si="5"/>
        <v>0.9745096774193549</v>
      </c>
    </row>
    <row r="152" spans="1:9" x14ac:dyDescent="0.3">
      <c r="A152" s="43" t="str">
        <f t="shared" si="4"/>
        <v>A</v>
      </c>
      <c r="B152" s="59" t="s">
        <v>333</v>
      </c>
      <c r="C152" s="60" t="s">
        <v>16</v>
      </c>
      <c r="D152" s="61">
        <v>250</v>
      </c>
      <c r="E152" s="61">
        <v>250</v>
      </c>
      <c r="F152" s="61">
        <v>238.36122</v>
      </c>
      <c r="G152" s="62">
        <f t="shared" si="5"/>
        <v>0.95344488000000005</v>
      </c>
    </row>
    <row r="153" spans="1:9" x14ac:dyDescent="0.3">
      <c r="A153" s="43" t="str">
        <f t="shared" si="4"/>
        <v>A</v>
      </c>
      <c r="B153" s="55" t="s">
        <v>333</v>
      </c>
      <c r="C153" s="56" t="s">
        <v>17</v>
      </c>
      <c r="D153" s="57">
        <v>770</v>
      </c>
      <c r="E153" s="57">
        <v>790</v>
      </c>
      <c r="F153" s="57">
        <v>782.70524999999998</v>
      </c>
      <c r="G153" s="58">
        <f t="shared" si="5"/>
        <v>0.99076613924050627</v>
      </c>
    </row>
    <row r="154" spans="1:9" ht="16.8" thickBot="1" x14ac:dyDescent="0.35">
      <c r="A154" s="43" t="str">
        <f t="shared" si="4"/>
        <v>A</v>
      </c>
      <c r="B154" s="44" t="s">
        <v>376</v>
      </c>
      <c r="C154" s="45" t="s">
        <v>377</v>
      </c>
      <c r="D154" s="63">
        <v>99120</v>
      </c>
      <c r="E154" s="63">
        <v>99120</v>
      </c>
      <c r="F154" s="63">
        <v>88384.370110000003</v>
      </c>
      <c r="G154" s="64">
        <f t="shared" si="5"/>
        <v>0.89169057818805497</v>
      </c>
      <c r="H154" s="48"/>
      <c r="I154" s="48"/>
    </row>
    <row r="155" spans="1:9" ht="15" thickTop="1" x14ac:dyDescent="0.3">
      <c r="A155" s="43" t="str">
        <f t="shared" si="4"/>
        <v>A</v>
      </c>
      <c r="B155" s="55" t="s">
        <v>333</v>
      </c>
      <c r="C155" s="56" t="s">
        <v>10</v>
      </c>
      <c r="D155" s="57">
        <v>83060</v>
      </c>
      <c r="E155" s="57">
        <v>85400</v>
      </c>
      <c r="F155" s="57">
        <v>82741.757570000002</v>
      </c>
      <c r="G155" s="58">
        <f t="shared" si="5"/>
        <v>0.96887303946135839</v>
      </c>
    </row>
    <row r="156" spans="1:9" x14ac:dyDescent="0.3">
      <c r="A156" s="43" t="str">
        <f t="shared" si="4"/>
        <v>A</v>
      </c>
      <c r="B156" s="59" t="s">
        <v>333</v>
      </c>
      <c r="C156" s="60" t="s">
        <v>11</v>
      </c>
      <c r="D156" s="61">
        <v>62460</v>
      </c>
      <c r="E156" s="61">
        <v>61901</v>
      </c>
      <c r="F156" s="61">
        <v>61687.980049999998</v>
      </c>
      <c r="G156" s="62">
        <f t="shared" si="5"/>
        <v>0.99655869937480812</v>
      </c>
    </row>
    <row r="157" spans="1:9" x14ac:dyDescent="0.3">
      <c r="A157" s="43" t="str">
        <f t="shared" si="4"/>
        <v>A</v>
      </c>
      <c r="B157" s="59" t="s">
        <v>333</v>
      </c>
      <c r="C157" s="60" t="s">
        <v>12</v>
      </c>
      <c r="D157" s="61">
        <v>18250</v>
      </c>
      <c r="E157" s="61">
        <v>20590</v>
      </c>
      <c r="F157" s="61">
        <v>18974.505110000002</v>
      </c>
      <c r="G157" s="62">
        <f t="shared" si="5"/>
        <v>0.92153983050024291</v>
      </c>
    </row>
    <row r="158" spans="1:9" x14ac:dyDescent="0.3">
      <c r="A158" s="43" t="str">
        <f t="shared" si="4"/>
        <v>A</v>
      </c>
      <c r="B158" s="59" t="s">
        <v>333</v>
      </c>
      <c r="C158" s="60" t="s">
        <v>15</v>
      </c>
      <c r="D158" s="61">
        <v>840</v>
      </c>
      <c r="E158" s="61">
        <v>1399</v>
      </c>
      <c r="F158" s="61">
        <v>1391.5037700000003</v>
      </c>
      <c r="G158" s="62">
        <f t="shared" si="5"/>
        <v>0.99464172265904238</v>
      </c>
    </row>
    <row r="159" spans="1:9" x14ac:dyDescent="0.3">
      <c r="A159" s="43" t="str">
        <f t="shared" si="4"/>
        <v>A</v>
      </c>
      <c r="B159" s="59" t="s">
        <v>333</v>
      </c>
      <c r="C159" s="60" t="s">
        <v>16</v>
      </c>
      <c r="D159" s="61">
        <v>1510</v>
      </c>
      <c r="E159" s="61">
        <v>1510</v>
      </c>
      <c r="F159" s="61">
        <v>687.76864</v>
      </c>
      <c r="G159" s="62">
        <f t="shared" si="5"/>
        <v>0.45547592052980135</v>
      </c>
    </row>
    <row r="160" spans="1:9" x14ac:dyDescent="0.3">
      <c r="A160" s="43" t="str">
        <f t="shared" si="4"/>
        <v>A</v>
      </c>
      <c r="B160" s="55" t="s">
        <v>333</v>
      </c>
      <c r="C160" s="56" t="s">
        <v>17</v>
      </c>
      <c r="D160" s="57">
        <v>16060</v>
      </c>
      <c r="E160" s="57">
        <v>13720</v>
      </c>
      <c r="F160" s="57">
        <v>5642.6125400000001</v>
      </c>
      <c r="G160" s="58">
        <f t="shared" si="5"/>
        <v>0.41126913556851313</v>
      </c>
    </row>
    <row r="161" spans="1:9" ht="33" thickBot="1" x14ac:dyDescent="0.35">
      <c r="A161" s="43" t="str">
        <f t="shared" si="4"/>
        <v>A</v>
      </c>
      <c r="B161" s="44" t="s">
        <v>378</v>
      </c>
      <c r="C161" s="45" t="s">
        <v>379</v>
      </c>
      <c r="D161" s="63">
        <v>96780</v>
      </c>
      <c r="E161" s="63">
        <v>96780</v>
      </c>
      <c r="F161" s="63">
        <v>87076.995179999998</v>
      </c>
      <c r="G161" s="64">
        <f t="shared" si="5"/>
        <v>0.89974163236205829</v>
      </c>
      <c r="H161" s="48"/>
      <c r="I161" s="48"/>
    </row>
    <row r="162" spans="1:9" ht="15" thickTop="1" x14ac:dyDescent="0.3">
      <c r="A162" s="43" t="str">
        <f t="shared" si="4"/>
        <v>A</v>
      </c>
      <c r="B162" s="55" t="s">
        <v>333</v>
      </c>
      <c r="C162" s="56" t="s">
        <v>10</v>
      </c>
      <c r="D162" s="57">
        <v>80760</v>
      </c>
      <c r="E162" s="57">
        <v>83100</v>
      </c>
      <c r="F162" s="57">
        <v>81448.822589999996</v>
      </c>
      <c r="G162" s="58">
        <f t="shared" si="5"/>
        <v>0.98013023574007219</v>
      </c>
    </row>
    <row r="163" spans="1:9" x14ac:dyDescent="0.3">
      <c r="A163" s="43" t="str">
        <f t="shared" si="4"/>
        <v>A</v>
      </c>
      <c r="B163" s="59" t="s">
        <v>333</v>
      </c>
      <c r="C163" s="60" t="s">
        <v>11</v>
      </c>
      <c r="D163" s="61">
        <v>61500</v>
      </c>
      <c r="E163" s="61">
        <v>60946</v>
      </c>
      <c r="F163" s="61">
        <v>60806.092429999997</v>
      </c>
      <c r="G163" s="62">
        <f t="shared" si="5"/>
        <v>0.99770440110917857</v>
      </c>
    </row>
    <row r="164" spans="1:9" x14ac:dyDescent="0.3">
      <c r="A164" s="43" t="str">
        <f t="shared" si="4"/>
        <v>A</v>
      </c>
      <c r="B164" s="59" t="s">
        <v>333</v>
      </c>
      <c r="C164" s="60" t="s">
        <v>12</v>
      </c>
      <c r="D164" s="61">
        <v>17650</v>
      </c>
      <c r="E164" s="61">
        <v>19990</v>
      </c>
      <c r="F164" s="61">
        <v>18583.39486</v>
      </c>
      <c r="G164" s="62">
        <f t="shared" si="5"/>
        <v>0.92963456028014013</v>
      </c>
    </row>
    <row r="165" spans="1:9" x14ac:dyDescent="0.3">
      <c r="A165" s="43" t="str">
        <f t="shared" si="4"/>
        <v>A</v>
      </c>
      <c r="B165" s="59" t="s">
        <v>333</v>
      </c>
      <c r="C165" s="60" t="s">
        <v>15</v>
      </c>
      <c r="D165" s="61">
        <v>830</v>
      </c>
      <c r="E165" s="61">
        <v>1384</v>
      </c>
      <c r="F165" s="61">
        <v>1380.8981600000002</v>
      </c>
      <c r="G165" s="62">
        <f t="shared" si="5"/>
        <v>0.99775878612716773</v>
      </c>
    </row>
    <row r="166" spans="1:9" x14ac:dyDescent="0.3">
      <c r="A166" s="43" t="str">
        <f t="shared" si="4"/>
        <v>A</v>
      </c>
      <c r="B166" s="59" t="s">
        <v>333</v>
      </c>
      <c r="C166" s="60" t="s">
        <v>16</v>
      </c>
      <c r="D166" s="61">
        <v>780</v>
      </c>
      <c r="E166" s="61">
        <v>780</v>
      </c>
      <c r="F166" s="61">
        <v>678.43714</v>
      </c>
      <c r="G166" s="62">
        <f t="shared" si="5"/>
        <v>0.86979120512820518</v>
      </c>
    </row>
    <row r="167" spans="1:9" x14ac:dyDescent="0.3">
      <c r="A167" s="43" t="str">
        <f t="shared" si="4"/>
        <v>A</v>
      </c>
      <c r="B167" s="55" t="s">
        <v>333</v>
      </c>
      <c r="C167" s="56" t="s">
        <v>17</v>
      </c>
      <c r="D167" s="57">
        <v>16020</v>
      </c>
      <c r="E167" s="57">
        <v>13680</v>
      </c>
      <c r="F167" s="57">
        <v>5628.1725900000001</v>
      </c>
      <c r="G167" s="58">
        <f t="shared" si="5"/>
        <v>0.41141612500000002</v>
      </c>
    </row>
    <row r="168" spans="1:9" ht="33" thickBot="1" x14ac:dyDescent="0.35">
      <c r="A168" s="43" t="str">
        <f t="shared" si="4"/>
        <v>A</v>
      </c>
      <c r="B168" s="44" t="s">
        <v>380</v>
      </c>
      <c r="C168" s="45" t="s">
        <v>381</v>
      </c>
      <c r="D168" s="63">
        <v>2340</v>
      </c>
      <c r="E168" s="63">
        <v>2340</v>
      </c>
      <c r="F168" s="63">
        <v>1307.3749299999999</v>
      </c>
      <c r="G168" s="64">
        <f t="shared" si="5"/>
        <v>0.55870723504273501</v>
      </c>
      <c r="H168" s="48"/>
      <c r="I168" s="48"/>
    </row>
    <row r="169" spans="1:9" ht="15" thickTop="1" x14ac:dyDescent="0.3">
      <c r="A169" s="43" t="str">
        <f t="shared" si="4"/>
        <v>A</v>
      </c>
      <c r="B169" s="55" t="s">
        <v>333</v>
      </c>
      <c r="C169" s="56" t="s">
        <v>10</v>
      </c>
      <c r="D169" s="57">
        <v>2300</v>
      </c>
      <c r="E169" s="57">
        <v>2300</v>
      </c>
      <c r="F169" s="57">
        <v>1292.93498</v>
      </c>
      <c r="G169" s="58">
        <f t="shared" si="5"/>
        <v>0.5621456434782609</v>
      </c>
    </row>
    <row r="170" spans="1:9" x14ac:dyDescent="0.3">
      <c r="A170" s="43" t="str">
        <f t="shared" si="4"/>
        <v>A</v>
      </c>
      <c r="B170" s="59" t="s">
        <v>333</v>
      </c>
      <c r="C170" s="60" t="s">
        <v>11</v>
      </c>
      <c r="D170" s="61">
        <v>960</v>
      </c>
      <c r="E170" s="61">
        <v>955</v>
      </c>
      <c r="F170" s="61">
        <v>881.88761999999997</v>
      </c>
      <c r="G170" s="62">
        <f t="shared" si="5"/>
        <v>0.92344253403141363</v>
      </c>
    </row>
    <row r="171" spans="1:9" x14ac:dyDescent="0.3">
      <c r="A171" s="43" t="str">
        <f t="shared" si="4"/>
        <v>A</v>
      </c>
      <c r="B171" s="59" t="s">
        <v>333</v>
      </c>
      <c r="C171" s="60" t="s">
        <v>12</v>
      </c>
      <c r="D171" s="61">
        <v>600</v>
      </c>
      <c r="E171" s="61">
        <v>600</v>
      </c>
      <c r="F171" s="61">
        <v>391.11025000000001</v>
      </c>
      <c r="G171" s="62">
        <f t="shared" si="5"/>
        <v>0.65185041666666665</v>
      </c>
    </row>
    <row r="172" spans="1:9" x14ac:dyDescent="0.3">
      <c r="A172" s="43" t="str">
        <f t="shared" si="4"/>
        <v>A</v>
      </c>
      <c r="B172" s="59" t="s">
        <v>333</v>
      </c>
      <c r="C172" s="60" t="s">
        <v>15</v>
      </c>
      <c r="D172" s="61">
        <v>10</v>
      </c>
      <c r="E172" s="61">
        <v>15</v>
      </c>
      <c r="F172" s="61">
        <v>10.60561</v>
      </c>
      <c r="G172" s="62">
        <f t="shared" si="5"/>
        <v>0.70704066666666665</v>
      </c>
    </row>
    <row r="173" spans="1:9" x14ac:dyDescent="0.3">
      <c r="A173" s="43" t="str">
        <f t="shared" si="4"/>
        <v>A</v>
      </c>
      <c r="B173" s="59" t="s">
        <v>333</v>
      </c>
      <c r="C173" s="60" t="s">
        <v>16</v>
      </c>
      <c r="D173" s="61">
        <v>730</v>
      </c>
      <c r="E173" s="61">
        <v>730</v>
      </c>
      <c r="F173" s="61">
        <v>9.3315000000000001</v>
      </c>
      <c r="G173" s="62">
        <f t="shared" si="5"/>
        <v>1.2782876712328767E-2</v>
      </c>
    </row>
    <row r="174" spans="1:9" x14ac:dyDescent="0.3">
      <c r="A174" s="43" t="str">
        <f t="shared" si="4"/>
        <v>A</v>
      </c>
      <c r="B174" s="55" t="s">
        <v>333</v>
      </c>
      <c r="C174" s="56" t="s">
        <v>17</v>
      </c>
      <c r="D174" s="57">
        <v>40</v>
      </c>
      <c r="E174" s="57">
        <v>40</v>
      </c>
      <c r="F174" s="57">
        <v>14.43995</v>
      </c>
      <c r="G174" s="58">
        <f t="shared" si="5"/>
        <v>0.36099874999999998</v>
      </c>
    </row>
    <row r="175" spans="1:9" ht="16.8" thickBot="1" x14ac:dyDescent="0.35">
      <c r="A175" s="43" t="str">
        <f t="shared" si="4"/>
        <v>A</v>
      </c>
      <c r="B175" s="44" t="s">
        <v>382</v>
      </c>
      <c r="C175" s="45" t="s">
        <v>383</v>
      </c>
      <c r="D175" s="63">
        <v>6840</v>
      </c>
      <c r="E175" s="63">
        <v>6840</v>
      </c>
      <c r="F175" s="63">
        <v>4597.3063499999998</v>
      </c>
      <c r="G175" s="64">
        <f t="shared" si="5"/>
        <v>0.67212081140350877</v>
      </c>
      <c r="H175" s="48"/>
      <c r="I175" s="48"/>
    </row>
    <row r="176" spans="1:9" ht="15" thickTop="1" x14ac:dyDescent="0.3">
      <c r="A176" s="43" t="str">
        <f t="shared" si="4"/>
        <v>A</v>
      </c>
      <c r="B176" s="55" t="s">
        <v>333</v>
      </c>
      <c r="C176" s="56" t="s">
        <v>10</v>
      </c>
      <c r="D176" s="57">
        <v>6095</v>
      </c>
      <c r="E176" s="57">
        <v>6095</v>
      </c>
      <c r="F176" s="57">
        <v>4406.0944600000003</v>
      </c>
      <c r="G176" s="58">
        <f t="shared" si="5"/>
        <v>0.72290311074651359</v>
      </c>
    </row>
    <row r="177" spans="1:9" x14ac:dyDescent="0.3">
      <c r="A177" s="43" t="str">
        <f t="shared" si="4"/>
        <v>A</v>
      </c>
      <c r="B177" s="59" t="s">
        <v>333</v>
      </c>
      <c r="C177" s="60" t="s">
        <v>11</v>
      </c>
      <c r="D177" s="61">
        <v>3540</v>
      </c>
      <c r="E177" s="61">
        <v>3540</v>
      </c>
      <c r="F177" s="61">
        <v>2277.2177900000002</v>
      </c>
      <c r="G177" s="62">
        <f t="shared" si="5"/>
        <v>0.64328186158192091</v>
      </c>
    </row>
    <row r="178" spans="1:9" x14ac:dyDescent="0.3">
      <c r="A178" s="43" t="str">
        <f t="shared" si="4"/>
        <v>A</v>
      </c>
      <c r="B178" s="59" t="s">
        <v>333</v>
      </c>
      <c r="C178" s="60" t="s">
        <v>12</v>
      </c>
      <c r="D178" s="61">
        <v>2515</v>
      </c>
      <c r="E178" s="61">
        <v>2495</v>
      </c>
      <c r="F178" s="61">
        <v>2088.99134</v>
      </c>
      <c r="G178" s="62">
        <f t="shared" si="5"/>
        <v>0.83727107815631263</v>
      </c>
    </row>
    <row r="179" spans="1:9" x14ac:dyDescent="0.3">
      <c r="A179" s="43" t="str">
        <f t="shared" si="4"/>
        <v>A</v>
      </c>
      <c r="B179" s="59" t="s">
        <v>333</v>
      </c>
      <c r="C179" s="60" t="s">
        <v>15</v>
      </c>
      <c r="D179" s="61">
        <v>20</v>
      </c>
      <c r="E179" s="61">
        <v>40</v>
      </c>
      <c r="F179" s="61">
        <v>26.50151</v>
      </c>
      <c r="G179" s="62">
        <f t="shared" si="5"/>
        <v>0.66253775000000004</v>
      </c>
    </row>
    <row r="180" spans="1:9" x14ac:dyDescent="0.3">
      <c r="A180" s="43" t="str">
        <f t="shared" si="4"/>
        <v>A</v>
      </c>
      <c r="B180" s="59" t="s">
        <v>333</v>
      </c>
      <c r="C180" s="60" t="s">
        <v>16</v>
      </c>
      <c r="D180" s="61">
        <v>20</v>
      </c>
      <c r="E180" s="61">
        <v>20</v>
      </c>
      <c r="F180" s="61">
        <v>13.38382</v>
      </c>
      <c r="G180" s="62">
        <f t="shared" si="5"/>
        <v>0.66919099999999998</v>
      </c>
    </row>
    <row r="181" spans="1:9" x14ac:dyDescent="0.3">
      <c r="A181" s="43" t="str">
        <f t="shared" si="4"/>
        <v>A</v>
      </c>
      <c r="B181" s="55" t="s">
        <v>333</v>
      </c>
      <c r="C181" s="56" t="s">
        <v>17</v>
      </c>
      <c r="D181" s="57">
        <v>745</v>
      </c>
      <c r="E181" s="57">
        <v>745</v>
      </c>
      <c r="F181" s="57">
        <v>191.21189000000001</v>
      </c>
      <c r="G181" s="58">
        <f t="shared" si="5"/>
        <v>0.25666025503355705</v>
      </c>
    </row>
    <row r="182" spans="1:9" ht="65.400000000000006" thickBot="1" x14ac:dyDescent="0.35">
      <c r="A182" s="43" t="str">
        <f t="shared" si="4"/>
        <v>A</v>
      </c>
      <c r="B182" s="44" t="s">
        <v>384</v>
      </c>
      <c r="C182" s="45" t="s">
        <v>385</v>
      </c>
      <c r="D182" s="63">
        <v>1052.3</v>
      </c>
      <c r="E182" s="63">
        <v>1052.3</v>
      </c>
      <c r="F182" s="63">
        <v>995.33707000000015</v>
      </c>
      <c r="G182" s="64">
        <f t="shared" si="5"/>
        <v>0.94586816497196635</v>
      </c>
      <c r="H182" s="48"/>
      <c r="I182" s="48"/>
    </row>
    <row r="183" spans="1:9" ht="15" thickTop="1" x14ac:dyDescent="0.3">
      <c r="A183" s="43" t="str">
        <f t="shared" si="4"/>
        <v>A</v>
      </c>
      <c r="B183" s="55" t="s">
        <v>333</v>
      </c>
      <c r="C183" s="56" t="s">
        <v>10</v>
      </c>
      <c r="D183" s="57">
        <v>1047.3</v>
      </c>
      <c r="E183" s="57">
        <v>1037.3</v>
      </c>
      <c r="F183" s="57">
        <v>980.4980700000001</v>
      </c>
      <c r="G183" s="58">
        <f t="shared" si="5"/>
        <v>0.94524059577749941</v>
      </c>
    </row>
    <row r="184" spans="1:9" x14ac:dyDescent="0.3">
      <c r="A184" s="43" t="str">
        <f t="shared" si="4"/>
        <v>A</v>
      </c>
      <c r="B184" s="59" t="s">
        <v>333</v>
      </c>
      <c r="C184" s="60" t="s">
        <v>11</v>
      </c>
      <c r="D184" s="61">
        <v>707.3</v>
      </c>
      <c r="E184" s="61">
        <v>677.3</v>
      </c>
      <c r="F184" s="61">
        <v>665.64340000000004</v>
      </c>
      <c r="G184" s="62">
        <f t="shared" si="5"/>
        <v>0.98278960578768648</v>
      </c>
    </row>
    <row r="185" spans="1:9" x14ac:dyDescent="0.3">
      <c r="A185" s="43" t="str">
        <f t="shared" si="4"/>
        <v>A</v>
      </c>
      <c r="B185" s="59" t="s">
        <v>333</v>
      </c>
      <c r="C185" s="60" t="s">
        <v>12</v>
      </c>
      <c r="D185" s="61">
        <v>331</v>
      </c>
      <c r="E185" s="61">
        <v>354.7</v>
      </c>
      <c r="F185" s="61">
        <v>309.70695000000001</v>
      </c>
      <c r="G185" s="62">
        <f t="shared" si="5"/>
        <v>0.87315181843811673</v>
      </c>
    </row>
    <row r="186" spans="1:9" x14ac:dyDescent="0.3">
      <c r="A186" s="43" t="str">
        <f t="shared" si="4"/>
        <v>A</v>
      </c>
      <c r="B186" s="59" t="s">
        <v>333</v>
      </c>
      <c r="C186" s="60" t="s">
        <v>15</v>
      </c>
      <c r="D186" s="61">
        <v>5</v>
      </c>
      <c r="E186" s="61">
        <v>3.1</v>
      </c>
      <c r="F186" s="61">
        <v>2.9921600000000002</v>
      </c>
      <c r="G186" s="62">
        <f t="shared" si="5"/>
        <v>0.96521290322580644</v>
      </c>
    </row>
    <row r="187" spans="1:9" x14ac:dyDescent="0.3">
      <c r="A187" s="43" t="str">
        <f t="shared" si="4"/>
        <v>A</v>
      </c>
      <c r="B187" s="59" t="s">
        <v>333</v>
      </c>
      <c r="C187" s="60" t="s">
        <v>16</v>
      </c>
      <c r="D187" s="61">
        <v>4</v>
      </c>
      <c r="E187" s="61">
        <v>2.2000000000000002</v>
      </c>
      <c r="F187" s="61">
        <v>2.1555599999999999</v>
      </c>
      <c r="G187" s="62">
        <f t="shared" si="5"/>
        <v>0.97979999999999989</v>
      </c>
    </row>
    <row r="188" spans="1:9" x14ac:dyDescent="0.3">
      <c r="A188" s="43" t="str">
        <f t="shared" si="4"/>
        <v>A</v>
      </c>
      <c r="B188" s="55" t="s">
        <v>333</v>
      </c>
      <c r="C188" s="56" t="s">
        <v>17</v>
      </c>
      <c r="D188" s="57">
        <v>5</v>
      </c>
      <c r="E188" s="57">
        <v>15</v>
      </c>
      <c r="F188" s="57">
        <v>14.839</v>
      </c>
      <c r="G188" s="58">
        <f t="shared" si="5"/>
        <v>0.98926666666666674</v>
      </c>
    </row>
    <row r="189" spans="1:9" ht="33" thickBot="1" x14ac:dyDescent="0.35">
      <c r="A189" s="43" t="str">
        <f t="shared" si="4"/>
        <v>A</v>
      </c>
      <c r="B189" s="44" t="s">
        <v>386</v>
      </c>
      <c r="C189" s="45" t="s">
        <v>387</v>
      </c>
      <c r="D189" s="63">
        <v>834.7</v>
      </c>
      <c r="E189" s="63">
        <v>834.70000000000016</v>
      </c>
      <c r="F189" s="63">
        <v>819.86447999999996</v>
      </c>
      <c r="G189" s="64">
        <f t="shared" si="5"/>
        <v>0.98222652449982006</v>
      </c>
      <c r="H189" s="48"/>
      <c r="I189" s="48"/>
    </row>
    <row r="190" spans="1:9" ht="15" thickTop="1" x14ac:dyDescent="0.3">
      <c r="A190" s="43" t="str">
        <f t="shared" si="4"/>
        <v>A</v>
      </c>
      <c r="B190" s="55" t="s">
        <v>333</v>
      </c>
      <c r="C190" s="56" t="s">
        <v>10</v>
      </c>
      <c r="D190" s="57">
        <v>829.7</v>
      </c>
      <c r="E190" s="57">
        <v>788.0350000000002</v>
      </c>
      <c r="F190" s="57">
        <v>774.21147999999994</v>
      </c>
      <c r="G190" s="58">
        <f t="shared" si="5"/>
        <v>0.98245824106797253</v>
      </c>
    </row>
    <row r="191" spans="1:9" x14ac:dyDescent="0.3">
      <c r="A191" s="43" t="str">
        <f t="shared" si="4"/>
        <v>A</v>
      </c>
      <c r="B191" s="59" t="s">
        <v>333</v>
      </c>
      <c r="C191" s="60" t="s">
        <v>11</v>
      </c>
      <c r="D191" s="61">
        <v>582.70000000000005</v>
      </c>
      <c r="E191" s="61">
        <v>545.81500000000005</v>
      </c>
      <c r="F191" s="61">
        <v>543.67634999999996</v>
      </c>
      <c r="G191" s="62">
        <f t="shared" si="5"/>
        <v>0.99608173098943764</v>
      </c>
    </row>
    <row r="192" spans="1:9" x14ac:dyDescent="0.3">
      <c r="A192" s="43" t="str">
        <f t="shared" si="4"/>
        <v>A</v>
      </c>
      <c r="B192" s="59" t="s">
        <v>333</v>
      </c>
      <c r="C192" s="60" t="s">
        <v>12</v>
      </c>
      <c r="D192" s="61">
        <v>246</v>
      </c>
      <c r="E192" s="61">
        <v>232.85300000000001</v>
      </c>
      <c r="F192" s="61">
        <v>221.56895</v>
      </c>
      <c r="G192" s="62">
        <f t="shared" si="5"/>
        <v>0.95154002739926047</v>
      </c>
    </row>
    <row r="193" spans="1:9" x14ac:dyDescent="0.3">
      <c r="A193" s="43" t="str">
        <f t="shared" si="4"/>
        <v>A</v>
      </c>
      <c r="B193" s="59" t="s">
        <v>333</v>
      </c>
      <c r="C193" s="60" t="s">
        <v>15</v>
      </c>
      <c r="D193" s="61">
        <v>1</v>
      </c>
      <c r="E193" s="61">
        <v>5.6</v>
      </c>
      <c r="F193" s="61">
        <v>5.4674300000000002</v>
      </c>
      <c r="G193" s="62">
        <f t="shared" si="5"/>
        <v>0.97632678571428577</v>
      </c>
    </row>
    <row r="194" spans="1:9" x14ac:dyDescent="0.3">
      <c r="A194" s="43" t="str">
        <f t="shared" ref="A194:A257" si="6">IF(OR(D194&lt;&gt;0,E194&lt;&gt;0,F194&lt;&gt;0),"A","B")</f>
        <v>A</v>
      </c>
      <c r="B194" s="59" t="s">
        <v>333</v>
      </c>
      <c r="C194" s="60" t="s">
        <v>16</v>
      </c>
      <c r="D194" s="61">
        <v>0</v>
      </c>
      <c r="E194" s="61">
        <v>3.7669999999999999</v>
      </c>
      <c r="F194" s="61">
        <v>3.4987499999999998</v>
      </c>
      <c r="G194" s="62">
        <f t="shared" ref="G194:G257" si="7">F194/E194</f>
        <v>0.92878948765595959</v>
      </c>
    </row>
    <row r="195" spans="1:9" x14ac:dyDescent="0.3">
      <c r="A195" s="43" t="str">
        <f t="shared" si="6"/>
        <v>A</v>
      </c>
      <c r="B195" s="55" t="s">
        <v>333</v>
      </c>
      <c r="C195" s="56" t="s">
        <v>17</v>
      </c>
      <c r="D195" s="57">
        <v>5</v>
      </c>
      <c r="E195" s="57">
        <v>46.664999999999999</v>
      </c>
      <c r="F195" s="57">
        <v>45.652999999999999</v>
      </c>
      <c r="G195" s="58">
        <f t="shared" si="7"/>
        <v>0.97831351119682841</v>
      </c>
    </row>
    <row r="196" spans="1:9" ht="81.599999999999994" thickBot="1" x14ac:dyDescent="0.35">
      <c r="A196" s="43" t="str">
        <f t="shared" si="6"/>
        <v>A</v>
      </c>
      <c r="B196" s="44" t="s">
        <v>388</v>
      </c>
      <c r="C196" s="45" t="s">
        <v>389</v>
      </c>
      <c r="D196" s="63">
        <v>939.2</v>
      </c>
      <c r="E196" s="63">
        <v>939.19999999999993</v>
      </c>
      <c r="F196" s="63">
        <v>934.64945999999998</v>
      </c>
      <c r="G196" s="64">
        <f t="shared" si="7"/>
        <v>0.99515487649063039</v>
      </c>
      <c r="H196" s="48"/>
      <c r="I196" s="48"/>
    </row>
    <row r="197" spans="1:9" ht="15" thickTop="1" x14ac:dyDescent="0.3">
      <c r="A197" s="43" t="str">
        <f t="shared" si="6"/>
        <v>A</v>
      </c>
      <c r="B197" s="55" t="s">
        <v>333</v>
      </c>
      <c r="C197" s="56" t="s">
        <v>10</v>
      </c>
      <c r="D197" s="57">
        <v>929.2</v>
      </c>
      <c r="E197" s="57">
        <v>931.80099999999993</v>
      </c>
      <c r="F197" s="57">
        <v>927.25045999999998</v>
      </c>
      <c r="G197" s="58">
        <f t="shared" si="7"/>
        <v>0.99511640360978371</v>
      </c>
    </row>
    <row r="198" spans="1:9" x14ac:dyDescent="0.3">
      <c r="A198" s="43" t="str">
        <f t="shared" si="6"/>
        <v>A</v>
      </c>
      <c r="B198" s="59" t="s">
        <v>333</v>
      </c>
      <c r="C198" s="60" t="s">
        <v>11</v>
      </c>
      <c r="D198" s="61">
        <v>664.2</v>
      </c>
      <c r="E198" s="61">
        <v>649.20000000000005</v>
      </c>
      <c r="F198" s="61">
        <v>645.61765000000003</v>
      </c>
      <c r="G198" s="62">
        <f t="shared" si="7"/>
        <v>0.99448190080098575</v>
      </c>
    </row>
    <row r="199" spans="1:9" x14ac:dyDescent="0.3">
      <c r="A199" s="43" t="str">
        <f t="shared" si="6"/>
        <v>A</v>
      </c>
      <c r="B199" s="59" t="s">
        <v>333</v>
      </c>
      <c r="C199" s="60" t="s">
        <v>12</v>
      </c>
      <c r="D199" s="61">
        <v>257</v>
      </c>
      <c r="E199" s="61">
        <v>280.80099999999999</v>
      </c>
      <c r="F199" s="61">
        <v>279.87846999999999</v>
      </c>
      <c r="G199" s="62">
        <f t="shared" si="7"/>
        <v>0.99671464845210667</v>
      </c>
    </row>
    <row r="200" spans="1:9" x14ac:dyDescent="0.3">
      <c r="A200" s="43" t="str">
        <f t="shared" si="6"/>
        <v>A</v>
      </c>
      <c r="B200" s="59" t="s">
        <v>333</v>
      </c>
      <c r="C200" s="60" t="s">
        <v>15</v>
      </c>
      <c r="D200" s="61">
        <v>5</v>
      </c>
      <c r="E200" s="61">
        <v>0</v>
      </c>
      <c r="F200" s="61">
        <v>0</v>
      </c>
      <c r="G200" s="62" t="e">
        <f t="shared" si="7"/>
        <v>#DIV/0!</v>
      </c>
    </row>
    <row r="201" spans="1:9" x14ac:dyDescent="0.3">
      <c r="A201" s="43" t="str">
        <f t="shared" si="6"/>
        <v>A</v>
      </c>
      <c r="B201" s="59" t="s">
        <v>333</v>
      </c>
      <c r="C201" s="60" t="s">
        <v>16</v>
      </c>
      <c r="D201" s="61">
        <v>3</v>
      </c>
      <c r="E201" s="61">
        <v>1.8</v>
      </c>
      <c r="F201" s="61">
        <v>1.75434</v>
      </c>
      <c r="G201" s="62">
        <f t="shared" si="7"/>
        <v>0.97463333333333335</v>
      </c>
    </row>
    <row r="202" spans="1:9" x14ac:dyDescent="0.3">
      <c r="A202" s="43" t="str">
        <f t="shared" si="6"/>
        <v>A</v>
      </c>
      <c r="B202" s="55" t="s">
        <v>333</v>
      </c>
      <c r="C202" s="56" t="s">
        <v>17</v>
      </c>
      <c r="D202" s="57">
        <v>10</v>
      </c>
      <c r="E202" s="57">
        <v>7.399</v>
      </c>
      <c r="F202" s="57">
        <v>7.399</v>
      </c>
      <c r="G202" s="58">
        <f t="shared" si="7"/>
        <v>1</v>
      </c>
    </row>
    <row r="203" spans="1:9" ht="49.2" thickBot="1" x14ac:dyDescent="0.35">
      <c r="A203" s="43" t="str">
        <f t="shared" si="6"/>
        <v>A</v>
      </c>
      <c r="B203" s="44" t="s">
        <v>390</v>
      </c>
      <c r="C203" s="45" t="s">
        <v>391</v>
      </c>
      <c r="D203" s="63">
        <v>950.7</v>
      </c>
      <c r="E203" s="63">
        <v>950.69999999999993</v>
      </c>
      <c r="F203" s="63">
        <v>936.13076999999998</v>
      </c>
      <c r="G203" s="64">
        <f t="shared" si="7"/>
        <v>0.98467526033449038</v>
      </c>
      <c r="H203" s="48"/>
      <c r="I203" s="48"/>
    </row>
    <row r="204" spans="1:9" ht="15" thickTop="1" x14ac:dyDescent="0.3">
      <c r="A204" s="43" t="str">
        <f t="shared" si="6"/>
        <v>A</v>
      </c>
      <c r="B204" s="55" t="s">
        <v>333</v>
      </c>
      <c r="C204" s="56" t="s">
        <v>10</v>
      </c>
      <c r="D204" s="57">
        <v>945.7</v>
      </c>
      <c r="E204" s="57">
        <v>931.59999999999991</v>
      </c>
      <c r="F204" s="57">
        <v>917.45376999999996</v>
      </c>
      <c r="G204" s="58">
        <f t="shared" si="7"/>
        <v>0.98481512451696007</v>
      </c>
    </row>
    <row r="205" spans="1:9" x14ac:dyDescent="0.3">
      <c r="A205" s="43" t="str">
        <f t="shared" si="6"/>
        <v>A</v>
      </c>
      <c r="B205" s="59" t="s">
        <v>333</v>
      </c>
      <c r="C205" s="60" t="s">
        <v>11</v>
      </c>
      <c r="D205" s="61">
        <v>609.70000000000005</v>
      </c>
      <c r="E205" s="61">
        <v>601.95699999999999</v>
      </c>
      <c r="F205" s="61">
        <v>601.30050000000006</v>
      </c>
      <c r="G205" s="62">
        <f t="shared" si="7"/>
        <v>0.99890939053786243</v>
      </c>
    </row>
    <row r="206" spans="1:9" x14ac:dyDescent="0.3">
      <c r="A206" s="43" t="str">
        <f t="shared" si="6"/>
        <v>A</v>
      </c>
      <c r="B206" s="59" t="s">
        <v>333</v>
      </c>
      <c r="C206" s="60" t="s">
        <v>12</v>
      </c>
      <c r="D206" s="61">
        <v>331</v>
      </c>
      <c r="E206" s="61">
        <v>310.10399999999998</v>
      </c>
      <c r="F206" s="61">
        <v>296.62142999999998</v>
      </c>
      <c r="G206" s="62">
        <f t="shared" si="7"/>
        <v>0.95652242473492766</v>
      </c>
    </row>
    <row r="207" spans="1:9" x14ac:dyDescent="0.3">
      <c r="A207" s="43" t="str">
        <f t="shared" si="6"/>
        <v>A</v>
      </c>
      <c r="B207" s="59" t="s">
        <v>333</v>
      </c>
      <c r="C207" s="60" t="s">
        <v>15</v>
      </c>
      <c r="D207" s="61">
        <v>0</v>
      </c>
      <c r="E207" s="61">
        <v>17.943000000000001</v>
      </c>
      <c r="F207" s="61">
        <v>17.94172</v>
      </c>
      <c r="G207" s="62">
        <f t="shared" si="7"/>
        <v>0.99992866298835192</v>
      </c>
    </row>
    <row r="208" spans="1:9" x14ac:dyDescent="0.3">
      <c r="A208" s="43" t="str">
        <f t="shared" si="6"/>
        <v>A</v>
      </c>
      <c r="B208" s="59" t="s">
        <v>333</v>
      </c>
      <c r="C208" s="60" t="s">
        <v>16</v>
      </c>
      <c r="D208" s="61">
        <v>5</v>
      </c>
      <c r="E208" s="61">
        <v>1.5960000000000001</v>
      </c>
      <c r="F208" s="61">
        <v>1.59012</v>
      </c>
      <c r="G208" s="62">
        <f t="shared" si="7"/>
        <v>0.99631578947368415</v>
      </c>
    </row>
    <row r="209" spans="1:9" x14ac:dyDescent="0.3">
      <c r="A209" s="43" t="str">
        <f t="shared" si="6"/>
        <v>A</v>
      </c>
      <c r="B209" s="55" t="s">
        <v>333</v>
      </c>
      <c r="C209" s="56" t="s">
        <v>17</v>
      </c>
      <c r="D209" s="57">
        <v>5</v>
      </c>
      <c r="E209" s="57">
        <v>19.100000000000001</v>
      </c>
      <c r="F209" s="57">
        <v>18.677</v>
      </c>
      <c r="G209" s="58">
        <f t="shared" si="7"/>
        <v>0.97785340314136115</v>
      </c>
    </row>
    <row r="210" spans="1:9" ht="33" thickBot="1" x14ac:dyDescent="0.35">
      <c r="A210" s="43" t="str">
        <f t="shared" si="6"/>
        <v>A</v>
      </c>
      <c r="B210" s="44" t="s">
        <v>392</v>
      </c>
      <c r="C210" s="45" t="s">
        <v>393</v>
      </c>
      <c r="D210" s="63">
        <v>867.4</v>
      </c>
      <c r="E210" s="63">
        <v>867.39999999999986</v>
      </c>
      <c r="F210" s="63">
        <v>832.67978999999991</v>
      </c>
      <c r="G210" s="64">
        <f t="shared" si="7"/>
        <v>0.95997208900161402</v>
      </c>
      <c r="H210" s="48"/>
      <c r="I210" s="48"/>
    </row>
    <row r="211" spans="1:9" ht="15" thickTop="1" x14ac:dyDescent="0.3">
      <c r="A211" s="43" t="str">
        <f t="shared" si="6"/>
        <v>A</v>
      </c>
      <c r="B211" s="55" t="s">
        <v>333</v>
      </c>
      <c r="C211" s="56" t="s">
        <v>10</v>
      </c>
      <c r="D211" s="57">
        <v>865.9</v>
      </c>
      <c r="E211" s="57">
        <v>839.89999999999986</v>
      </c>
      <c r="F211" s="57">
        <v>805.34578999999997</v>
      </c>
      <c r="G211" s="58">
        <f t="shared" si="7"/>
        <v>0.95885913799261824</v>
      </c>
    </row>
    <row r="212" spans="1:9" x14ac:dyDescent="0.3">
      <c r="A212" s="43" t="str">
        <f t="shared" si="6"/>
        <v>A</v>
      </c>
      <c r="B212" s="59" t="s">
        <v>333</v>
      </c>
      <c r="C212" s="60" t="s">
        <v>11</v>
      </c>
      <c r="D212" s="61">
        <v>606.29999999999995</v>
      </c>
      <c r="E212" s="61">
        <v>572.54</v>
      </c>
      <c r="F212" s="61">
        <v>559.18475999999998</v>
      </c>
      <c r="G212" s="62">
        <f t="shared" si="7"/>
        <v>0.97667369965417261</v>
      </c>
    </row>
    <row r="213" spans="1:9" x14ac:dyDescent="0.3">
      <c r="A213" s="43" t="str">
        <f t="shared" si="6"/>
        <v>A</v>
      </c>
      <c r="B213" s="59" t="s">
        <v>333</v>
      </c>
      <c r="C213" s="60" t="s">
        <v>12</v>
      </c>
      <c r="D213" s="61">
        <v>258.89999999999998</v>
      </c>
      <c r="E213" s="61">
        <v>256.52499999999998</v>
      </c>
      <c r="F213" s="61">
        <v>235.80765</v>
      </c>
      <c r="G213" s="62">
        <f t="shared" si="7"/>
        <v>0.91923847578208762</v>
      </c>
    </row>
    <row r="214" spans="1:9" x14ac:dyDescent="0.3">
      <c r="A214" s="43" t="str">
        <f t="shared" si="6"/>
        <v>A</v>
      </c>
      <c r="B214" s="59" t="s">
        <v>333</v>
      </c>
      <c r="C214" s="60" t="s">
        <v>15</v>
      </c>
      <c r="D214" s="61">
        <v>0</v>
      </c>
      <c r="E214" s="61">
        <v>9.9</v>
      </c>
      <c r="F214" s="61">
        <v>9.4184199999999993</v>
      </c>
      <c r="G214" s="62">
        <f t="shared" si="7"/>
        <v>0.95135555555555551</v>
      </c>
    </row>
    <row r="215" spans="1:9" x14ac:dyDescent="0.3">
      <c r="A215" s="43" t="str">
        <f t="shared" si="6"/>
        <v>A</v>
      </c>
      <c r="B215" s="59" t="s">
        <v>333</v>
      </c>
      <c r="C215" s="60" t="s">
        <v>16</v>
      </c>
      <c r="D215" s="61">
        <v>0.7</v>
      </c>
      <c r="E215" s="61">
        <v>0.93500000000000005</v>
      </c>
      <c r="F215" s="61">
        <v>0.93496000000000001</v>
      </c>
      <c r="G215" s="62">
        <f t="shared" si="7"/>
        <v>0.99995721925133685</v>
      </c>
    </row>
    <row r="216" spans="1:9" x14ac:dyDescent="0.3">
      <c r="A216" s="43" t="str">
        <f t="shared" si="6"/>
        <v>A</v>
      </c>
      <c r="B216" s="55" t="s">
        <v>333</v>
      </c>
      <c r="C216" s="56" t="s">
        <v>17</v>
      </c>
      <c r="D216" s="57">
        <v>1.5</v>
      </c>
      <c r="E216" s="57">
        <v>27.5</v>
      </c>
      <c r="F216" s="57">
        <v>27.334</v>
      </c>
      <c r="G216" s="58">
        <f t="shared" si="7"/>
        <v>0.99396363636363638</v>
      </c>
    </row>
    <row r="217" spans="1:9" ht="33" thickBot="1" x14ac:dyDescent="0.35">
      <c r="A217" s="43" t="str">
        <f t="shared" si="6"/>
        <v>A</v>
      </c>
      <c r="B217" s="44" t="s">
        <v>394</v>
      </c>
      <c r="C217" s="45" t="s">
        <v>395</v>
      </c>
      <c r="D217" s="63">
        <v>844.2</v>
      </c>
      <c r="E217" s="63">
        <v>844.20000000000016</v>
      </c>
      <c r="F217" s="63">
        <v>829.75894999999991</v>
      </c>
      <c r="G217" s="64">
        <f t="shared" si="7"/>
        <v>0.98289380478559552</v>
      </c>
      <c r="H217" s="48"/>
      <c r="I217" s="48"/>
    </row>
    <row r="218" spans="1:9" ht="15" thickTop="1" x14ac:dyDescent="0.3">
      <c r="A218" s="43" t="str">
        <f t="shared" si="6"/>
        <v>A</v>
      </c>
      <c r="B218" s="55" t="s">
        <v>333</v>
      </c>
      <c r="C218" s="56" t="s">
        <v>10</v>
      </c>
      <c r="D218" s="57">
        <v>839.2</v>
      </c>
      <c r="E218" s="57">
        <v>838.98500000000013</v>
      </c>
      <c r="F218" s="57">
        <v>824.54394999999988</v>
      </c>
      <c r="G218" s="58">
        <f t="shared" si="7"/>
        <v>0.98278747534222877</v>
      </c>
    </row>
    <row r="219" spans="1:9" x14ac:dyDescent="0.3">
      <c r="A219" s="43" t="str">
        <f t="shared" si="6"/>
        <v>A</v>
      </c>
      <c r="B219" s="59" t="s">
        <v>333</v>
      </c>
      <c r="C219" s="60" t="s">
        <v>11</v>
      </c>
      <c r="D219" s="61">
        <v>614.20000000000005</v>
      </c>
      <c r="E219" s="61">
        <v>610.37</v>
      </c>
      <c r="F219" s="61">
        <v>608.16720999999995</v>
      </c>
      <c r="G219" s="62">
        <f t="shared" si="7"/>
        <v>0.99639105788292337</v>
      </c>
    </row>
    <row r="220" spans="1:9" x14ac:dyDescent="0.3">
      <c r="A220" s="43" t="str">
        <f t="shared" si="6"/>
        <v>A</v>
      </c>
      <c r="B220" s="59" t="s">
        <v>333</v>
      </c>
      <c r="C220" s="60" t="s">
        <v>12</v>
      </c>
      <c r="D220" s="61">
        <v>215</v>
      </c>
      <c r="E220" s="61">
        <v>220.24299999999999</v>
      </c>
      <c r="F220" s="61">
        <v>209.18458999999999</v>
      </c>
      <c r="G220" s="62">
        <f t="shared" si="7"/>
        <v>0.94978995927225829</v>
      </c>
    </row>
    <row r="221" spans="1:9" x14ac:dyDescent="0.3">
      <c r="A221" s="43" t="str">
        <f t="shared" si="6"/>
        <v>A</v>
      </c>
      <c r="B221" s="59" t="s">
        <v>333</v>
      </c>
      <c r="C221" s="60" t="s">
        <v>15</v>
      </c>
      <c r="D221" s="61">
        <v>5</v>
      </c>
      <c r="E221" s="61">
        <v>4.1950000000000003</v>
      </c>
      <c r="F221" s="61">
        <v>3.1936800000000001</v>
      </c>
      <c r="G221" s="62">
        <f t="shared" si="7"/>
        <v>0.76130631704410012</v>
      </c>
    </row>
    <row r="222" spans="1:9" x14ac:dyDescent="0.3">
      <c r="A222" s="43" t="str">
        <f t="shared" si="6"/>
        <v>A</v>
      </c>
      <c r="B222" s="59" t="s">
        <v>333</v>
      </c>
      <c r="C222" s="60" t="s">
        <v>16</v>
      </c>
      <c r="D222" s="61">
        <v>5</v>
      </c>
      <c r="E222" s="61">
        <v>4.1769999999999996</v>
      </c>
      <c r="F222" s="61">
        <v>3.9984700000000002</v>
      </c>
      <c r="G222" s="62">
        <f t="shared" si="7"/>
        <v>0.95725879818051252</v>
      </c>
    </row>
    <row r="223" spans="1:9" x14ac:dyDescent="0.3">
      <c r="A223" s="43" t="str">
        <f t="shared" si="6"/>
        <v>A</v>
      </c>
      <c r="B223" s="55" t="s">
        <v>333</v>
      </c>
      <c r="C223" s="56" t="s">
        <v>17</v>
      </c>
      <c r="D223" s="57">
        <v>5</v>
      </c>
      <c r="E223" s="57">
        <v>5.2149999999999999</v>
      </c>
      <c r="F223" s="57">
        <v>5.2149999999999999</v>
      </c>
      <c r="G223" s="58">
        <f t="shared" si="7"/>
        <v>1</v>
      </c>
    </row>
    <row r="224" spans="1:9" ht="49.2" thickBot="1" x14ac:dyDescent="0.35">
      <c r="A224" s="43" t="str">
        <f t="shared" si="6"/>
        <v>A</v>
      </c>
      <c r="B224" s="44" t="s">
        <v>396</v>
      </c>
      <c r="C224" s="45" t="s">
        <v>397</v>
      </c>
      <c r="D224" s="63">
        <v>820.7</v>
      </c>
      <c r="E224" s="63">
        <v>820.69999999999993</v>
      </c>
      <c r="F224" s="63">
        <v>820.54594000000009</v>
      </c>
      <c r="G224" s="64">
        <f t="shared" si="7"/>
        <v>0.99981228219812379</v>
      </c>
      <c r="H224" s="48"/>
      <c r="I224" s="48"/>
    </row>
    <row r="225" spans="1:9" ht="15" thickTop="1" x14ac:dyDescent="0.3">
      <c r="A225" s="43" t="str">
        <f t="shared" si="6"/>
        <v>A</v>
      </c>
      <c r="B225" s="55" t="s">
        <v>333</v>
      </c>
      <c r="C225" s="56" t="s">
        <v>10</v>
      </c>
      <c r="D225" s="57">
        <v>816.7</v>
      </c>
      <c r="E225" s="57">
        <v>820.69999999999993</v>
      </c>
      <c r="F225" s="57">
        <v>820.54594000000009</v>
      </c>
      <c r="G225" s="58">
        <f t="shared" si="7"/>
        <v>0.99981228219812379</v>
      </c>
    </row>
    <row r="226" spans="1:9" x14ac:dyDescent="0.3">
      <c r="A226" s="43" t="str">
        <f t="shared" si="6"/>
        <v>A</v>
      </c>
      <c r="B226" s="59" t="s">
        <v>333</v>
      </c>
      <c r="C226" s="60" t="s">
        <v>11</v>
      </c>
      <c r="D226" s="61">
        <v>558.70000000000005</v>
      </c>
      <c r="E226" s="61">
        <v>575.72299999999996</v>
      </c>
      <c r="F226" s="61">
        <v>575.72248999999999</v>
      </c>
      <c r="G226" s="62">
        <f t="shared" si="7"/>
        <v>0.99999911415732923</v>
      </c>
    </row>
    <row r="227" spans="1:9" x14ac:dyDescent="0.3">
      <c r="A227" s="43" t="str">
        <f t="shared" si="6"/>
        <v>A</v>
      </c>
      <c r="B227" s="59" t="s">
        <v>333</v>
      </c>
      <c r="C227" s="60" t="s">
        <v>12</v>
      </c>
      <c r="D227" s="61">
        <v>253</v>
      </c>
      <c r="E227" s="61">
        <v>238.34200000000001</v>
      </c>
      <c r="F227" s="61">
        <v>238.19067999999999</v>
      </c>
      <c r="G227" s="62">
        <f t="shared" si="7"/>
        <v>0.99936511399585459</v>
      </c>
    </row>
    <row r="228" spans="1:9" x14ac:dyDescent="0.3">
      <c r="A228" s="43" t="str">
        <f t="shared" si="6"/>
        <v>A</v>
      </c>
      <c r="B228" s="59" t="s">
        <v>333</v>
      </c>
      <c r="C228" s="60" t="s">
        <v>15</v>
      </c>
      <c r="D228" s="61">
        <v>1</v>
      </c>
      <c r="E228" s="61">
        <v>2.6349999999999998</v>
      </c>
      <c r="F228" s="61">
        <v>2.63476</v>
      </c>
      <c r="G228" s="62">
        <f t="shared" si="7"/>
        <v>0.99990891840607221</v>
      </c>
    </row>
    <row r="229" spans="1:9" x14ac:dyDescent="0.3">
      <c r="A229" s="43" t="str">
        <f t="shared" si="6"/>
        <v>A</v>
      </c>
      <c r="B229" s="59" t="s">
        <v>333</v>
      </c>
      <c r="C229" s="60" t="s">
        <v>16</v>
      </c>
      <c r="D229" s="61">
        <v>4</v>
      </c>
      <c r="E229" s="61">
        <v>4</v>
      </c>
      <c r="F229" s="61">
        <v>3.9980099999999998</v>
      </c>
      <c r="G229" s="62">
        <f t="shared" si="7"/>
        <v>0.99950249999999996</v>
      </c>
    </row>
    <row r="230" spans="1:9" x14ac:dyDescent="0.3">
      <c r="A230" s="43" t="str">
        <f t="shared" si="6"/>
        <v>A</v>
      </c>
      <c r="B230" s="55" t="s">
        <v>333</v>
      </c>
      <c r="C230" s="56" t="s">
        <v>17</v>
      </c>
      <c r="D230" s="57">
        <v>4</v>
      </c>
      <c r="E230" s="57">
        <v>0</v>
      </c>
      <c r="F230" s="57">
        <v>0</v>
      </c>
      <c r="G230" s="58" t="e">
        <f t="shared" si="7"/>
        <v>#DIV/0!</v>
      </c>
    </row>
    <row r="231" spans="1:9" ht="65.400000000000006" thickBot="1" x14ac:dyDescent="0.35">
      <c r="A231" s="43" t="str">
        <f t="shared" si="6"/>
        <v>A</v>
      </c>
      <c r="B231" s="44" t="s">
        <v>398</v>
      </c>
      <c r="C231" s="45" t="s">
        <v>399</v>
      </c>
      <c r="D231" s="63">
        <v>1194.8</v>
      </c>
      <c r="E231" s="63">
        <v>1194.8</v>
      </c>
      <c r="F231" s="63">
        <v>1168.29801</v>
      </c>
      <c r="G231" s="64">
        <f t="shared" si="7"/>
        <v>0.97781889019082691</v>
      </c>
      <c r="H231" s="48"/>
      <c r="I231" s="48"/>
    </row>
    <row r="232" spans="1:9" ht="15" thickTop="1" x14ac:dyDescent="0.3">
      <c r="A232" s="43" t="str">
        <f t="shared" si="6"/>
        <v>A</v>
      </c>
      <c r="B232" s="55" t="s">
        <v>333</v>
      </c>
      <c r="C232" s="56" t="s">
        <v>10</v>
      </c>
      <c r="D232" s="57">
        <v>1193</v>
      </c>
      <c r="E232" s="57">
        <v>1178</v>
      </c>
      <c r="F232" s="57">
        <v>1155.7440099999999</v>
      </c>
      <c r="G232" s="58">
        <f t="shared" si="7"/>
        <v>0.9811069694397283</v>
      </c>
    </row>
    <row r="233" spans="1:9" x14ac:dyDescent="0.3">
      <c r="A233" s="43" t="str">
        <f t="shared" si="6"/>
        <v>A</v>
      </c>
      <c r="B233" s="59" t="s">
        <v>333</v>
      </c>
      <c r="C233" s="60" t="s">
        <v>11</v>
      </c>
      <c r="D233" s="61">
        <v>691.8</v>
      </c>
      <c r="E233" s="61">
        <v>644.9</v>
      </c>
      <c r="F233" s="61">
        <v>644.3963</v>
      </c>
      <c r="G233" s="62">
        <f t="shared" si="7"/>
        <v>0.99921894867421313</v>
      </c>
    </row>
    <row r="234" spans="1:9" x14ac:dyDescent="0.3">
      <c r="A234" s="43" t="str">
        <f t="shared" si="6"/>
        <v>A</v>
      </c>
      <c r="B234" s="59" t="s">
        <v>333</v>
      </c>
      <c r="C234" s="60" t="s">
        <v>12</v>
      </c>
      <c r="D234" s="61">
        <v>493</v>
      </c>
      <c r="E234" s="61">
        <v>522.03499999999997</v>
      </c>
      <c r="F234" s="61">
        <v>500.49898000000002</v>
      </c>
      <c r="G234" s="62">
        <f t="shared" si="7"/>
        <v>0.95874602277625076</v>
      </c>
    </row>
    <row r="235" spans="1:9" x14ac:dyDescent="0.3">
      <c r="A235" s="43" t="str">
        <f t="shared" si="6"/>
        <v>A</v>
      </c>
      <c r="B235" s="59" t="s">
        <v>333</v>
      </c>
      <c r="C235" s="60" t="s">
        <v>15</v>
      </c>
      <c r="D235" s="61">
        <v>5</v>
      </c>
      <c r="E235" s="61">
        <v>8.5</v>
      </c>
      <c r="F235" s="61">
        <v>8.3124199999999995</v>
      </c>
      <c r="G235" s="62">
        <f t="shared" si="7"/>
        <v>0.97793176470588228</v>
      </c>
    </row>
    <row r="236" spans="1:9" x14ac:dyDescent="0.3">
      <c r="A236" s="43" t="str">
        <f t="shared" si="6"/>
        <v>A</v>
      </c>
      <c r="B236" s="59" t="s">
        <v>333</v>
      </c>
      <c r="C236" s="60" t="s">
        <v>16</v>
      </c>
      <c r="D236" s="61">
        <v>3.2</v>
      </c>
      <c r="E236" s="61">
        <v>2.5649999999999999</v>
      </c>
      <c r="F236" s="61">
        <v>2.5363099999999998</v>
      </c>
      <c r="G236" s="62">
        <f t="shared" si="7"/>
        <v>0.98881481481481481</v>
      </c>
    </row>
    <row r="237" spans="1:9" x14ac:dyDescent="0.3">
      <c r="A237" s="43" t="str">
        <f t="shared" si="6"/>
        <v>A</v>
      </c>
      <c r="B237" s="55" t="s">
        <v>333</v>
      </c>
      <c r="C237" s="56" t="s">
        <v>17</v>
      </c>
      <c r="D237" s="57">
        <v>1.8</v>
      </c>
      <c r="E237" s="57">
        <v>16.8</v>
      </c>
      <c r="F237" s="57">
        <v>12.554</v>
      </c>
      <c r="G237" s="58">
        <f t="shared" si="7"/>
        <v>0.74726190476190479</v>
      </c>
    </row>
    <row r="238" spans="1:9" ht="33" thickBot="1" x14ac:dyDescent="0.35">
      <c r="A238" s="43" t="str">
        <f t="shared" si="6"/>
        <v>A</v>
      </c>
      <c r="B238" s="44" t="s">
        <v>400</v>
      </c>
      <c r="C238" s="45" t="s">
        <v>401</v>
      </c>
      <c r="D238" s="63">
        <v>821.2</v>
      </c>
      <c r="E238" s="63">
        <v>821.20000000000016</v>
      </c>
      <c r="F238" s="63">
        <v>784.00870999999984</v>
      </c>
      <c r="G238" s="64">
        <f t="shared" si="7"/>
        <v>0.95471104481246916</v>
      </c>
      <c r="H238" s="48"/>
      <c r="I238" s="48"/>
    </row>
    <row r="239" spans="1:9" ht="15" thickTop="1" x14ac:dyDescent="0.3">
      <c r="A239" s="43" t="str">
        <f t="shared" si="6"/>
        <v>A</v>
      </c>
      <c r="B239" s="55" t="s">
        <v>333</v>
      </c>
      <c r="C239" s="56" t="s">
        <v>10</v>
      </c>
      <c r="D239" s="57">
        <v>818.2</v>
      </c>
      <c r="E239" s="57">
        <v>808.70000000000016</v>
      </c>
      <c r="F239" s="57">
        <v>774.72370999999987</v>
      </c>
      <c r="G239" s="58">
        <f t="shared" si="7"/>
        <v>0.95798653394336553</v>
      </c>
    </row>
    <row r="240" spans="1:9" x14ac:dyDescent="0.3">
      <c r="A240" s="43" t="str">
        <f t="shared" si="6"/>
        <v>A</v>
      </c>
      <c r="B240" s="59" t="s">
        <v>333</v>
      </c>
      <c r="C240" s="60" t="s">
        <v>11</v>
      </c>
      <c r="D240" s="61">
        <v>570.20000000000005</v>
      </c>
      <c r="E240" s="61">
        <v>556.697</v>
      </c>
      <c r="F240" s="61">
        <v>556.22293999999999</v>
      </c>
      <c r="G240" s="62">
        <f t="shared" si="7"/>
        <v>0.99914844161186422</v>
      </c>
    </row>
    <row r="241" spans="1:9" x14ac:dyDescent="0.3">
      <c r="A241" s="43" t="str">
        <f t="shared" si="6"/>
        <v>A</v>
      </c>
      <c r="B241" s="59" t="s">
        <v>333</v>
      </c>
      <c r="C241" s="60" t="s">
        <v>12</v>
      </c>
      <c r="D241" s="61">
        <v>243</v>
      </c>
      <c r="E241" s="61">
        <v>239.3</v>
      </c>
      <c r="F241" s="61">
        <v>206.84021999999999</v>
      </c>
      <c r="G241" s="62">
        <f t="shared" si="7"/>
        <v>0.86435528625156699</v>
      </c>
    </row>
    <row r="242" spans="1:9" x14ac:dyDescent="0.3">
      <c r="A242" s="43" t="str">
        <f t="shared" si="6"/>
        <v>A</v>
      </c>
      <c r="B242" s="59" t="s">
        <v>333</v>
      </c>
      <c r="C242" s="60" t="s">
        <v>15</v>
      </c>
      <c r="D242" s="61">
        <v>0</v>
      </c>
      <c r="E242" s="61">
        <v>6.0030000000000001</v>
      </c>
      <c r="F242" s="61">
        <v>5.625</v>
      </c>
      <c r="G242" s="62">
        <f t="shared" si="7"/>
        <v>0.93703148425787108</v>
      </c>
    </row>
    <row r="243" spans="1:9" x14ac:dyDescent="0.3">
      <c r="A243" s="43" t="str">
        <f t="shared" si="6"/>
        <v>A</v>
      </c>
      <c r="B243" s="59" t="s">
        <v>333</v>
      </c>
      <c r="C243" s="60" t="s">
        <v>16</v>
      </c>
      <c r="D243" s="61">
        <v>5</v>
      </c>
      <c r="E243" s="61">
        <v>6.7</v>
      </c>
      <c r="F243" s="61">
        <v>6.0355499999999997</v>
      </c>
      <c r="G243" s="62">
        <f t="shared" si="7"/>
        <v>0.90082835820895513</v>
      </c>
    </row>
    <row r="244" spans="1:9" x14ac:dyDescent="0.3">
      <c r="A244" s="43" t="str">
        <f t="shared" si="6"/>
        <v>A</v>
      </c>
      <c r="B244" s="55" t="s">
        <v>333</v>
      </c>
      <c r="C244" s="56" t="s">
        <v>17</v>
      </c>
      <c r="D244" s="57">
        <v>3</v>
      </c>
      <c r="E244" s="57">
        <v>12.5</v>
      </c>
      <c r="F244" s="57">
        <v>9.2850000000000001</v>
      </c>
      <c r="G244" s="58">
        <f t="shared" si="7"/>
        <v>0.74280000000000002</v>
      </c>
    </row>
    <row r="245" spans="1:9" ht="16.8" thickBot="1" x14ac:dyDescent="0.35">
      <c r="A245" s="43" t="str">
        <f t="shared" si="6"/>
        <v>A</v>
      </c>
      <c r="B245" s="44" t="s">
        <v>402</v>
      </c>
      <c r="C245" s="45" t="s">
        <v>403</v>
      </c>
      <c r="D245" s="63">
        <v>150700</v>
      </c>
      <c r="E245" s="63">
        <v>153000</v>
      </c>
      <c r="F245" s="63">
        <v>152859.07204</v>
      </c>
      <c r="G245" s="64">
        <f t="shared" si="7"/>
        <v>0.99907890222222218</v>
      </c>
      <c r="H245" s="48"/>
      <c r="I245" s="48"/>
    </row>
    <row r="246" spans="1:9" ht="15" thickTop="1" x14ac:dyDescent="0.3">
      <c r="A246" s="43" t="str">
        <f t="shared" si="6"/>
        <v>A</v>
      </c>
      <c r="B246" s="55" t="s">
        <v>333</v>
      </c>
      <c r="C246" s="56" t="s">
        <v>10</v>
      </c>
      <c r="D246" s="57">
        <v>140883</v>
      </c>
      <c r="E246" s="57">
        <v>138267.734</v>
      </c>
      <c r="F246" s="57">
        <v>138133.45303999999</v>
      </c>
      <c r="G246" s="58">
        <f t="shared" si="7"/>
        <v>0.99902883372631246</v>
      </c>
    </row>
    <row r="247" spans="1:9" x14ac:dyDescent="0.3">
      <c r="A247" s="43" t="str">
        <f t="shared" si="6"/>
        <v>A</v>
      </c>
      <c r="B247" s="59" t="s">
        <v>333</v>
      </c>
      <c r="C247" s="60" t="s">
        <v>11</v>
      </c>
      <c r="D247" s="61">
        <v>95700</v>
      </c>
      <c r="E247" s="61">
        <v>92751.93</v>
      </c>
      <c r="F247" s="61">
        <v>92748.848889999994</v>
      </c>
      <c r="G247" s="62">
        <f t="shared" si="7"/>
        <v>0.99996678117641324</v>
      </c>
    </row>
    <row r="248" spans="1:9" x14ac:dyDescent="0.3">
      <c r="A248" s="43" t="str">
        <f t="shared" si="6"/>
        <v>A</v>
      </c>
      <c r="B248" s="59" t="s">
        <v>333</v>
      </c>
      <c r="C248" s="60" t="s">
        <v>12</v>
      </c>
      <c r="D248" s="61">
        <v>39808</v>
      </c>
      <c r="E248" s="61">
        <v>40729</v>
      </c>
      <c r="F248" s="61">
        <v>40620.115089999999</v>
      </c>
      <c r="G248" s="62">
        <f t="shared" si="7"/>
        <v>0.99732659996562645</v>
      </c>
    </row>
    <row r="249" spans="1:9" x14ac:dyDescent="0.3">
      <c r="A249" s="43" t="str">
        <f t="shared" si="6"/>
        <v>A</v>
      </c>
      <c r="B249" s="59" t="s">
        <v>333</v>
      </c>
      <c r="C249" s="60" t="s">
        <v>15</v>
      </c>
      <c r="D249" s="61">
        <v>900</v>
      </c>
      <c r="E249" s="61">
        <v>727.87000000000012</v>
      </c>
      <c r="F249" s="61">
        <v>727.81455000000005</v>
      </c>
      <c r="G249" s="62">
        <f t="shared" si="7"/>
        <v>0.9999238188137991</v>
      </c>
    </row>
    <row r="250" spans="1:9" x14ac:dyDescent="0.3">
      <c r="A250" s="43" t="str">
        <f t="shared" si="6"/>
        <v>A</v>
      </c>
      <c r="B250" s="59" t="s">
        <v>333</v>
      </c>
      <c r="C250" s="60" t="s">
        <v>16</v>
      </c>
      <c r="D250" s="61">
        <v>4475</v>
      </c>
      <c r="E250" s="61">
        <v>4058.9340000000002</v>
      </c>
      <c r="F250" s="61">
        <v>4036.6745099999998</v>
      </c>
      <c r="G250" s="62">
        <f t="shared" si="7"/>
        <v>0.99451592708824521</v>
      </c>
    </row>
    <row r="251" spans="1:9" x14ac:dyDescent="0.3">
      <c r="A251" s="43" t="str">
        <f t="shared" si="6"/>
        <v>A</v>
      </c>
      <c r="B251" s="55" t="s">
        <v>333</v>
      </c>
      <c r="C251" s="56" t="s">
        <v>17</v>
      </c>
      <c r="D251" s="57">
        <v>9817</v>
      </c>
      <c r="E251" s="57">
        <v>14732.266</v>
      </c>
      <c r="F251" s="57">
        <v>14725.618999999999</v>
      </c>
      <c r="G251" s="58">
        <f t="shared" si="7"/>
        <v>0.99954881346834212</v>
      </c>
    </row>
    <row r="252" spans="1:9" ht="16.8" thickBot="1" x14ac:dyDescent="0.35">
      <c r="A252" s="43" t="str">
        <f t="shared" si="6"/>
        <v>A</v>
      </c>
      <c r="B252" s="44" t="s">
        <v>404</v>
      </c>
      <c r="C252" s="45" t="s">
        <v>405</v>
      </c>
      <c r="D252" s="63">
        <v>127321</v>
      </c>
      <c r="E252" s="63">
        <v>120044.43</v>
      </c>
      <c r="F252" s="63">
        <v>119987.43167000001</v>
      </c>
      <c r="G252" s="64">
        <f t="shared" si="7"/>
        <v>0.99952518971517468</v>
      </c>
      <c r="H252" s="48"/>
      <c r="I252" s="48"/>
    </row>
    <row r="253" spans="1:9" ht="15" thickTop="1" x14ac:dyDescent="0.3">
      <c r="A253" s="43" t="str">
        <f t="shared" si="6"/>
        <v>A</v>
      </c>
      <c r="B253" s="55" t="s">
        <v>333</v>
      </c>
      <c r="C253" s="56" t="s">
        <v>10</v>
      </c>
      <c r="D253" s="57">
        <v>119611</v>
      </c>
      <c r="E253" s="57">
        <v>116150.56</v>
      </c>
      <c r="F253" s="57">
        <v>116093.64026</v>
      </c>
      <c r="G253" s="58">
        <f t="shared" si="7"/>
        <v>0.99950994863907672</v>
      </c>
    </row>
    <row r="254" spans="1:9" x14ac:dyDescent="0.3">
      <c r="A254" s="43" t="str">
        <f t="shared" si="6"/>
        <v>A</v>
      </c>
      <c r="B254" s="59" t="s">
        <v>333</v>
      </c>
      <c r="C254" s="60" t="s">
        <v>11</v>
      </c>
      <c r="D254" s="61">
        <v>84931</v>
      </c>
      <c r="E254" s="61">
        <v>81379.53</v>
      </c>
      <c r="F254" s="61">
        <v>81379.432589999997</v>
      </c>
      <c r="G254" s="62">
        <f t="shared" si="7"/>
        <v>0.99999880301594268</v>
      </c>
    </row>
    <row r="255" spans="1:9" x14ac:dyDescent="0.3">
      <c r="A255" s="43" t="str">
        <f t="shared" si="6"/>
        <v>A</v>
      </c>
      <c r="B255" s="59" t="s">
        <v>333</v>
      </c>
      <c r="C255" s="60" t="s">
        <v>12</v>
      </c>
      <c r="D255" s="61">
        <v>30175</v>
      </c>
      <c r="E255" s="61">
        <v>30767.200000000001</v>
      </c>
      <c r="F255" s="61">
        <v>30710.670699999999</v>
      </c>
      <c r="G255" s="62">
        <f t="shared" si="7"/>
        <v>0.99816267648664803</v>
      </c>
    </row>
    <row r="256" spans="1:9" x14ac:dyDescent="0.3">
      <c r="A256" s="43" t="str">
        <f t="shared" si="6"/>
        <v>A</v>
      </c>
      <c r="B256" s="59" t="s">
        <v>333</v>
      </c>
      <c r="C256" s="60" t="s">
        <v>15</v>
      </c>
      <c r="D256" s="61">
        <v>740</v>
      </c>
      <c r="E256" s="61">
        <v>598.20000000000005</v>
      </c>
      <c r="F256" s="61">
        <v>598.19608000000005</v>
      </c>
      <c r="G256" s="62">
        <f t="shared" si="7"/>
        <v>0.99999344700768977</v>
      </c>
    </row>
    <row r="257" spans="1:9" x14ac:dyDescent="0.3">
      <c r="A257" s="43" t="str">
        <f t="shared" si="6"/>
        <v>A</v>
      </c>
      <c r="B257" s="59" t="s">
        <v>333</v>
      </c>
      <c r="C257" s="60" t="s">
        <v>16</v>
      </c>
      <c r="D257" s="61">
        <v>3765</v>
      </c>
      <c r="E257" s="61">
        <v>3405.63</v>
      </c>
      <c r="F257" s="61">
        <v>3405.3408899999999</v>
      </c>
      <c r="G257" s="62">
        <f t="shared" si="7"/>
        <v>0.99991510821786278</v>
      </c>
    </row>
    <row r="258" spans="1:9" x14ac:dyDescent="0.3">
      <c r="A258" s="43" t="str">
        <f t="shared" ref="A258:A321" si="8">IF(OR(D258&lt;&gt;0,E258&lt;&gt;0,F258&lt;&gt;0),"A","B")</f>
        <v>A</v>
      </c>
      <c r="B258" s="55" t="s">
        <v>333</v>
      </c>
      <c r="C258" s="56" t="s">
        <v>17</v>
      </c>
      <c r="D258" s="57">
        <v>7710</v>
      </c>
      <c r="E258" s="57">
        <v>3893.87</v>
      </c>
      <c r="F258" s="57">
        <v>3893.7914099999998</v>
      </c>
      <c r="G258" s="58">
        <f t="shared" ref="G258:G321" si="9">F258/E258</f>
        <v>0.99997981699440397</v>
      </c>
    </row>
    <row r="259" spans="1:9" ht="16.8" thickBot="1" x14ac:dyDescent="0.35">
      <c r="A259" s="43" t="str">
        <f t="shared" si="8"/>
        <v>A</v>
      </c>
      <c r="B259" s="44" t="s">
        <v>406</v>
      </c>
      <c r="C259" s="45" t="s">
        <v>407</v>
      </c>
      <c r="D259" s="63">
        <v>21400</v>
      </c>
      <c r="E259" s="63">
        <v>31225.1</v>
      </c>
      <c r="F259" s="63">
        <v>31220.86881</v>
      </c>
      <c r="G259" s="64">
        <f t="shared" si="9"/>
        <v>0.99986449394877841</v>
      </c>
      <c r="H259" s="48"/>
      <c r="I259" s="48"/>
    </row>
    <row r="260" spans="1:9" ht="15" thickTop="1" x14ac:dyDescent="0.3">
      <c r="A260" s="43" t="str">
        <f t="shared" si="8"/>
        <v>A</v>
      </c>
      <c r="B260" s="55" t="s">
        <v>333</v>
      </c>
      <c r="C260" s="56" t="s">
        <v>10</v>
      </c>
      <c r="D260" s="57">
        <v>19400</v>
      </c>
      <c r="E260" s="57">
        <v>20547.899999999998</v>
      </c>
      <c r="F260" s="57">
        <v>20543.765820000001</v>
      </c>
      <c r="G260" s="58">
        <f t="shared" si="9"/>
        <v>0.99979880279736633</v>
      </c>
    </row>
    <row r="261" spans="1:9" x14ac:dyDescent="0.3">
      <c r="A261" s="43" t="str">
        <f t="shared" si="8"/>
        <v>A</v>
      </c>
      <c r="B261" s="59" t="s">
        <v>333</v>
      </c>
      <c r="C261" s="60" t="s">
        <v>11</v>
      </c>
      <c r="D261" s="61">
        <v>9900</v>
      </c>
      <c r="E261" s="61">
        <v>10625.4</v>
      </c>
      <c r="F261" s="61">
        <v>10625.37185</v>
      </c>
      <c r="G261" s="62">
        <f t="shared" si="9"/>
        <v>0.99999735068797413</v>
      </c>
    </row>
    <row r="262" spans="1:9" x14ac:dyDescent="0.3">
      <c r="A262" s="43" t="str">
        <f t="shared" si="8"/>
        <v>A</v>
      </c>
      <c r="B262" s="59" t="s">
        <v>333</v>
      </c>
      <c r="C262" s="60" t="s">
        <v>12</v>
      </c>
      <c r="D262" s="61">
        <v>8705</v>
      </c>
      <c r="E262" s="61">
        <v>9203.7999999999993</v>
      </c>
      <c r="F262" s="61">
        <v>9199.7519499999999</v>
      </c>
      <c r="G262" s="62">
        <f t="shared" si="9"/>
        <v>0.99956017623155657</v>
      </c>
    </row>
    <row r="263" spans="1:9" x14ac:dyDescent="0.3">
      <c r="A263" s="43" t="str">
        <f t="shared" si="8"/>
        <v>A</v>
      </c>
      <c r="B263" s="59" t="s">
        <v>333</v>
      </c>
      <c r="C263" s="60" t="s">
        <v>15</v>
      </c>
      <c r="D263" s="61">
        <v>150</v>
      </c>
      <c r="E263" s="61">
        <v>126.2</v>
      </c>
      <c r="F263" s="61">
        <v>126.15539</v>
      </c>
      <c r="G263" s="62">
        <f t="shared" si="9"/>
        <v>0.99964651347068145</v>
      </c>
    </row>
    <row r="264" spans="1:9" x14ac:dyDescent="0.3">
      <c r="A264" s="43" t="str">
        <f t="shared" si="8"/>
        <v>A</v>
      </c>
      <c r="B264" s="59" t="s">
        <v>333</v>
      </c>
      <c r="C264" s="60" t="s">
        <v>16</v>
      </c>
      <c r="D264" s="61">
        <v>645</v>
      </c>
      <c r="E264" s="61">
        <v>592.5</v>
      </c>
      <c r="F264" s="61">
        <v>592.48662999999999</v>
      </c>
      <c r="G264" s="62">
        <f t="shared" si="9"/>
        <v>0.99997743459915611</v>
      </c>
    </row>
    <row r="265" spans="1:9" x14ac:dyDescent="0.3">
      <c r="A265" s="43" t="str">
        <f t="shared" si="8"/>
        <v>A</v>
      </c>
      <c r="B265" s="55" t="s">
        <v>333</v>
      </c>
      <c r="C265" s="56" t="s">
        <v>17</v>
      </c>
      <c r="D265" s="57">
        <v>2000</v>
      </c>
      <c r="E265" s="57">
        <v>10677.2</v>
      </c>
      <c r="F265" s="57">
        <v>10677.102989999999</v>
      </c>
      <c r="G265" s="58">
        <f t="shared" si="9"/>
        <v>0.99999091428464382</v>
      </c>
    </row>
    <row r="266" spans="1:9" ht="33" thickBot="1" x14ac:dyDescent="0.35">
      <c r="A266" s="43" t="str">
        <f t="shared" si="8"/>
        <v>A</v>
      </c>
      <c r="B266" s="44" t="s">
        <v>408</v>
      </c>
      <c r="C266" s="45" t="s">
        <v>409</v>
      </c>
      <c r="D266" s="63">
        <v>1979</v>
      </c>
      <c r="E266" s="63">
        <v>1730.47</v>
      </c>
      <c r="F266" s="63">
        <v>1650.7715600000001</v>
      </c>
      <c r="G266" s="64">
        <f t="shared" si="9"/>
        <v>0.953944049882402</v>
      </c>
      <c r="H266" s="48"/>
      <c r="I266" s="48"/>
    </row>
    <row r="267" spans="1:9" ht="15" thickTop="1" x14ac:dyDescent="0.3">
      <c r="A267" s="43" t="str">
        <f t="shared" si="8"/>
        <v>A</v>
      </c>
      <c r="B267" s="55" t="s">
        <v>333</v>
      </c>
      <c r="C267" s="56" t="s">
        <v>10</v>
      </c>
      <c r="D267" s="57">
        <v>1872</v>
      </c>
      <c r="E267" s="57">
        <v>1569.2740000000001</v>
      </c>
      <c r="F267" s="57">
        <v>1496.0469600000001</v>
      </c>
      <c r="G267" s="58">
        <f t="shared" si="9"/>
        <v>0.95333699532395233</v>
      </c>
    </row>
    <row r="268" spans="1:9" x14ac:dyDescent="0.3">
      <c r="A268" s="43" t="str">
        <f t="shared" si="8"/>
        <v>A</v>
      </c>
      <c r="B268" s="59" t="s">
        <v>333</v>
      </c>
      <c r="C268" s="60" t="s">
        <v>11</v>
      </c>
      <c r="D268" s="61">
        <v>869</v>
      </c>
      <c r="E268" s="61">
        <v>747</v>
      </c>
      <c r="F268" s="61">
        <v>744.04444999999998</v>
      </c>
      <c r="G268" s="62">
        <f t="shared" si="9"/>
        <v>0.99604344042838011</v>
      </c>
    </row>
    <row r="269" spans="1:9" x14ac:dyDescent="0.3">
      <c r="A269" s="43" t="str">
        <f t="shared" si="8"/>
        <v>A</v>
      </c>
      <c r="B269" s="59" t="s">
        <v>333</v>
      </c>
      <c r="C269" s="60" t="s">
        <v>12</v>
      </c>
      <c r="D269" s="61">
        <v>928</v>
      </c>
      <c r="E269" s="61">
        <v>758</v>
      </c>
      <c r="F269" s="61">
        <v>709.69244000000003</v>
      </c>
      <c r="G269" s="62">
        <f t="shared" si="9"/>
        <v>0.93626970976253299</v>
      </c>
    </row>
    <row r="270" spans="1:9" x14ac:dyDescent="0.3">
      <c r="A270" s="43" t="str">
        <f t="shared" si="8"/>
        <v>A</v>
      </c>
      <c r="B270" s="59" t="s">
        <v>333</v>
      </c>
      <c r="C270" s="60" t="s">
        <v>15</v>
      </c>
      <c r="D270" s="61">
        <v>10</v>
      </c>
      <c r="E270" s="61">
        <v>3.47</v>
      </c>
      <c r="F270" s="61">
        <v>3.4630800000000002</v>
      </c>
      <c r="G270" s="62">
        <f t="shared" si="9"/>
        <v>0.99800576368876082</v>
      </c>
    </row>
    <row r="271" spans="1:9" x14ac:dyDescent="0.3">
      <c r="A271" s="43" t="str">
        <f t="shared" si="8"/>
        <v>A</v>
      </c>
      <c r="B271" s="59" t="s">
        <v>333</v>
      </c>
      <c r="C271" s="60" t="s">
        <v>16</v>
      </c>
      <c r="D271" s="61">
        <v>65</v>
      </c>
      <c r="E271" s="61">
        <v>60.804000000000002</v>
      </c>
      <c r="F271" s="61">
        <v>38.846989999999998</v>
      </c>
      <c r="G271" s="62">
        <f t="shared" si="9"/>
        <v>0.63888872442602451</v>
      </c>
    </row>
    <row r="272" spans="1:9" x14ac:dyDescent="0.3">
      <c r="A272" s="43" t="str">
        <f t="shared" si="8"/>
        <v>A</v>
      </c>
      <c r="B272" s="55" t="s">
        <v>333</v>
      </c>
      <c r="C272" s="56" t="s">
        <v>17</v>
      </c>
      <c r="D272" s="57">
        <v>107</v>
      </c>
      <c r="E272" s="57">
        <v>161.196</v>
      </c>
      <c r="F272" s="57">
        <v>154.72460000000001</v>
      </c>
      <c r="G272" s="58">
        <f t="shared" si="9"/>
        <v>0.95985384252710992</v>
      </c>
    </row>
    <row r="273" spans="1:9" ht="16.8" thickBot="1" x14ac:dyDescent="0.35">
      <c r="A273" s="43" t="str">
        <f t="shared" si="8"/>
        <v>A</v>
      </c>
      <c r="B273" s="44" t="s">
        <v>410</v>
      </c>
      <c r="C273" s="45" t="s">
        <v>411</v>
      </c>
      <c r="D273" s="63">
        <v>47870</v>
      </c>
      <c r="E273" s="63">
        <v>49567.58193</v>
      </c>
      <c r="F273" s="63">
        <v>49071.248170000006</v>
      </c>
      <c r="G273" s="64">
        <f t="shared" si="9"/>
        <v>0.98998672639103269</v>
      </c>
      <c r="H273" s="48"/>
      <c r="I273" s="48"/>
    </row>
    <row r="274" spans="1:9" ht="15" thickTop="1" x14ac:dyDescent="0.3">
      <c r="A274" s="43" t="str">
        <f t="shared" si="8"/>
        <v>A</v>
      </c>
      <c r="B274" s="55" t="s">
        <v>333</v>
      </c>
      <c r="C274" s="56" t="s">
        <v>10</v>
      </c>
      <c r="D274" s="57">
        <v>44470</v>
      </c>
      <c r="E274" s="57">
        <v>46786.281929999997</v>
      </c>
      <c r="F274" s="57">
        <v>46416.491920000008</v>
      </c>
      <c r="G274" s="58">
        <f t="shared" si="9"/>
        <v>0.9920961872851265</v>
      </c>
    </row>
    <row r="275" spans="1:9" x14ac:dyDescent="0.3">
      <c r="A275" s="43" t="str">
        <f t="shared" si="8"/>
        <v>A</v>
      </c>
      <c r="B275" s="59" t="s">
        <v>333</v>
      </c>
      <c r="C275" s="60" t="s">
        <v>11</v>
      </c>
      <c r="D275" s="61">
        <v>33318</v>
      </c>
      <c r="E275" s="61">
        <v>32652</v>
      </c>
      <c r="F275" s="61">
        <v>32539.155640000001</v>
      </c>
      <c r="G275" s="62">
        <f t="shared" si="9"/>
        <v>0.99654402915594764</v>
      </c>
    </row>
    <row r="276" spans="1:9" x14ac:dyDescent="0.3">
      <c r="A276" s="43" t="str">
        <f t="shared" si="8"/>
        <v>A</v>
      </c>
      <c r="B276" s="59" t="s">
        <v>333</v>
      </c>
      <c r="C276" s="60" t="s">
        <v>12</v>
      </c>
      <c r="D276" s="61">
        <v>9823</v>
      </c>
      <c r="E276" s="61">
        <v>12279.281930000001</v>
      </c>
      <c r="F276" s="61">
        <v>12082.977389999998</v>
      </c>
      <c r="G276" s="62">
        <f t="shared" si="9"/>
        <v>0.98401335345836438</v>
      </c>
    </row>
    <row r="277" spans="1:9" x14ac:dyDescent="0.3">
      <c r="A277" s="43" t="str">
        <f t="shared" si="8"/>
        <v>A</v>
      </c>
      <c r="B277" s="59" t="s">
        <v>333</v>
      </c>
      <c r="C277" s="60" t="s">
        <v>2</v>
      </c>
      <c r="D277" s="61">
        <v>8</v>
      </c>
      <c r="E277" s="61">
        <v>8</v>
      </c>
      <c r="F277" s="61">
        <v>6.9816000000000003</v>
      </c>
      <c r="G277" s="62">
        <f t="shared" si="9"/>
        <v>0.87270000000000003</v>
      </c>
    </row>
    <row r="278" spans="1:9" x14ac:dyDescent="0.3">
      <c r="A278" s="43" t="str">
        <f t="shared" si="8"/>
        <v>A</v>
      </c>
      <c r="B278" s="59" t="s">
        <v>333</v>
      </c>
      <c r="C278" s="60" t="s">
        <v>15</v>
      </c>
      <c r="D278" s="61">
        <v>100</v>
      </c>
      <c r="E278" s="61">
        <v>626</v>
      </c>
      <c r="F278" s="61">
        <v>619.25135</v>
      </c>
      <c r="G278" s="62">
        <f t="shared" si="9"/>
        <v>0.98921940894568694</v>
      </c>
    </row>
    <row r="279" spans="1:9" x14ac:dyDescent="0.3">
      <c r="A279" s="43" t="str">
        <f t="shared" si="8"/>
        <v>A</v>
      </c>
      <c r="B279" s="59" t="s">
        <v>333</v>
      </c>
      <c r="C279" s="60" t="s">
        <v>16</v>
      </c>
      <c r="D279" s="61">
        <v>1221</v>
      </c>
      <c r="E279" s="61">
        <v>1221</v>
      </c>
      <c r="F279" s="61">
        <v>1168.1259400000001</v>
      </c>
      <c r="G279" s="62">
        <f t="shared" si="9"/>
        <v>0.95669610155610163</v>
      </c>
    </row>
    <row r="280" spans="1:9" x14ac:dyDescent="0.3">
      <c r="A280" s="43" t="str">
        <f t="shared" si="8"/>
        <v>A</v>
      </c>
      <c r="B280" s="55" t="s">
        <v>333</v>
      </c>
      <c r="C280" s="56" t="s">
        <v>17</v>
      </c>
      <c r="D280" s="57">
        <v>3400</v>
      </c>
      <c r="E280" s="57">
        <v>2781.3</v>
      </c>
      <c r="F280" s="57">
        <v>2654.7562499999999</v>
      </c>
      <c r="G280" s="58">
        <f t="shared" si="9"/>
        <v>0.95450194153812951</v>
      </c>
    </row>
    <row r="281" spans="1:9" ht="33" thickBot="1" x14ac:dyDescent="0.35">
      <c r="A281" s="43" t="str">
        <f t="shared" si="8"/>
        <v>A</v>
      </c>
      <c r="B281" s="44" t="s">
        <v>412</v>
      </c>
      <c r="C281" s="45" t="s">
        <v>413</v>
      </c>
      <c r="D281" s="63">
        <v>3130</v>
      </c>
      <c r="E281" s="63">
        <v>3537.9999999999995</v>
      </c>
      <c r="F281" s="63">
        <v>3302.7104500000005</v>
      </c>
      <c r="G281" s="64">
        <f t="shared" si="9"/>
        <v>0.93349645279819138</v>
      </c>
      <c r="H281" s="48"/>
      <c r="I281" s="48"/>
    </row>
    <row r="282" spans="1:9" ht="15" thickTop="1" x14ac:dyDescent="0.3">
      <c r="A282" s="43" t="str">
        <f t="shared" si="8"/>
        <v>A</v>
      </c>
      <c r="B282" s="55" t="s">
        <v>333</v>
      </c>
      <c r="C282" s="56" t="s">
        <v>10</v>
      </c>
      <c r="D282" s="57">
        <v>3110</v>
      </c>
      <c r="E282" s="57">
        <v>3448.4999999999995</v>
      </c>
      <c r="F282" s="57">
        <v>3227.19445</v>
      </c>
      <c r="G282" s="58">
        <f t="shared" si="9"/>
        <v>0.93582556183848065</v>
      </c>
    </row>
    <row r="283" spans="1:9" x14ac:dyDescent="0.3">
      <c r="A283" s="43" t="str">
        <f t="shared" si="8"/>
        <v>A</v>
      </c>
      <c r="B283" s="59" t="s">
        <v>333</v>
      </c>
      <c r="C283" s="60" t="s">
        <v>11</v>
      </c>
      <c r="D283" s="61">
        <v>1430</v>
      </c>
      <c r="E283" s="61">
        <v>1445.962</v>
      </c>
      <c r="F283" s="61">
        <v>1439.9123500000001</v>
      </c>
      <c r="G283" s="62">
        <f t="shared" si="9"/>
        <v>0.99581617635871489</v>
      </c>
    </row>
    <row r="284" spans="1:9" x14ac:dyDescent="0.3">
      <c r="A284" s="43" t="str">
        <f t="shared" si="8"/>
        <v>A</v>
      </c>
      <c r="B284" s="59" t="s">
        <v>333</v>
      </c>
      <c r="C284" s="60" t="s">
        <v>12</v>
      </c>
      <c r="D284" s="61">
        <v>1140</v>
      </c>
      <c r="E284" s="61">
        <v>1406.8</v>
      </c>
      <c r="F284" s="61">
        <v>1225.6278500000001</v>
      </c>
      <c r="G284" s="62">
        <f t="shared" si="9"/>
        <v>0.87121683963605356</v>
      </c>
    </row>
    <row r="285" spans="1:9" x14ac:dyDescent="0.3">
      <c r="A285" s="43" t="str">
        <f t="shared" si="8"/>
        <v>A</v>
      </c>
      <c r="B285" s="59" t="s">
        <v>333</v>
      </c>
      <c r="C285" s="60" t="s">
        <v>14</v>
      </c>
      <c r="D285" s="61">
        <v>160</v>
      </c>
      <c r="E285" s="61">
        <v>160</v>
      </c>
      <c r="F285" s="61">
        <v>160</v>
      </c>
      <c r="G285" s="62">
        <f t="shared" si="9"/>
        <v>1</v>
      </c>
    </row>
    <row r="286" spans="1:9" x14ac:dyDescent="0.3">
      <c r="A286" s="43" t="str">
        <f t="shared" si="8"/>
        <v>A</v>
      </c>
      <c r="B286" s="59" t="s">
        <v>333</v>
      </c>
      <c r="C286" s="60" t="s">
        <v>2</v>
      </c>
      <c r="D286" s="61">
        <v>200</v>
      </c>
      <c r="E286" s="61">
        <v>224</v>
      </c>
      <c r="F286" s="61">
        <v>224</v>
      </c>
      <c r="G286" s="62">
        <f t="shared" si="9"/>
        <v>1</v>
      </c>
    </row>
    <row r="287" spans="1:9" x14ac:dyDescent="0.3">
      <c r="A287" s="43" t="str">
        <f t="shared" si="8"/>
        <v>A</v>
      </c>
      <c r="B287" s="59" t="s">
        <v>333</v>
      </c>
      <c r="C287" s="60" t="s">
        <v>15</v>
      </c>
      <c r="D287" s="61">
        <v>145</v>
      </c>
      <c r="E287" s="61">
        <v>176.03800000000001</v>
      </c>
      <c r="F287" s="61">
        <v>152.03733</v>
      </c>
      <c r="G287" s="62">
        <f t="shared" si="9"/>
        <v>0.86366199343323591</v>
      </c>
    </row>
    <row r="288" spans="1:9" x14ac:dyDescent="0.3">
      <c r="A288" s="43" t="str">
        <f t="shared" si="8"/>
        <v>A</v>
      </c>
      <c r="B288" s="59" t="s">
        <v>333</v>
      </c>
      <c r="C288" s="60" t="s">
        <v>16</v>
      </c>
      <c r="D288" s="61">
        <v>35</v>
      </c>
      <c r="E288" s="61">
        <v>35.700000000000003</v>
      </c>
      <c r="F288" s="61">
        <v>25.61692</v>
      </c>
      <c r="G288" s="62">
        <f t="shared" si="9"/>
        <v>0.7175607843137255</v>
      </c>
    </row>
    <row r="289" spans="1:9" x14ac:dyDescent="0.3">
      <c r="A289" s="43" t="str">
        <f t="shared" si="8"/>
        <v>A</v>
      </c>
      <c r="B289" s="55" t="s">
        <v>333</v>
      </c>
      <c r="C289" s="56" t="s">
        <v>17</v>
      </c>
      <c r="D289" s="57">
        <v>20</v>
      </c>
      <c r="E289" s="57">
        <v>89.5</v>
      </c>
      <c r="F289" s="57">
        <v>75.516000000000005</v>
      </c>
      <c r="G289" s="58">
        <f t="shared" si="9"/>
        <v>0.84375418994413409</v>
      </c>
    </row>
    <row r="290" spans="1:9" ht="16.8" thickBot="1" x14ac:dyDescent="0.35">
      <c r="A290" s="43" t="str">
        <f t="shared" si="8"/>
        <v>A</v>
      </c>
      <c r="B290" s="44" t="s">
        <v>414</v>
      </c>
      <c r="C290" s="45" t="s">
        <v>415</v>
      </c>
      <c r="D290" s="63">
        <v>105404.8</v>
      </c>
      <c r="E290" s="63">
        <v>105409.74882999998</v>
      </c>
      <c r="F290" s="63">
        <v>102102.03231999998</v>
      </c>
      <c r="G290" s="64">
        <f t="shared" si="9"/>
        <v>0.96862039283164847</v>
      </c>
      <c r="H290" s="48"/>
      <c r="I290" s="48"/>
    </row>
    <row r="291" spans="1:9" ht="15" thickTop="1" x14ac:dyDescent="0.3">
      <c r="A291" s="43" t="str">
        <f t="shared" si="8"/>
        <v>A</v>
      </c>
      <c r="B291" s="55" t="s">
        <v>333</v>
      </c>
      <c r="C291" s="56" t="s">
        <v>10</v>
      </c>
      <c r="D291" s="57">
        <v>96044.800000000003</v>
      </c>
      <c r="E291" s="57">
        <v>92732.548829999985</v>
      </c>
      <c r="F291" s="57">
        <v>90658.700299999997</v>
      </c>
      <c r="G291" s="58">
        <f t="shared" si="9"/>
        <v>0.97763623931224164</v>
      </c>
    </row>
    <row r="292" spans="1:9" x14ac:dyDescent="0.3">
      <c r="A292" s="43" t="str">
        <f t="shared" si="8"/>
        <v>A</v>
      </c>
      <c r="B292" s="59" t="s">
        <v>333</v>
      </c>
      <c r="C292" s="60" t="s">
        <v>11</v>
      </c>
      <c r="D292" s="61">
        <v>59004.800000000003</v>
      </c>
      <c r="E292" s="61">
        <v>58901.3</v>
      </c>
      <c r="F292" s="61">
        <v>57865.91805</v>
      </c>
      <c r="G292" s="62">
        <f t="shared" si="9"/>
        <v>0.98242174705821428</v>
      </c>
    </row>
    <row r="293" spans="1:9" x14ac:dyDescent="0.3">
      <c r="A293" s="43" t="str">
        <f t="shared" si="8"/>
        <v>A</v>
      </c>
      <c r="B293" s="59" t="s">
        <v>333</v>
      </c>
      <c r="C293" s="60" t="s">
        <v>12</v>
      </c>
      <c r="D293" s="61">
        <v>35355</v>
      </c>
      <c r="E293" s="61">
        <v>31900.74883</v>
      </c>
      <c r="F293" s="61">
        <v>30962.460070000001</v>
      </c>
      <c r="G293" s="62">
        <f t="shared" si="9"/>
        <v>0.97058724969121679</v>
      </c>
    </row>
    <row r="294" spans="1:9" x14ac:dyDescent="0.3">
      <c r="A294" s="43" t="str">
        <f t="shared" si="8"/>
        <v>A</v>
      </c>
      <c r="B294" s="59" t="s">
        <v>333</v>
      </c>
      <c r="C294" s="60" t="s">
        <v>2</v>
      </c>
      <c r="D294" s="61">
        <v>187</v>
      </c>
      <c r="E294" s="61">
        <v>187</v>
      </c>
      <c r="F294" s="61">
        <v>157.44231000000002</v>
      </c>
      <c r="G294" s="62">
        <f t="shared" si="9"/>
        <v>0.8419374866310162</v>
      </c>
    </row>
    <row r="295" spans="1:9" x14ac:dyDescent="0.3">
      <c r="A295" s="43" t="str">
        <f t="shared" si="8"/>
        <v>A</v>
      </c>
      <c r="B295" s="59" t="s">
        <v>333</v>
      </c>
      <c r="C295" s="60" t="s">
        <v>15</v>
      </c>
      <c r="D295" s="61">
        <v>305</v>
      </c>
      <c r="E295" s="61">
        <v>408.5</v>
      </c>
      <c r="F295" s="61">
        <v>371.11203000000012</v>
      </c>
      <c r="G295" s="62">
        <f t="shared" si="9"/>
        <v>0.90847498164014717</v>
      </c>
    </row>
    <row r="296" spans="1:9" x14ac:dyDescent="0.3">
      <c r="A296" s="43" t="str">
        <f t="shared" si="8"/>
        <v>A</v>
      </c>
      <c r="B296" s="59" t="s">
        <v>333</v>
      </c>
      <c r="C296" s="60" t="s">
        <v>16</v>
      </c>
      <c r="D296" s="61">
        <v>1193</v>
      </c>
      <c r="E296" s="61">
        <v>1335</v>
      </c>
      <c r="F296" s="61">
        <v>1301.76784</v>
      </c>
      <c r="G296" s="62">
        <f t="shared" si="9"/>
        <v>0.97510699625468167</v>
      </c>
    </row>
    <row r="297" spans="1:9" x14ac:dyDescent="0.3">
      <c r="A297" s="43" t="str">
        <f t="shared" si="8"/>
        <v>A</v>
      </c>
      <c r="B297" s="55" t="s">
        <v>333</v>
      </c>
      <c r="C297" s="56" t="s">
        <v>17</v>
      </c>
      <c r="D297" s="57">
        <v>9360</v>
      </c>
      <c r="E297" s="57">
        <v>12677.2</v>
      </c>
      <c r="F297" s="57">
        <v>11443.33202</v>
      </c>
      <c r="G297" s="58">
        <f t="shared" si="9"/>
        <v>0.9026703073233836</v>
      </c>
    </row>
    <row r="298" spans="1:9" ht="16.8" thickBot="1" x14ac:dyDescent="0.35">
      <c r="A298" s="43" t="str">
        <f t="shared" si="8"/>
        <v>A</v>
      </c>
      <c r="B298" s="44" t="s">
        <v>416</v>
      </c>
      <c r="C298" s="45" t="s">
        <v>417</v>
      </c>
      <c r="D298" s="63">
        <v>23695</v>
      </c>
      <c r="E298" s="63">
        <v>27465.948830000001</v>
      </c>
      <c r="F298" s="63">
        <v>25763.936739999997</v>
      </c>
      <c r="G298" s="64">
        <f t="shared" si="9"/>
        <v>0.93803192088740217</v>
      </c>
      <c r="H298" s="48"/>
      <c r="I298" s="48"/>
    </row>
    <row r="299" spans="1:9" ht="15" thickTop="1" x14ac:dyDescent="0.3">
      <c r="A299" s="43" t="str">
        <f t="shared" si="8"/>
        <v>A</v>
      </c>
      <c r="B299" s="55" t="s">
        <v>333</v>
      </c>
      <c r="C299" s="56" t="s">
        <v>10</v>
      </c>
      <c r="D299" s="57">
        <v>21555</v>
      </c>
      <c r="E299" s="57">
        <v>23511.948830000001</v>
      </c>
      <c r="F299" s="57">
        <v>22198.386169999998</v>
      </c>
      <c r="G299" s="58">
        <f t="shared" si="9"/>
        <v>0.94413212322391726</v>
      </c>
    </row>
    <row r="300" spans="1:9" x14ac:dyDescent="0.3">
      <c r="A300" s="43" t="str">
        <f t="shared" si="8"/>
        <v>A</v>
      </c>
      <c r="B300" s="59" t="s">
        <v>333</v>
      </c>
      <c r="C300" s="60" t="s">
        <v>11</v>
      </c>
      <c r="D300" s="61">
        <v>9925</v>
      </c>
      <c r="E300" s="61">
        <v>9900</v>
      </c>
      <c r="F300" s="61">
        <v>9170.418740000001</v>
      </c>
      <c r="G300" s="62">
        <f t="shared" si="9"/>
        <v>0.92630492323232339</v>
      </c>
    </row>
    <row r="301" spans="1:9" x14ac:dyDescent="0.3">
      <c r="A301" s="43" t="str">
        <f t="shared" si="8"/>
        <v>A</v>
      </c>
      <c r="B301" s="59" t="s">
        <v>333</v>
      </c>
      <c r="C301" s="60" t="s">
        <v>12</v>
      </c>
      <c r="D301" s="61">
        <v>11130</v>
      </c>
      <c r="E301" s="61">
        <v>12944.948829999999</v>
      </c>
      <c r="F301" s="61">
        <v>12403.833250000001</v>
      </c>
      <c r="G301" s="62">
        <f t="shared" si="9"/>
        <v>0.95819870846102073</v>
      </c>
    </row>
    <row r="302" spans="1:9" x14ac:dyDescent="0.3">
      <c r="A302" s="43" t="str">
        <f t="shared" si="8"/>
        <v>A</v>
      </c>
      <c r="B302" s="59" t="s">
        <v>333</v>
      </c>
      <c r="C302" s="60" t="s">
        <v>2</v>
      </c>
      <c r="D302" s="61">
        <v>150</v>
      </c>
      <c r="E302" s="61">
        <v>150</v>
      </c>
      <c r="F302" s="61">
        <v>136.42427000000001</v>
      </c>
      <c r="G302" s="62">
        <f t="shared" si="9"/>
        <v>0.90949513333333343</v>
      </c>
    </row>
    <row r="303" spans="1:9" x14ac:dyDescent="0.3">
      <c r="A303" s="43" t="str">
        <f t="shared" si="8"/>
        <v>A</v>
      </c>
      <c r="B303" s="59" t="s">
        <v>333</v>
      </c>
      <c r="C303" s="60" t="s">
        <v>15</v>
      </c>
      <c r="D303" s="61">
        <v>160</v>
      </c>
      <c r="E303" s="61">
        <v>185</v>
      </c>
      <c r="F303" s="61">
        <v>165.07508000000001</v>
      </c>
      <c r="G303" s="62">
        <f t="shared" si="9"/>
        <v>0.89229772972972976</v>
      </c>
    </row>
    <row r="304" spans="1:9" x14ac:dyDescent="0.3">
      <c r="A304" s="43" t="str">
        <f t="shared" si="8"/>
        <v>A</v>
      </c>
      <c r="B304" s="59" t="s">
        <v>333</v>
      </c>
      <c r="C304" s="60" t="s">
        <v>16</v>
      </c>
      <c r="D304" s="61">
        <v>190</v>
      </c>
      <c r="E304" s="61">
        <v>332</v>
      </c>
      <c r="F304" s="61">
        <v>322.63483000000002</v>
      </c>
      <c r="G304" s="62">
        <f t="shared" si="9"/>
        <v>0.97179165662650613</v>
      </c>
    </row>
    <row r="305" spans="1:9" x14ac:dyDescent="0.3">
      <c r="A305" s="43" t="str">
        <f t="shared" si="8"/>
        <v>A</v>
      </c>
      <c r="B305" s="55" t="s">
        <v>333</v>
      </c>
      <c r="C305" s="56" t="s">
        <v>17</v>
      </c>
      <c r="D305" s="57">
        <v>2140</v>
      </c>
      <c r="E305" s="57">
        <v>3954</v>
      </c>
      <c r="F305" s="57">
        <v>3565.5505699999999</v>
      </c>
      <c r="G305" s="58">
        <f t="shared" si="9"/>
        <v>0.90175785786545271</v>
      </c>
    </row>
    <row r="306" spans="1:9" ht="33" thickBot="1" x14ac:dyDescent="0.35">
      <c r="A306" s="43" t="str">
        <f t="shared" si="8"/>
        <v>A</v>
      </c>
      <c r="B306" s="44" t="s">
        <v>418</v>
      </c>
      <c r="C306" s="45" t="s">
        <v>419</v>
      </c>
      <c r="D306" s="63">
        <v>45516.3</v>
      </c>
      <c r="E306" s="63">
        <v>40669.300000000003</v>
      </c>
      <c r="F306" s="63">
        <v>39632.18110999999</v>
      </c>
      <c r="G306" s="64">
        <f t="shared" si="9"/>
        <v>0.97449872778729874</v>
      </c>
      <c r="H306" s="48"/>
      <c r="I306" s="48"/>
    </row>
    <row r="307" spans="1:9" ht="15" thickTop="1" x14ac:dyDescent="0.3">
      <c r="A307" s="43" t="str">
        <f t="shared" si="8"/>
        <v>A</v>
      </c>
      <c r="B307" s="55" t="s">
        <v>333</v>
      </c>
      <c r="C307" s="56" t="s">
        <v>10</v>
      </c>
      <c r="D307" s="57">
        <v>40516.300000000003</v>
      </c>
      <c r="E307" s="57">
        <v>34569.300000000003</v>
      </c>
      <c r="F307" s="57">
        <v>34163.833759999994</v>
      </c>
      <c r="G307" s="58">
        <f t="shared" si="9"/>
        <v>0.98827091552331092</v>
      </c>
    </row>
    <row r="308" spans="1:9" x14ac:dyDescent="0.3">
      <c r="A308" s="43" t="str">
        <f t="shared" si="8"/>
        <v>A</v>
      </c>
      <c r="B308" s="59" t="s">
        <v>333</v>
      </c>
      <c r="C308" s="60" t="s">
        <v>11</v>
      </c>
      <c r="D308" s="61">
        <v>21996.3</v>
      </c>
      <c r="E308" s="61">
        <v>21996.3</v>
      </c>
      <c r="F308" s="61">
        <v>21942.096699999998</v>
      </c>
      <c r="G308" s="62">
        <f t="shared" si="9"/>
        <v>0.99753579920259317</v>
      </c>
    </row>
    <row r="309" spans="1:9" x14ac:dyDescent="0.3">
      <c r="A309" s="43" t="str">
        <f t="shared" si="8"/>
        <v>A</v>
      </c>
      <c r="B309" s="59" t="s">
        <v>333</v>
      </c>
      <c r="C309" s="60" t="s">
        <v>12</v>
      </c>
      <c r="D309" s="61">
        <v>18520</v>
      </c>
      <c r="E309" s="61">
        <v>12573</v>
      </c>
      <c r="F309" s="61">
        <v>12221.737059999999</v>
      </c>
      <c r="G309" s="62">
        <f t="shared" si="9"/>
        <v>0.97206212200747633</v>
      </c>
    </row>
    <row r="310" spans="1:9" x14ac:dyDescent="0.3">
      <c r="A310" s="43" t="str">
        <f t="shared" si="8"/>
        <v>A</v>
      </c>
      <c r="B310" s="55" t="s">
        <v>333</v>
      </c>
      <c r="C310" s="56" t="s">
        <v>17</v>
      </c>
      <c r="D310" s="57">
        <v>5000</v>
      </c>
      <c r="E310" s="57">
        <v>6100</v>
      </c>
      <c r="F310" s="57">
        <v>5468.34735</v>
      </c>
      <c r="G310" s="58">
        <f t="shared" si="9"/>
        <v>0.89645038524590159</v>
      </c>
    </row>
    <row r="311" spans="1:9" ht="16.8" thickBot="1" x14ac:dyDescent="0.35">
      <c r="A311" s="43" t="str">
        <f t="shared" si="8"/>
        <v>A</v>
      </c>
      <c r="B311" s="44" t="s">
        <v>420</v>
      </c>
      <c r="C311" s="45" t="s">
        <v>421</v>
      </c>
      <c r="D311" s="63">
        <v>25235</v>
      </c>
      <c r="E311" s="63">
        <v>26316</v>
      </c>
      <c r="F311" s="63">
        <v>25448.495129999996</v>
      </c>
      <c r="G311" s="64">
        <f t="shared" si="9"/>
        <v>0.96703507865937055</v>
      </c>
      <c r="H311" s="48"/>
      <c r="I311" s="48"/>
    </row>
    <row r="312" spans="1:9" ht="15" thickTop="1" x14ac:dyDescent="0.3">
      <c r="A312" s="43" t="str">
        <f t="shared" si="8"/>
        <v>A</v>
      </c>
      <c r="B312" s="55" t="s">
        <v>333</v>
      </c>
      <c r="C312" s="56" t="s">
        <v>10</v>
      </c>
      <c r="D312" s="57">
        <v>25235</v>
      </c>
      <c r="E312" s="57">
        <v>26062</v>
      </c>
      <c r="F312" s="57">
        <v>25390.388829999996</v>
      </c>
      <c r="G312" s="58">
        <f t="shared" si="9"/>
        <v>0.97423025209116709</v>
      </c>
    </row>
    <row r="313" spans="1:9" x14ac:dyDescent="0.3">
      <c r="A313" s="43" t="str">
        <f t="shared" si="8"/>
        <v>A</v>
      </c>
      <c r="B313" s="59" t="s">
        <v>333</v>
      </c>
      <c r="C313" s="60" t="s">
        <v>11</v>
      </c>
      <c r="D313" s="61">
        <v>21750</v>
      </c>
      <c r="E313" s="61">
        <v>21675</v>
      </c>
      <c r="F313" s="61">
        <v>21335.405439999999</v>
      </c>
      <c r="G313" s="62">
        <f t="shared" si="9"/>
        <v>0.98433243091118794</v>
      </c>
    </row>
    <row r="314" spans="1:9" x14ac:dyDescent="0.3">
      <c r="A314" s="43" t="str">
        <f t="shared" si="8"/>
        <v>A</v>
      </c>
      <c r="B314" s="59" t="s">
        <v>333</v>
      </c>
      <c r="C314" s="60" t="s">
        <v>12</v>
      </c>
      <c r="D314" s="61">
        <v>2400</v>
      </c>
      <c r="E314" s="61">
        <v>3227</v>
      </c>
      <c r="F314" s="61">
        <v>2921.7772500000001</v>
      </c>
      <c r="G314" s="62">
        <f t="shared" si="9"/>
        <v>0.90541594360086775</v>
      </c>
    </row>
    <row r="315" spans="1:9" x14ac:dyDescent="0.3">
      <c r="A315" s="43" t="str">
        <f t="shared" si="8"/>
        <v>A</v>
      </c>
      <c r="B315" s="59" t="s">
        <v>333</v>
      </c>
      <c r="C315" s="60" t="s">
        <v>15</v>
      </c>
      <c r="D315" s="61">
        <v>85</v>
      </c>
      <c r="E315" s="61">
        <v>160</v>
      </c>
      <c r="F315" s="61">
        <v>156.70696000000001</v>
      </c>
      <c r="G315" s="62">
        <f t="shared" si="9"/>
        <v>0.97941850000000008</v>
      </c>
    </row>
    <row r="316" spans="1:9" x14ac:dyDescent="0.3">
      <c r="A316" s="43" t="str">
        <f t="shared" si="8"/>
        <v>A</v>
      </c>
      <c r="B316" s="59" t="s">
        <v>333</v>
      </c>
      <c r="C316" s="60" t="s">
        <v>16</v>
      </c>
      <c r="D316" s="61">
        <v>1000</v>
      </c>
      <c r="E316" s="61">
        <v>1000</v>
      </c>
      <c r="F316" s="61">
        <v>976.49918000000002</v>
      </c>
      <c r="G316" s="62">
        <f t="shared" si="9"/>
        <v>0.97649918000000002</v>
      </c>
    </row>
    <row r="317" spans="1:9" x14ac:dyDescent="0.3">
      <c r="A317" s="43" t="str">
        <f t="shared" si="8"/>
        <v>A</v>
      </c>
      <c r="B317" s="55" t="s">
        <v>333</v>
      </c>
      <c r="C317" s="56" t="s">
        <v>17</v>
      </c>
      <c r="D317" s="57">
        <v>0</v>
      </c>
      <c r="E317" s="57">
        <v>254</v>
      </c>
      <c r="F317" s="57">
        <v>58.106299999999997</v>
      </c>
      <c r="G317" s="58">
        <f t="shared" si="9"/>
        <v>0.22876496062992124</v>
      </c>
    </row>
    <row r="318" spans="1:9" ht="33" thickBot="1" x14ac:dyDescent="0.35">
      <c r="A318" s="43" t="str">
        <f t="shared" si="8"/>
        <v>A</v>
      </c>
      <c r="B318" s="44" t="s">
        <v>422</v>
      </c>
      <c r="C318" s="45" t="s">
        <v>423</v>
      </c>
      <c r="D318" s="63">
        <v>8606.6</v>
      </c>
      <c r="E318" s="63">
        <v>8606.5999999999985</v>
      </c>
      <c r="F318" s="63">
        <v>8532.1761699999988</v>
      </c>
      <c r="G318" s="64">
        <f t="shared" si="9"/>
        <v>0.99135270257709207</v>
      </c>
      <c r="H318" s="48"/>
      <c r="I318" s="48"/>
    </row>
    <row r="319" spans="1:9" ht="15" thickTop="1" x14ac:dyDescent="0.3">
      <c r="A319" s="43" t="str">
        <f t="shared" si="8"/>
        <v>A</v>
      </c>
      <c r="B319" s="55" t="s">
        <v>333</v>
      </c>
      <c r="C319" s="56" t="s">
        <v>10</v>
      </c>
      <c r="D319" s="57">
        <v>6406.6</v>
      </c>
      <c r="E319" s="57">
        <v>6257.4</v>
      </c>
      <c r="F319" s="57">
        <v>6223.18887</v>
      </c>
      <c r="G319" s="58">
        <f t="shared" si="9"/>
        <v>0.99453269249208942</v>
      </c>
    </row>
    <row r="320" spans="1:9" x14ac:dyDescent="0.3">
      <c r="A320" s="43" t="str">
        <f t="shared" si="8"/>
        <v>A</v>
      </c>
      <c r="B320" s="59" t="s">
        <v>333</v>
      </c>
      <c r="C320" s="60" t="s">
        <v>11</v>
      </c>
      <c r="D320" s="61">
        <v>3656.6</v>
      </c>
      <c r="E320" s="61">
        <v>3656.6</v>
      </c>
      <c r="F320" s="61">
        <v>3656.3081400000001</v>
      </c>
      <c r="G320" s="62">
        <f t="shared" si="9"/>
        <v>0.99992018268336713</v>
      </c>
    </row>
    <row r="321" spans="1:9" x14ac:dyDescent="0.3">
      <c r="A321" s="43" t="str">
        <f t="shared" si="8"/>
        <v>A</v>
      </c>
      <c r="B321" s="59" t="s">
        <v>333</v>
      </c>
      <c r="C321" s="60" t="s">
        <v>12</v>
      </c>
      <c r="D321" s="61">
        <v>2697</v>
      </c>
      <c r="E321" s="61">
        <v>2547.8000000000002</v>
      </c>
      <c r="F321" s="61">
        <v>2528.0969599999999</v>
      </c>
      <c r="G321" s="62">
        <f t="shared" si="9"/>
        <v>0.99226664573357393</v>
      </c>
    </row>
    <row r="322" spans="1:9" x14ac:dyDescent="0.3">
      <c r="A322" s="43" t="str">
        <f t="shared" ref="A322:A385" si="10">IF(OR(D322&lt;&gt;0,E322&lt;&gt;0,F322&lt;&gt;0),"A","B")</f>
        <v>A</v>
      </c>
      <c r="B322" s="59" t="s">
        <v>333</v>
      </c>
      <c r="C322" s="60" t="s">
        <v>15</v>
      </c>
      <c r="D322" s="61">
        <v>50</v>
      </c>
      <c r="E322" s="61">
        <v>50</v>
      </c>
      <c r="F322" s="61">
        <v>36.149940000000001</v>
      </c>
      <c r="G322" s="62">
        <f t="shared" ref="G322:G385" si="11">F322/E322</f>
        <v>0.72299880000000005</v>
      </c>
    </row>
    <row r="323" spans="1:9" x14ac:dyDescent="0.3">
      <c r="A323" s="43" t="str">
        <f t="shared" si="10"/>
        <v>A</v>
      </c>
      <c r="B323" s="59" t="s">
        <v>333</v>
      </c>
      <c r="C323" s="60" t="s">
        <v>16</v>
      </c>
      <c r="D323" s="61">
        <v>3</v>
      </c>
      <c r="E323" s="61">
        <v>3</v>
      </c>
      <c r="F323" s="61">
        <v>2.6338300000000001</v>
      </c>
      <c r="G323" s="62">
        <f t="shared" si="11"/>
        <v>0.87794333333333341</v>
      </c>
    </row>
    <row r="324" spans="1:9" x14ac:dyDescent="0.3">
      <c r="A324" s="43" t="str">
        <f t="shared" si="10"/>
        <v>A</v>
      </c>
      <c r="B324" s="55" t="s">
        <v>333</v>
      </c>
      <c r="C324" s="56" t="s">
        <v>17</v>
      </c>
      <c r="D324" s="57">
        <v>2200</v>
      </c>
      <c r="E324" s="57">
        <v>2349.1999999999998</v>
      </c>
      <c r="F324" s="57">
        <v>2308.9872999999998</v>
      </c>
      <c r="G324" s="58">
        <f t="shared" si="11"/>
        <v>0.98288238549293372</v>
      </c>
    </row>
    <row r="325" spans="1:9" ht="33" thickBot="1" x14ac:dyDescent="0.35">
      <c r="A325" s="43" t="str">
        <f t="shared" si="10"/>
        <v>A</v>
      </c>
      <c r="B325" s="44" t="s">
        <v>424</v>
      </c>
      <c r="C325" s="45" t="s">
        <v>425</v>
      </c>
      <c r="D325" s="63">
        <v>1061.9000000000001</v>
      </c>
      <c r="E325" s="63">
        <v>1061.9000000000001</v>
      </c>
      <c r="F325" s="63">
        <v>1452.8839800000001</v>
      </c>
      <c r="G325" s="64">
        <f t="shared" si="11"/>
        <v>1.3681928430172332</v>
      </c>
      <c r="H325" s="48"/>
      <c r="I325" s="48"/>
    </row>
    <row r="326" spans="1:9" ht="15" thickTop="1" x14ac:dyDescent="0.3">
      <c r="A326" s="43" t="str">
        <f t="shared" si="10"/>
        <v>A</v>
      </c>
      <c r="B326" s="55" t="s">
        <v>333</v>
      </c>
      <c r="C326" s="56" t="s">
        <v>10</v>
      </c>
      <c r="D326" s="57">
        <v>1041.9000000000001</v>
      </c>
      <c r="E326" s="57">
        <v>1041.9000000000001</v>
      </c>
      <c r="F326" s="57">
        <v>1410.5434800000003</v>
      </c>
      <c r="G326" s="58">
        <f t="shared" si="11"/>
        <v>1.3538184854592572</v>
      </c>
    </row>
    <row r="327" spans="1:9" x14ac:dyDescent="0.3">
      <c r="A327" s="43" t="str">
        <f t="shared" si="10"/>
        <v>A</v>
      </c>
      <c r="B327" s="59" t="s">
        <v>333</v>
      </c>
      <c r="C327" s="60" t="s">
        <v>11</v>
      </c>
      <c r="D327" s="61">
        <v>576.9</v>
      </c>
      <c r="E327" s="61">
        <v>575.4</v>
      </c>
      <c r="F327" s="61">
        <v>664.03941999999995</v>
      </c>
      <c r="G327" s="62">
        <f t="shared" si="11"/>
        <v>1.1540483489746263</v>
      </c>
    </row>
    <row r="328" spans="1:9" x14ac:dyDescent="0.3">
      <c r="A328" s="43" t="str">
        <f t="shared" si="10"/>
        <v>A</v>
      </c>
      <c r="B328" s="59" t="s">
        <v>333</v>
      </c>
      <c r="C328" s="60" t="s">
        <v>12</v>
      </c>
      <c r="D328" s="61">
        <v>457</v>
      </c>
      <c r="E328" s="61">
        <v>457</v>
      </c>
      <c r="F328" s="61">
        <v>737.03459999999995</v>
      </c>
      <c r="G328" s="62">
        <f t="shared" si="11"/>
        <v>1.6127671772428882</v>
      </c>
    </row>
    <row r="329" spans="1:9" x14ac:dyDescent="0.3">
      <c r="A329" s="43" t="str">
        <f t="shared" si="10"/>
        <v>A</v>
      </c>
      <c r="B329" s="59" t="s">
        <v>333</v>
      </c>
      <c r="C329" s="60" t="s">
        <v>15</v>
      </c>
      <c r="D329" s="61">
        <v>8</v>
      </c>
      <c r="E329" s="61">
        <v>9.5</v>
      </c>
      <c r="F329" s="61">
        <v>9.4694599999999998</v>
      </c>
      <c r="G329" s="62">
        <f t="shared" si="11"/>
        <v>0.99678526315789473</v>
      </c>
    </row>
    <row r="330" spans="1:9" x14ac:dyDescent="0.3">
      <c r="A330" s="43" t="str">
        <f t="shared" si="10"/>
        <v>A</v>
      </c>
      <c r="B330" s="55" t="s">
        <v>333</v>
      </c>
      <c r="C330" s="56" t="s">
        <v>17</v>
      </c>
      <c r="D330" s="57">
        <v>20</v>
      </c>
      <c r="E330" s="57">
        <v>20</v>
      </c>
      <c r="F330" s="57">
        <v>42.340499999999999</v>
      </c>
      <c r="G330" s="58">
        <f t="shared" si="11"/>
        <v>2.1170249999999999</v>
      </c>
    </row>
    <row r="331" spans="1:9" ht="33" thickBot="1" x14ac:dyDescent="0.35">
      <c r="A331" s="43" t="str">
        <f t="shared" si="10"/>
        <v>A</v>
      </c>
      <c r="B331" s="44" t="s">
        <v>426</v>
      </c>
      <c r="C331" s="45" t="s">
        <v>427</v>
      </c>
      <c r="D331" s="63">
        <v>1290</v>
      </c>
      <c r="E331" s="63">
        <v>1290</v>
      </c>
      <c r="F331" s="63">
        <v>1272.3591899999999</v>
      </c>
      <c r="G331" s="64">
        <f t="shared" si="11"/>
        <v>0.98632495348837201</v>
      </c>
      <c r="H331" s="48"/>
      <c r="I331" s="48"/>
    </row>
    <row r="332" spans="1:9" ht="15" thickTop="1" x14ac:dyDescent="0.3">
      <c r="A332" s="43" t="str">
        <f t="shared" si="10"/>
        <v>A</v>
      </c>
      <c r="B332" s="55" t="s">
        <v>333</v>
      </c>
      <c r="C332" s="56" t="s">
        <v>10</v>
      </c>
      <c r="D332" s="57">
        <v>1290</v>
      </c>
      <c r="E332" s="57">
        <v>1290</v>
      </c>
      <c r="F332" s="57">
        <v>1272.3591899999999</v>
      </c>
      <c r="G332" s="58">
        <f t="shared" si="11"/>
        <v>0.98632495348837201</v>
      </c>
    </row>
    <row r="333" spans="1:9" x14ac:dyDescent="0.3">
      <c r="A333" s="43" t="str">
        <f t="shared" si="10"/>
        <v>A</v>
      </c>
      <c r="B333" s="59" t="s">
        <v>333</v>
      </c>
      <c r="C333" s="60" t="s">
        <v>11</v>
      </c>
      <c r="D333" s="61">
        <v>1100</v>
      </c>
      <c r="E333" s="61">
        <v>1098</v>
      </c>
      <c r="F333" s="61">
        <v>1097.6496099999999</v>
      </c>
      <c r="G333" s="62">
        <f t="shared" si="11"/>
        <v>0.99968088342440797</v>
      </c>
    </row>
    <row r="334" spans="1:9" x14ac:dyDescent="0.3">
      <c r="A334" s="43" t="str">
        <f t="shared" si="10"/>
        <v>A</v>
      </c>
      <c r="B334" s="59" t="s">
        <v>333</v>
      </c>
      <c r="C334" s="60" t="s">
        <v>12</v>
      </c>
      <c r="D334" s="61">
        <v>151</v>
      </c>
      <c r="E334" s="61">
        <v>151</v>
      </c>
      <c r="F334" s="61">
        <v>149.98095000000001</v>
      </c>
      <c r="G334" s="62">
        <f t="shared" si="11"/>
        <v>0.99325132450331133</v>
      </c>
    </row>
    <row r="335" spans="1:9" x14ac:dyDescent="0.3">
      <c r="A335" s="43" t="str">
        <f t="shared" si="10"/>
        <v>A</v>
      </c>
      <c r="B335" s="59" t="s">
        <v>333</v>
      </c>
      <c r="C335" s="60" t="s">
        <v>2</v>
      </c>
      <c r="D335" s="61">
        <v>37</v>
      </c>
      <c r="E335" s="61">
        <v>37</v>
      </c>
      <c r="F335" s="61">
        <v>21.018039999999999</v>
      </c>
      <c r="G335" s="62">
        <f t="shared" si="11"/>
        <v>0.56805513513513506</v>
      </c>
    </row>
    <row r="336" spans="1:9" x14ac:dyDescent="0.3">
      <c r="A336" s="43" t="str">
        <f t="shared" si="10"/>
        <v>A</v>
      </c>
      <c r="B336" s="59" t="s">
        <v>333</v>
      </c>
      <c r="C336" s="60" t="s">
        <v>15</v>
      </c>
      <c r="D336" s="61">
        <v>2</v>
      </c>
      <c r="E336" s="61">
        <v>4</v>
      </c>
      <c r="F336" s="61">
        <v>3.7105899999999998</v>
      </c>
      <c r="G336" s="62">
        <f t="shared" si="11"/>
        <v>0.92764749999999996</v>
      </c>
    </row>
    <row r="337" spans="1:9" ht="33" thickBot="1" x14ac:dyDescent="0.35">
      <c r="A337" s="43" t="str">
        <f t="shared" si="10"/>
        <v>A</v>
      </c>
      <c r="B337" s="44" t="s">
        <v>428</v>
      </c>
      <c r="C337" s="45" t="s">
        <v>429</v>
      </c>
      <c r="D337" s="63">
        <v>1262404.8999999999</v>
      </c>
      <c r="E337" s="63">
        <v>1281904.9000000001</v>
      </c>
      <c r="F337" s="63">
        <v>1270227.06231</v>
      </c>
      <c r="G337" s="64">
        <f t="shared" si="11"/>
        <v>0.9908902464683611</v>
      </c>
      <c r="H337" s="48"/>
      <c r="I337" s="48"/>
    </row>
    <row r="338" spans="1:9" ht="15" thickTop="1" x14ac:dyDescent="0.3">
      <c r="A338" s="43" t="str">
        <f t="shared" si="10"/>
        <v>A</v>
      </c>
      <c r="B338" s="55" t="s">
        <v>333</v>
      </c>
      <c r="C338" s="56" t="s">
        <v>10</v>
      </c>
      <c r="D338" s="57">
        <v>932173.89999999991</v>
      </c>
      <c r="E338" s="57">
        <v>911379.23300000001</v>
      </c>
      <c r="F338" s="57">
        <v>893034.85566</v>
      </c>
      <c r="G338" s="58">
        <f t="shared" si="11"/>
        <v>0.97987185062400906</v>
      </c>
    </row>
    <row r="339" spans="1:9" x14ac:dyDescent="0.3">
      <c r="A339" s="43" t="str">
        <f t="shared" si="10"/>
        <v>A</v>
      </c>
      <c r="B339" s="59" t="s">
        <v>333</v>
      </c>
      <c r="C339" s="60" t="s">
        <v>11</v>
      </c>
      <c r="D339" s="61">
        <v>14854.900000000001</v>
      </c>
      <c r="E339" s="61">
        <v>14023.82</v>
      </c>
      <c r="F339" s="61">
        <v>14038.663960000002</v>
      </c>
      <c r="G339" s="62">
        <f t="shared" si="11"/>
        <v>1.0010584819257522</v>
      </c>
    </row>
    <row r="340" spans="1:9" x14ac:dyDescent="0.3">
      <c r="A340" s="43" t="str">
        <f t="shared" si="10"/>
        <v>A</v>
      </c>
      <c r="B340" s="59" t="s">
        <v>333</v>
      </c>
      <c r="C340" s="60" t="s">
        <v>12</v>
      </c>
      <c r="D340" s="61">
        <v>59306</v>
      </c>
      <c r="E340" s="61">
        <v>63529.831999999995</v>
      </c>
      <c r="F340" s="61">
        <v>56059.06925</v>
      </c>
      <c r="G340" s="62">
        <f t="shared" si="11"/>
        <v>0.88240543828291573</v>
      </c>
    </row>
    <row r="341" spans="1:9" x14ac:dyDescent="0.3">
      <c r="A341" s="43" t="str">
        <f t="shared" si="10"/>
        <v>A</v>
      </c>
      <c r="B341" s="59" t="s">
        <v>333</v>
      </c>
      <c r="C341" s="60" t="s">
        <v>14</v>
      </c>
      <c r="D341" s="61">
        <v>179325</v>
      </c>
      <c r="E341" s="61">
        <v>187737.916</v>
      </c>
      <c r="F341" s="61">
        <v>179049.17916999999</v>
      </c>
      <c r="G341" s="62">
        <f t="shared" si="11"/>
        <v>0.95371879578124219</v>
      </c>
    </row>
    <row r="342" spans="1:9" x14ac:dyDescent="0.3">
      <c r="A342" s="43" t="str">
        <f t="shared" si="10"/>
        <v>A</v>
      </c>
      <c r="B342" s="59" t="s">
        <v>333</v>
      </c>
      <c r="C342" s="60" t="s">
        <v>2</v>
      </c>
      <c r="D342" s="61">
        <v>86325</v>
      </c>
      <c r="E342" s="61">
        <v>82915.899999999994</v>
      </c>
      <c r="F342" s="61">
        <v>72830.881399999998</v>
      </c>
      <c r="G342" s="62">
        <f t="shared" si="11"/>
        <v>0.87837051036049785</v>
      </c>
    </row>
    <row r="343" spans="1:9" x14ac:dyDescent="0.3">
      <c r="A343" s="43" t="str">
        <f t="shared" si="10"/>
        <v>A</v>
      </c>
      <c r="B343" s="59" t="s">
        <v>333</v>
      </c>
      <c r="C343" s="60" t="s">
        <v>15</v>
      </c>
      <c r="D343" s="61">
        <v>305</v>
      </c>
      <c r="E343" s="61">
        <v>658.505</v>
      </c>
      <c r="F343" s="61">
        <v>652.67592000000002</v>
      </c>
      <c r="G343" s="62">
        <f t="shared" si="11"/>
        <v>0.99114800950638193</v>
      </c>
    </row>
    <row r="344" spans="1:9" x14ac:dyDescent="0.3">
      <c r="A344" s="43" t="str">
        <f t="shared" si="10"/>
        <v>A</v>
      </c>
      <c r="B344" s="59" t="s">
        <v>333</v>
      </c>
      <c r="C344" s="60" t="s">
        <v>16</v>
      </c>
      <c r="D344" s="61">
        <v>592058</v>
      </c>
      <c r="E344" s="61">
        <v>562513.26</v>
      </c>
      <c r="F344" s="61">
        <v>570404.38595999987</v>
      </c>
      <c r="G344" s="62">
        <f t="shared" si="11"/>
        <v>1.014028337678653</v>
      </c>
    </row>
    <row r="345" spans="1:9" x14ac:dyDescent="0.3">
      <c r="A345" s="43" t="str">
        <f t="shared" si="10"/>
        <v>A</v>
      </c>
      <c r="B345" s="55" t="s">
        <v>333</v>
      </c>
      <c r="C345" s="56" t="s">
        <v>17</v>
      </c>
      <c r="D345" s="57">
        <v>32106</v>
      </c>
      <c r="E345" s="57">
        <v>69391.511999999988</v>
      </c>
      <c r="F345" s="57">
        <v>54251.179269999993</v>
      </c>
      <c r="G345" s="58">
        <f t="shared" si="11"/>
        <v>0.78181290054610719</v>
      </c>
    </row>
    <row r="346" spans="1:9" x14ac:dyDescent="0.3">
      <c r="A346" s="43" t="str">
        <f t="shared" si="10"/>
        <v>A</v>
      </c>
      <c r="B346" s="55" t="s">
        <v>333</v>
      </c>
      <c r="C346" s="56" t="s">
        <v>18</v>
      </c>
      <c r="D346" s="57">
        <v>294400</v>
      </c>
      <c r="E346" s="57">
        <v>295870</v>
      </c>
      <c r="F346" s="57">
        <v>317676.87290999998</v>
      </c>
      <c r="G346" s="58">
        <f t="shared" si="11"/>
        <v>1.0737042380437354</v>
      </c>
      <c r="H346" s="65"/>
    </row>
    <row r="347" spans="1:9" x14ac:dyDescent="0.3">
      <c r="A347" s="43" t="str">
        <f t="shared" si="10"/>
        <v>A</v>
      </c>
      <c r="B347" s="55" t="s">
        <v>333</v>
      </c>
      <c r="C347" s="56" t="s">
        <v>21</v>
      </c>
      <c r="D347" s="57">
        <v>3725</v>
      </c>
      <c r="E347" s="57">
        <v>5264.1549999999997</v>
      </c>
      <c r="F347" s="57">
        <v>5264.1544700000004</v>
      </c>
      <c r="G347" s="58">
        <f t="shared" si="11"/>
        <v>0.99999989931907418</v>
      </c>
    </row>
    <row r="348" spans="1:9" ht="16.8" thickBot="1" x14ac:dyDescent="0.35">
      <c r="A348" s="43" t="str">
        <f t="shared" si="10"/>
        <v>A</v>
      </c>
      <c r="B348" s="44" t="s">
        <v>430</v>
      </c>
      <c r="C348" s="45" t="s">
        <v>431</v>
      </c>
      <c r="D348" s="63">
        <v>249313</v>
      </c>
      <c r="E348" s="63">
        <v>246546.88099999999</v>
      </c>
      <c r="F348" s="63">
        <v>246366.78534999999</v>
      </c>
      <c r="G348" s="64">
        <f t="shared" si="11"/>
        <v>0.99926952776985245</v>
      </c>
      <c r="H348" s="48"/>
      <c r="I348" s="48"/>
    </row>
    <row r="349" spans="1:9" ht="15" thickTop="1" x14ac:dyDescent="0.3">
      <c r="A349" s="43" t="str">
        <f t="shared" si="10"/>
        <v>A</v>
      </c>
      <c r="B349" s="55" t="s">
        <v>333</v>
      </c>
      <c r="C349" s="56" t="s">
        <v>10</v>
      </c>
      <c r="D349" s="57">
        <v>19163</v>
      </c>
      <c r="E349" s="57">
        <v>14893.028</v>
      </c>
      <c r="F349" s="57">
        <v>14713.053390000003</v>
      </c>
      <c r="G349" s="58">
        <f t="shared" si="11"/>
        <v>0.98791551254721355</v>
      </c>
    </row>
    <row r="350" spans="1:9" x14ac:dyDescent="0.3">
      <c r="A350" s="43" t="str">
        <f t="shared" si="10"/>
        <v>A</v>
      </c>
      <c r="B350" s="59" t="s">
        <v>333</v>
      </c>
      <c r="C350" s="60" t="s">
        <v>11</v>
      </c>
      <c r="D350" s="61">
        <v>7213</v>
      </c>
      <c r="E350" s="61">
        <v>6788.607</v>
      </c>
      <c r="F350" s="61">
        <v>6788.4105200000004</v>
      </c>
      <c r="G350" s="62">
        <f t="shared" si="11"/>
        <v>0.99997105739071368</v>
      </c>
    </row>
    <row r="351" spans="1:9" x14ac:dyDescent="0.3">
      <c r="A351" s="43" t="str">
        <f t="shared" si="10"/>
        <v>A</v>
      </c>
      <c r="B351" s="59" t="s">
        <v>333</v>
      </c>
      <c r="C351" s="60" t="s">
        <v>12</v>
      </c>
      <c r="D351" s="61">
        <v>10465</v>
      </c>
      <c r="E351" s="61">
        <v>4552.6739999999991</v>
      </c>
      <c r="F351" s="61">
        <v>4376.6320400000004</v>
      </c>
      <c r="G351" s="62">
        <f t="shared" si="11"/>
        <v>0.96133218411860843</v>
      </c>
    </row>
    <row r="352" spans="1:9" x14ac:dyDescent="0.3">
      <c r="A352" s="43" t="str">
        <f t="shared" si="10"/>
        <v>A</v>
      </c>
      <c r="B352" s="59" t="s">
        <v>333</v>
      </c>
      <c r="C352" s="60" t="s">
        <v>14</v>
      </c>
      <c r="D352" s="61">
        <v>0</v>
      </c>
      <c r="E352" s="61">
        <v>1500</v>
      </c>
      <c r="F352" s="61">
        <v>1500</v>
      </c>
      <c r="G352" s="62">
        <f t="shared" si="11"/>
        <v>1</v>
      </c>
    </row>
    <row r="353" spans="1:9" x14ac:dyDescent="0.3">
      <c r="A353" s="43" t="str">
        <f t="shared" si="10"/>
        <v>A</v>
      </c>
      <c r="B353" s="59" t="s">
        <v>333</v>
      </c>
      <c r="C353" s="60" t="s">
        <v>2</v>
      </c>
      <c r="D353" s="61">
        <v>1325</v>
      </c>
      <c r="E353" s="61">
        <v>1905.9</v>
      </c>
      <c r="F353" s="61">
        <v>1904.4293599999999</v>
      </c>
      <c r="G353" s="62">
        <f t="shared" si="11"/>
        <v>0.99922837504591</v>
      </c>
    </row>
    <row r="354" spans="1:9" x14ac:dyDescent="0.3">
      <c r="A354" s="43" t="str">
        <f t="shared" si="10"/>
        <v>A</v>
      </c>
      <c r="B354" s="59" t="s">
        <v>333</v>
      </c>
      <c r="C354" s="60" t="s">
        <v>15</v>
      </c>
      <c r="D354" s="61">
        <v>130</v>
      </c>
      <c r="E354" s="61">
        <v>117</v>
      </c>
      <c r="F354" s="61">
        <v>115.31608</v>
      </c>
      <c r="G354" s="62">
        <f t="shared" si="11"/>
        <v>0.98560752136752139</v>
      </c>
    </row>
    <row r="355" spans="1:9" x14ac:dyDescent="0.3">
      <c r="A355" s="43" t="str">
        <f t="shared" si="10"/>
        <v>A</v>
      </c>
      <c r="B355" s="59" t="s">
        <v>333</v>
      </c>
      <c r="C355" s="60" t="s">
        <v>16</v>
      </c>
      <c r="D355" s="61">
        <v>30</v>
      </c>
      <c r="E355" s="61">
        <v>28.847000000000001</v>
      </c>
      <c r="F355" s="61">
        <v>28.26539</v>
      </c>
      <c r="G355" s="62">
        <f t="shared" si="11"/>
        <v>0.97983811141539845</v>
      </c>
    </row>
    <row r="356" spans="1:9" x14ac:dyDescent="0.3">
      <c r="A356" s="43" t="str">
        <f t="shared" si="10"/>
        <v>A</v>
      </c>
      <c r="B356" s="55" t="s">
        <v>333</v>
      </c>
      <c r="C356" s="56" t="s">
        <v>17</v>
      </c>
      <c r="D356" s="57">
        <v>150</v>
      </c>
      <c r="E356" s="57">
        <v>1653.8530000000001</v>
      </c>
      <c r="F356" s="57">
        <v>1653.7319600000001</v>
      </c>
      <c r="G356" s="58">
        <f t="shared" si="11"/>
        <v>0.99992681332621458</v>
      </c>
    </row>
    <row r="357" spans="1:9" x14ac:dyDescent="0.3">
      <c r="A357" s="43" t="str">
        <f t="shared" si="10"/>
        <v>A</v>
      </c>
      <c r="B357" s="55" t="s">
        <v>333</v>
      </c>
      <c r="C357" s="56" t="s">
        <v>18</v>
      </c>
      <c r="D357" s="57">
        <v>230000</v>
      </c>
      <c r="E357" s="57">
        <v>230000</v>
      </c>
      <c r="F357" s="57">
        <v>230000</v>
      </c>
      <c r="G357" s="58">
        <f t="shared" si="11"/>
        <v>1</v>
      </c>
      <c r="H357" s="65"/>
    </row>
    <row r="358" spans="1:9" ht="16.8" thickBot="1" x14ac:dyDescent="0.35">
      <c r="A358" s="43" t="str">
        <f t="shared" si="10"/>
        <v>A</v>
      </c>
      <c r="B358" s="44" t="s">
        <v>432</v>
      </c>
      <c r="C358" s="45" t="s">
        <v>433</v>
      </c>
      <c r="D358" s="63">
        <v>1748</v>
      </c>
      <c r="E358" s="63">
        <v>1834.973</v>
      </c>
      <c r="F358" s="63">
        <v>1726.2390599999999</v>
      </c>
      <c r="G358" s="64">
        <f t="shared" si="11"/>
        <v>0.94074357497358263</v>
      </c>
      <c r="H358" s="48"/>
      <c r="I358" s="48"/>
    </row>
    <row r="359" spans="1:9" ht="15" thickTop="1" x14ac:dyDescent="0.3">
      <c r="A359" s="43" t="str">
        <f t="shared" si="10"/>
        <v>A</v>
      </c>
      <c r="B359" s="55" t="s">
        <v>333</v>
      </c>
      <c r="C359" s="56" t="s">
        <v>10</v>
      </c>
      <c r="D359" s="57">
        <v>1642</v>
      </c>
      <c r="E359" s="57">
        <v>1688</v>
      </c>
      <c r="F359" s="57">
        <v>1647.4200599999999</v>
      </c>
      <c r="G359" s="58">
        <f t="shared" si="11"/>
        <v>0.97595975118483402</v>
      </c>
    </row>
    <row r="360" spans="1:9" x14ac:dyDescent="0.3">
      <c r="A360" s="43" t="str">
        <f t="shared" si="10"/>
        <v>A</v>
      </c>
      <c r="B360" s="59" t="s">
        <v>333</v>
      </c>
      <c r="C360" s="60" t="s">
        <v>11</v>
      </c>
      <c r="D360" s="61">
        <v>1188</v>
      </c>
      <c r="E360" s="61">
        <v>1188</v>
      </c>
      <c r="F360" s="61">
        <v>1187.31736</v>
      </c>
      <c r="G360" s="62">
        <f t="shared" si="11"/>
        <v>0.99942538720538721</v>
      </c>
    </row>
    <row r="361" spans="1:9" x14ac:dyDescent="0.3">
      <c r="A361" s="43" t="str">
        <f t="shared" si="10"/>
        <v>A</v>
      </c>
      <c r="B361" s="59" t="s">
        <v>333</v>
      </c>
      <c r="C361" s="60" t="s">
        <v>12</v>
      </c>
      <c r="D361" s="61">
        <v>431</v>
      </c>
      <c r="E361" s="61">
        <v>477</v>
      </c>
      <c r="F361" s="61">
        <v>442.88668999999999</v>
      </c>
      <c r="G361" s="62">
        <f t="shared" si="11"/>
        <v>0.92848362683438157</v>
      </c>
    </row>
    <row r="362" spans="1:9" x14ac:dyDescent="0.3">
      <c r="A362" s="43" t="str">
        <f t="shared" si="10"/>
        <v>A</v>
      </c>
      <c r="B362" s="59" t="s">
        <v>333</v>
      </c>
      <c r="C362" s="60" t="s">
        <v>15</v>
      </c>
      <c r="D362" s="61">
        <v>15</v>
      </c>
      <c r="E362" s="61">
        <v>15</v>
      </c>
      <c r="F362" s="61">
        <v>12.103949999999999</v>
      </c>
      <c r="G362" s="62">
        <f t="shared" si="11"/>
        <v>0.80692999999999993</v>
      </c>
    </row>
    <row r="363" spans="1:9" x14ac:dyDescent="0.3">
      <c r="A363" s="43" t="str">
        <f t="shared" si="10"/>
        <v>A</v>
      </c>
      <c r="B363" s="59" t="s">
        <v>333</v>
      </c>
      <c r="C363" s="60" t="s">
        <v>16</v>
      </c>
      <c r="D363" s="61">
        <v>8</v>
      </c>
      <c r="E363" s="61">
        <v>8</v>
      </c>
      <c r="F363" s="61">
        <v>5.1120599999999996</v>
      </c>
      <c r="G363" s="62">
        <f t="shared" si="11"/>
        <v>0.63900749999999995</v>
      </c>
    </row>
    <row r="364" spans="1:9" x14ac:dyDescent="0.3">
      <c r="A364" s="43" t="str">
        <f t="shared" si="10"/>
        <v>A</v>
      </c>
      <c r="B364" s="55" t="s">
        <v>333</v>
      </c>
      <c r="C364" s="56" t="s">
        <v>17</v>
      </c>
      <c r="D364" s="57">
        <v>106</v>
      </c>
      <c r="E364" s="57">
        <v>146.97300000000001</v>
      </c>
      <c r="F364" s="57">
        <v>78.819000000000003</v>
      </c>
      <c r="G364" s="58">
        <f t="shared" si="11"/>
        <v>0.53628217427690794</v>
      </c>
    </row>
    <row r="365" spans="1:9" ht="16.8" thickBot="1" x14ac:dyDescent="0.35">
      <c r="A365" s="43" t="str">
        <f t="shared" si="10"/>
        <v>A</v>
      </c>
      <c r="B365" s="44" t="s">
        <v>434</v>
      </c>
      <c r="C365" s="45" t="s">
        <v>435</v>
      </c>
      <c r="D365" s="63">
        <v>1106</v>
      </c>
      <c r="E365" s="63">
        <v>1193</v>
      </c>
      <c r="F365" s="63">
        <v>1191.5600100000001</v>
      </c>
      <c r="G365" s="64">
        <f t="shared" si="11"/>
        <v>0.99879296730930445</v>
      </c>
      <c r="H365" s="48"/>
      <c r="I365" s="48"/>
    </row>
    <row r="366" spans="1:9" ht="15" thickTop="1" x14ac:dyDescent="0.3">
      <c r="A366" s="43" t="str">
        <f t="shared" si="10"/>
        <v>A</v>
      </c>
      <c r="B366" s="55" t="s">
        <v>333</v>
      </c>
      <c r="C366" s="56" t="s">
        <v>10</v>
      </c>
      <c r="D366" s="57">
        <v>946</v>
      </c>
      <c r="E366" s="57">
        <v>1017</v>
      </c>
      <c r="F366" s="57">
        <v>1016.82361</v>
      </c>
      <c r="G366" s="58">
        <f t="shared" si="11"/>
        <v>0.99982655850540814</v>
      </c>
    </row>
    <row r="367" spans="1:9" x14ac:dyDescent="0.3">
      <c r="A367" s="43" t="str">
        <f t="shared" si="10"/>
        <v>A</v>
      </c>
      <c r="B367" s="59" t="s">
        <v>333</v>
      </c>
      <c r="C367" s="60" t="s">
        <v>11</v>
      </c>
      <c r="D367" s="61">
        <v>781</v>
      </c>
      <c r="E367" s="61">
        <v>852</v>
      </c>
      <c r="F367" s="61">
        <v>852</v>
      </c>
      <c r="G367" s="62">
        <f t="shared" si="11"/>
        <v>1</v>
      </c>
    </row>
    <row r="368" spans="1:9" x14ac:dyDescent="0.3">
      <c r="A368" s="43" t="str">
        <f t="shared" si="10"/>
        <v>A</v>
      </c>
      <c r="B368" s="59" t="s">
        <v>333</v>
      </c>
      <c r="C368" s="60" t="s">
        <v>12</v>
      </c>
      <c r="D368" s="61">
        <v>110</v>
      </c>
      <c r="E368" s="61">
        <v>107.97</v>
      </c>
      <c r="F368" s="61">
        <v>107.79588</v>
      </c>
      <c r="G368" s="62">
        <f t="shared" si="11"/>
        <v>0.99838732981383715</v>
      </c>
    </row>
    <row r="369" spans="1:9" x14ac:dyDescent="0.3">
      <c r="A369" s="43" t="str">
        <f t="shared" si="10"/>
        <v>A</v>
      </c>
      <c r="B369" s="59" t="s">
        <v>333</v>
      </c>
      <c r="C369" s="60" t="s">
        <v>15</v>
      </c>
      <c r="D369" s="61">
        <v>15</v>
      </c>
      <c r="E369" s="61">
        <v>17.25</v>
      </c>
      <c r="F369" s="61">
        <v>17.247730000000001</v>
      </c>
      <c r="G369" s="62">
        <f t="shared" si="11"/>
        <v>0.99986840579710146</v>
      </c>
    </row>
    <row r="370" spans="1:9" x14ac:dyDescent="0.3">
      <c r="A370" s="43" t="str">
        <f t="shared" si="10"/>
        <v>A</v>
      </c>
      <c r="B370" s="59" t="s">
        <v>333</v>
      </c>
      <c r="C370" s="60" t="s">
        <v>16</v>
      </c>
      <c r="D370" s="61">
        <v>40</v>
      </c>
      <c r="E370" s="61">
        <v>39.78</v>
      </c>
      <c r="F370" s="61">
        <v>39.78</v>
      </c>
      <c r="G370" s="62">
        <f t="shared" si="11"/>
        <v>1</v>
      </c>
    </row>
    <row r="371" spans="1:9" x14ac:dyDescent="0.3">
      <c r="A371" s="43" t="str">
        <f t="shared" si="10"/>
        <v>A</v>
      </c>
      <c r="B371" s="55" t="s">
        <v>333</v>
      </c>
      <c r="C371" s="56" t="s">
        <v>17</v>
      </c>
      <c r="D371" s="57">
        <v>160</v>
      </c>
      <c r="E371" s="57">
        <v>176</v>
      </c>
      <c r="F371" s="57">
        <v>174.7364</v>
      </c>
      <c r="G371" s="58">
        <f t="shared" si="11"/>
        <v>0.99282045454545453</v>
      </c>
    </row>
    <row r="372" spans="1:9" ht="33" thickBot="1" x14ac:dyDescent="0.35">
      <c r="A372" s="43" t="str">
        <f t="shared" si="10"/>
        <v>A</v>
      </c>
      <c r="B372" s="44" t="s">
        <v>436</v>
      </c>
      <c r="C372" s="45" t="s">
        <v>437</v>
      </c>
      <c r="D372" s="63">
        <v>1180</v>
      </c>
      <c r="E372" s="63">
        <v>1121.7809999999999</v>
      </c>
      <c r="F372" s="63">
        <v>1053.9951899999999</v>
      </c>
      <c r="G372" s="64">
        <f t="shared" si="11"/>
        <v>0.93957304500611072</v>
      </c>
      <c r="H372" s="48"/>
      <c r="I372" s="48"/>
    </row>
    <row r="373" spans="1:9" ht="15" thickTop="1" x14ac:dyDescent="0.3">
      <c r="A373" s="43" t="str">
        <f t="shared" si="10"/>
        <v>A</v>
      </c>
      <c r="B373" s="55" t="s">
        <v>333</v>
      </c>
      <c r="C373" s="56" t="s">
        <v>10</v>
      </c>
      <c r="D373" s="57">
        <v>1080</v>
      </c>
      <c r="E373" s="57">
        <v>893.78099999999995</v>
      </c>
      <c r="F373" s="57">
        <v>832.62118999999996</v>
      </c>
      <c r="G373" s="58">
        <f t="shared" si="11"/>
        <v>0.93157181680971068</v>
      </c>
    </row>
    <row r="374" spans="1:9" x14ac:dyDescent="0.3">
      <c r="A374" s="43" t="str">
        <f t="shared" si="10"/>
        <v>A</v>
      </c>
      <c r="B374" s="59" t="s">
        <v>333</v>
      </c>
      <c r="C374" s="60" t="s">
        <v>11</v>
      </c>
      <c r="D374" s="61">
        <v>880</v>
      </c>
      <c r="E374" s="61">
        <v>633.78099999999995</v>
      </c>
      <c r="F374" s="61">
        <v>633.78009999999995</v>
      </c>
      <c r="G374" s="62">
        <f t="shared" si="11"/>
        <v>0.99999857995111874</v>
      </c>
    </row>
    <row r="375" spans="1:9" x14ac:dyDescent="0.3">
      <c r="A375" s="43" t="str">
        <f t="shared" si="10"/>
        <v>A</v>
      </c>
      <c r="B375" s="59" t="s">
        <v>333</v>
      </c>
      <c r="C375" s="60" t="s">
        <v>12</v>
      </c>
      <c r="D375" s="61">
        <v>188</v>
      </c>
      <c r="E375" s="61">
        <v>242.8</v>
      </c>
      <c r="F375" s="61">
        <v>182.11595</v>
      </c>
      <c r="G375" s="62">
        <f t="shared" si="11"/>
        <v>0.75006569192751227</v>
      </c>
    </row>
    <row r="376" spans="1:9" x14ac:dyDescent="0.3">
      <c r="A376" s="43" t="str">
        <f t="shared" si="10"/>
        <v>A</v>
      </c>
      <c r="B376" s="59" t="s">
        <v>333</v>
      </c>
      <c r="C376" s="60" t="s">
        <v>15</v>
      </c>
      <c r="D376" s="61">
        <v>10</v>
      </c>
      <c r="E376" s="61">
        <v>15.2</v>
      </c>
      <c r="F376" s="61">
        <v>15.16342</v>
      </c>
      <c r="G376" s="62">
        <f t="shared" si="11"/>
        <v>0.9975934210526316</v>
      </c>
    </row>
    <row r="377" spans="1:9" x14ac:dyDescent="0.3">
      <c r="A377" s="43" t="str">
        <f t="shared" si="10"/>
        <v>A</v>
      </c>
      <c r="B377" s="59" t="s">
        <v>333</v>
      </c>
      <c r="C377" s="60" t="s">
        <v>16</v>
      </c>
      <c r="D377" s="61">
        <v>2</v>
      </c>
      <c r="E377" s="61">
        <v>2</v>
      </c>
      <c r="F377" s="61">
        <v>1.56172</v>
      </c>
      <c r="G377" s="62">
        <f t="shared" si="11"/>
        <v>0.78086</v>
      </c>
    </row>
    <row r="378" spans="1:9" x14ac:dyDescent="0.3">
      <c r="A378" s="43" t="str">
        <f t="shared" si="10"/>
        <v>A</v>
      </c>
      <c r="B378" s="55" t="s">
        <v>333</v>
      </c>
      <c r="C378" s="56" t="s">
        <v>17</v>
      </c>
      <c r="D378" s="57">
        <v>100</v>
      </c>
      <c r="E378" s="57">
        <v>228</v>
      </c>
      <c r="F378" s="57">
        <v>221.374</v>
      </c>
      <c r="G378" s="58">
        <f t="shared" si="11"/>
        <v>0.97093859649122805</v>
      </c>
    </row>
    <row r="379" spans="1:9" ht="16.8" thickBot="1" x14ac:dyDescent="0.35">
      <c r="A379" s="43" t="str">
        <f t="shared" si="10"/>
        <v>A</v>
      </c>
      <c r="B379" s="44" t="s">
        <v>438</v>
      </c>
      <c r="C379" s="45" t="s">
        <v>439</v>
      </c>
      <c r="D379" s="63">
        <v>22856.5</v>
      </c>
      <c r="E379" s="63">
        <v>20105.169000000002</v>
      </c>
      <c r="F379" s="63">
        <v>19998.23144</v>
      </c>
      <c r="G379" s="64">
        <f t="shared" si="11"/>
        <v>0.99468109121589565</v>
      </c>
      <c r="H379" s="48"/>
      <c r="I379" s="48"/>
    </row>
    <row r="380" spans="1:9" ht="15" thickTop="1" x14ac:dyDescent="0.3">
      <c r="A380" s="43" t="str">
        <f t="shared" si="10"/>
        <v>A</v>
      </c>
      <c r="B380" s="55" t="s">
        <v>333</v>
      </c>
      <c r="C380" s="56" t="s">
        <v>10</v>
      </c>
      <c r="D380" s="57">
        <v>21326.5</v>
      </c>
      <c r="E380" s="57">
        <v>18925.521000000001</v>
      </c>
      <c r="F380" s="57">
        <v>18824.383409999999</v>
      </c>
      <c r="G380" s="58">
        <f t="shared" si="11"/>
        <v>0.99465602083028504</v>
      </c>
    </row>
    <row r="381" spans="1:9" x14ac:dyDescent="0.3">
      <c r="A381" s="43" t="str">
        <f t="shared" si="10"/>
        <v>A</v>
      </c>
      <c r="B381" s="59" t="s">
        <v>333</v>
      </c>
      <c r="C381" s="60" t="s">
        <v>11</v>
      </c>
      <c r="D381" s="61">
        <v>1776.5</v>
      </c>
      <c r="E381" s="61">
        <v>1598.4349999999999</v>
      </c>
      <c r="F381" s="61">
        <v>1646.59347</v>
      </c>
      <c r="G381" s="62">
        <f t="shared" si="11"/>
        <v>1.0301285132019757</v>
      </c>
    </row>
    <row r="382" spans="1:9" x14ac:dyDescent="0.3">
      <c r="A382" s="43" t="str">
        <f t="shared" si="10"/>
        <v>A</v>
      </c>
      <c r="B382" s="59" t="s">
        <v>333</v>
      </c>
      <c r="C382" s="60" t="s">
        <v>12</v>
      </c>
      <c r="D382" s="61">
        <v>19450</v>
      </c>
      <c r="E382" s="61">
        <v>17017.22</v>
      </c>
      <c r="F382" s="61">
        <v>16868.436409999998</v>
      </c>
      <c r="G382" s="62">
        <f t="shared" si="11"/>
        <v>0.99125688038351722</v>
      </c>
    </row>
    <row r="383" spans="1:9" x14ac:dyDescent="0.3">
      <c r="A383" s="43" t="str">
        <f t="shared" si="10"/>
        <v>A</v>
      </c>
      <c r="B383" s="59" t="s">
        <v>333</v>
      </c>
      <c r="C383" s="60" t="s">
        <v>14</v>
      </c>
      <c r="D383" s="61">
        <v>0</v>
      </c>
      <c r="E383" s="61">
        <v>227.75</v>
      </c>
      <c r="F383" s="61">
        <v>227.75</v>
      </c>
      <c r="G383" s="62">
        <f t="shared" si="11"/>
        <v>1</v>
      </c>
    </row>
    <row r="384" spans="1:9" x14ac:dyDescent="0.3">
      <c r="A384" s="43" t="str">
        <f t="shared" si="10"/>
        <v>A</v>
      </c>
      <c r="B384" s="59" t="s">
        <v>333</v>
      </c>
      <c r="C384" s="60" t="s">
        <v>15</v>
      </c>
      <c r="D384" s="61">
        <v>90</v>
      </c>
      <c r="E384" s="61">
        <v>76.662000000000006</v>
      </c>
      <c r="F384" s="61">
        <v>76.661079999999998</v>
      </c>
      <c r="G384" s="62">
        <f t="shared" si="11"/>
        <v>0.99998799926952064</v>
      </c>
    </row>
    <row r="385" spans="1:9" x14ac:dyDescent="0.3">
      <c r="A385" s="43" t="str">
        <f t="shared" si="10"/>
        <v>A</v>
      </c>
      <c r="B385" s="59" t="s">
        <v>333</v>
      </c>
      <c r="C385" s="60" t="s">
        <v>16</v>
      </c>
      <c r="D385" s="61">
        <v>10</v>
      </c>
      <c r="E385" s="61">
        <v>5.4539999999999997</v>
      </c>
      <c r="F385" s="61">
        <v>4.94245</v>
      </c>
      <c r="G385" s="62">
        <f t="shared" si="11"/>
        <v>0.90620645397873123</v>
      </c>
    </row>
    <row r="386" spans="1:9" x14ac:dyDescent="0.3">
      <c r="A386" s="43" t="str">
        <f t="shared" ref="A386:A449" si="12">IF(OR(D386&lt;&gt;0,E386&lt;&gt;0,F386&lt;&gt;0),"A","B")</f>
        <v>A</v>
      </c>
      <c r="B386" s="55" t="s">
        <v>333</v>
      </c>
      <c r="C386" s="56" t="s">
        <v>17</v>
      </c>
      <c r="D386" s="57">
        <v>1530</v>
      </c>
      <c r="E386" s="57">
        <v>1179.6479999999999</v>
      </c>
      <c r="F386" s="57">
        <v>1173.8480300000001</v>
      </c>
      <c r="G386" s="58">
        <f t="shared" ref="G386:G449" si="13">F386/E386</f>
        <v>0.99508330451117644</v>
      </c>
    </row>
    <row r="387" spans="1:9" ht="16.8" thickBot="1" x14ac:dyDescent="0.35">
      <c r="A387" s="43" t="str">
        <f t="shared" si="12"/>
        <v>A</v>
      </c>
      <c r="B387" s="44" t="s">
        <v>440</v>
      </c>
      <c r="C387" s="45" t="s">
        <v>441</v>
      </c>
      <c r="D387" s="63">
        <v>359130</v>
      </c>
      <c r="E387" s="63">
        <v>370074.54</v>
      </c>
      <c r="F387" s="63">
        <v>369866.26969000004</v>
      </c>
      <c r="G387" s="64">
        <f t="shared" si="13"/>
        <v>0.99943722064749463</v>
      </c>
      <c r="H387" s="48"/>
      <c r="I387" s="48"/>
    </row>
    <row r="388" spans="1:9" ht="15" thickTop="1" x14ac:dyDescent="0.3">
      <c r="A388" s="43" t="str">
        <f t="shared" si="12"/>
        <v>A</v>
      </c>
      <c r="B388" s="55" t="s">
        <v>333</v>
      </c>
      <c r="C388" s="56" t="s">
        <v>10</v>
      </c>
      <c r="D388" s="57">
        <v>359130</v>
      </c>
      <c r="E388" s="57">
        <v>334641.19400000002</v>
      </c>
      <c r="F388" s="57">
        <v>334432.92399000004</v>
      </c>
      <c r="G388" s="58">
        <f t="shared" si="13"/>
        <v>0.99937763188234385</v>
      </c>
    </row>
    <row r="389" spans="1:9" x14ac:dyDescent="0.3">
      <c r="A389" s="43" t="str">
        <f t="shared" si="12"/>
        <v>A</v>
      </c>
      <c r="B389" s="59" t="s">
        <v>333</v>
      </c>
      <c r="C389" s="60" t="s">
        <v>12</v>
      </c>
      <c r="D389" s="61">
        <v>5130</v>
      </c>
      <c r="E389" s="61">
        <v>5603</v>
      </c>
      <c r="F389" s="61">
        <v>5394.7299899999998</v>
      </c>
      <c r="G389" s="62">
        <f t="shared" si="13"/>
        <v>0.96282883990719259</v>
      </c>
    </row>
    <row r="390" spans="1:9" x14ac:dyDescent="0.3">
      <c r="A390" s="43" t="str">
        <f t="shared" si="12"/>
        <v>A</v>
      </c>
      <c r="B390" s="59" t="s">
        <v>333</v>
      </c>
      <c r="C390" s="60" t="s">
        <v>14</v>
      </c>
      <c r="D390" s="61">
        <v>1305</v>
      </c>
      <c r="E390" s="61">
        <v>8155</v>
      </c>
      <c r="F390" s="61">
        <v>8155</v>
      </c>
      <c r="G390" s="62">
        <f t="shared" si="13"/>
        <v>1</v>
      </c>
    </row>
    <row r="391" spans="1:9" x14ac:dyDescent="0.3">
      <c r="A391" s="43" t="str">
        <f t="shared" si="12"/>
        <v>A</v>
      </c>
      <c r="B391" s="59" t="s">
        <v>333</v>
      </c>
      <c r="C391" s="60" t="s">
        <v>16</v>
      </c>
      <c r="D391" s="61">
        <v>352695</v>
      </c>
      <c r="E391" s="61">
        <v>320883.19400000002</v>
      </c>
      <c r="F391" s="61">
        <v>320883.19400000002</v>
      </c>
      <c r="G391" s="62">
        <f t="shared" si="13"/>
        <v>1</v>
      </c>
    </row>
    <row r="392" spans="1:9" x14ac:dyDescent="0.3">
      <c r="A392" s="43" t="str">
        <f t="shared" si="12"/>
        <v>A</v>
      </c>
      <c r="B392" s="55" t="s">
        <v>333</v>
      </c>
      <c r="C392" s="56" t="s">
        <v>17</v>
      </c>
      <c r="D392" s="57">
        <v>0</v>
      </c>
      <c r="E392" s="57">
        <v>35433.345999999998</v>
      </c>
      <c r="F392" s="57">
        <v>35433.345699999998</v>
      </c>
      <c r="G392" s="58">
        <f t="shared" si="13"/>
        <v>0.99999999153339914</v>
      </c>
    </row>
    <row r="393" spans="1:9" ht="16.8" thickBot="1" x14ac:dyDescent="0.35">
      <c r="A393" s="43" t="str">
        <f t="shared" si="12"/>
        <v>A</v>
      </c>
      <c r="B393" s="44" t="s">
        <v>442</v>
      </c>
      <c r="C393" s="45" t="s">
        <v>443</v>
      </c>
      <c r="D393" s="63">
        <v>238486</v>
      </c>
      <c r="E393" s="63">
        <v>250571.96</v>
      </c>
      <c r="F393" s="63">
        <v>231526.94080000001</v>
      </c>
      <c r="G393" s="64">
        <f t="shared" si="13"/>
        <v>0.92399381319442131</v>
      </c>
      <c r="H393" s="48"/>
      <c r="I393" s="48"/>
    </row>
    <row r="394" spans="1:9" ht="15" thickTop="1" x14ac:dyDescent="0.3">
      <c r="A394" s="43" t="str">
        <f t="shared" si="12"/>
        <v>A</v>
      </c>
      <c r="B394" s="55" t="s">
        <v>333</v>
      </c>
      <c r="C394" s="56" t="s">
        <v>10</v>
      </c>
      <c r="D394" s="57">
        <v>238466</v>
      </c>
      <c r="E394" s="57">
        <v>250355.476</v>
      </c>
      <c r="F394" s="57">
        <v>231312.40389999998</v>
      </c>
      <c r="G394" s="58">
        <f t="shared" si="13"/>
        <v>0.92393586749426637</v>
      </c>
    </row>
    <row r="395" spans="1:9" x14ac:dyDescent="0.3">
      <c r="A395" s="43" t="str">
        <f t="shared" si="12"/>
        <v>A</v>
      </c>
      <c r="B395" s="59" t="s">
        <v>333</v>
      </c>
      <c r="C395" s="60" t="s">
        <v>11</v>
      </c>
      <c r="D395" s="61">
        <v>1936</v>
      </c>
      <c r="E395" s="61">
        <v>1939</v>
      </c>
      <c r="F395" s="61">
        <v>1938.9757099999999</v>
      </c>
      <c r="G395" s="62">
        <f t="shared" si="13"/>
        <v>0.99998747292418766</v>
      </c>
    </row>
    <row r="396" spans="1:9" x14ac:dyDescent="0.3">
      <c r="A396" s="43" t="str">
        <f t="shared" si="12"/>
        <v>A</v>
      </c>
      <c r="B396" s="59" t="s">
        <v>333</v>
      </c>
      <c r="C396" s="60" t="s">
        <v>12</v>
      </c>
      <c r="D396" s="61">
        <v>13500</v>
      </c>
      <c r="E396" s="61">
        <v>14793.516</v>
      </c>
      <c r="F396" s="61">
        <v>10528.968730000001</v>
      </c>
      <c r="G396" s="62">
        <f t="shared" si="13"/>
        <v>0.71172862016034599</v>
      </c>
    </row>
    <row r="397" spans="1:9" x14ac:dyDescent="0.3">
      <c r="A397" s="43" t="str">
        <f t="shared" si="12"/>
        <v>A</v>
      </c>
      <c r="B397" s="59" t="s">
        <v>333</v>
      </c>
      <c r="C397" s="60" t="s">
        <v>14</v>
      </c>
      <c r="D397" s="61">
        <v>138000</v>
      </c>
      <c r="E397" s="61">
        <v>152200</v>
      </c>
      <c r="F397" s="61">
        <v>147539.46463999999</v>
      </c>
      <c r="G397" s="62">
        <f t="shared" si="13"/>
        <v>0.96937887411300916</v>
      </c>
    </row>
    <row r="398" spans="1:9" x14ac:dyDescent="0.3">
      <c r="A398" s="43" t="str">
        <f t="shared" si="12"/>
        <v>A</v>
      </c>
      <c r="B398" s="59" t="s">
        <v>333</v>
      </c>
      <c r="C398" s="60" t="s">
        <v>2</v>
      </c>
      <c r="D398" s="61">
        <v>85000</v>
      </c>
      <c r="E398" s="61">
        <v>81010</v>
      </c>
      <c r="F398" s="61">
        <v>70896.485919999992</v>
      </c>
      <c r="G398" s="62">
        <f t="shared" si="13"/>
        <v>0.87515721417108994</v>
      </c>
    </row>
    <row r="399" spans="1:9" x14ac:dyDescent="0.3">
      <c r="A399" s="43" t="str">
        <f t="shared" si="12"/>
        <v>A</v>
      </c>
      <c r="B399" s="59" t="s">
        <v>333</v>
      </c>
      <c r="C399" s="60" t="s">
        <v>15</v>
      </c>
      <c r="D399" s="61">
        <v>20</v>
      </c>
      <c r="E399" s="61">
        <v>392.96</v>
      </c>
      <c r="F399" s="61">
        <v>392.90795000000003</v>
      </c>
      <c r="G399" s="62">
        <f t="shared" si="13"/>
        <v>0.99986754377035847</v>
      </c>
    </row>
    <row r="400" spans="1:9" x14ac:dyDescent="0.3">
      <c r="A400" s="43" t="str">
        <f t="shared" si="12"/>
        <v>A</v>
      </c>
      <c r="B400" s="59" t="s">
        <v>333</v>
      </c>
      <c r="C400" s="60" t="s">
        <v>16</v>
      </c>
      <c r="D400" s="61">
        <v>10</v>
      </c>
      <c r="E400" s="61">
        <v>20</v>
      </c>
      <c r="F400" s="61">
        <v>15.600949999999999</v>
      </c>
      <c r="G400" s="62">
        <f t="shared" si="13"/>
        <v>0.7800475</v>
      </c>
    </row>
    <row r="401" spans="1:9" x14ac:dyDescent="0.3">
      <c r="A401" s="43" t="str">
        <f t="shared" si="12"/>
        <v>A</v>
      </c>
      <c r="B401" s="55" t="s">
        <v>333</v>
      </c>
      <c r="C401" s="56" t="s">
        <v>17</v>
      </c>
      <c r="D401" s="57">
        <v>20</v>
      </c>
      <c r="E401" s="57">
        <v>216.48400000000001</v>
      </c>
      <c r="F401" s="57">
        <v>214.5369</v>
      </c>
      <c r="G401" s="58">
        <f t="shared" si="13"/>
        <v>0.99100580181445275</v>
      </c>
    </row>
    <row r="402" spans="1:9" ht="16.8" thickBot="1" x14ac:dyDescent="0.35">
      <c r="A402" s="43" t="str">
        <f t="shared" si="12"/>
        <v>A</v>
      </c>
      <c r="B402" s="44" t="s">
        <v>444</v>
      </c>
      <c r="C402" s="45" t="s">
        <v>445</v>
      </c>
      <c r="D402" s="63">
        <v>3486</v>
      </c>
      <c r="E402" s="63">
        <v>4259</v>
      </c>
      <c r="F402" s="63">
        <v>4039.9040599999998</v>
      </c>
      <c r="G402" s="64">
        <f t="shared" si="13"/>
        <v>0.94855695233622916</v>
      </c>
      <c r="H402" s="48"/>
      <c r="I402" s="48"/>
    </row>
    <row r="403" spans="1:9" ht="15" thickTop="1" x14ac:dyDescent="0.3">
      <c r="A403" s="43" t="str">
        <f t="shared" si="12"/>
        <v>A</v>
      </c>
      <c r="B403" s="55" t="s">
        <v>333</v>
      </c>
      <c r="C403" s="56" t="s">
        <v>10</v>
      </c>
      <c r="D403" s="57">
        <v>3466</v>
      </c>
      <c r="E403" s="57">
        <v>4159.45</v>
      </c>
      <c r="F403" s="57">
        <v>3942.2301600000001</v>
      </c>
      <c r="G403" s="58">
        <f t="shared" si="13"/>
        <v>0.94777678779646357</v>
      </c>
    </row>
    <row r="404" spans="1:9" x14ac:dyDescent="0.3">
      <c r="A404" s="43" t="str">
        <f t="shared" si="12"/>
        <v>A</v>
      </c>
      <c r="B404" s="59" t="s">
        <v>333</v>
      </c>
      <c r="C404" s="60" t="s">
        <v>11</v>
      </c>
      <c r="D404" s="61">
        <v>1936</v>
      </c>
      <c r="E404" s="61">
        <v>1939</v>
      </c>
      <c r="F404" s="61">
        <v>1938.9757099999999</v>
      </c>
      <c r="G404" s="62">
        <f t="shared" si="13"/>
        <v>0.99998747292418766</v>
      </c>
    </row>
    <row r="405" spans="1:9" x14ac:dyDescent="0.3">
      <c r="A405" s="43" t="str">
        <f t="shared" si="12"/>
        <v>A</v>
      </c>
      <c r="B405" s="59" t="s">
        <v>333</v>
      </c>
      <c r="C405" s="60" t="s">
        <v>12</v>
      </c>
      <c r="D405" s="61">
        <v>1500</v>
      </c>
      <c r="E405" s="61">
        <v>2180.4499999999998</v>
      </c>
      <c r="F405" s="61">
        <v>1967.70516</v>
      </c>
      <c r="G405" s="62">
        <f t="shared" si="13"/>
        <v>0.90243076429177471</v>
      </c>
    </row>
    <row r="406" spans="1:9" x14ac:dyDescent="0.3">
      <c r="A406" s="43" t="str">
        <f t="shared" si="12"/>
        <v>A</v>
      </c>
      <c r="B406" s="59" t="s">
        <v>333</v>
      </c>
      <c r="C406" s="60" t="s">
        <v>15</v>
      </c>
      <c r="D406" s="61">
        <v>20</v>
      </c>
      <c r="E406" s="61">
        <v>20</v>
      </c>
      <c r="F406" s="61">
        <v>19.948340000000002</v>
      </c>
      <c r="G406" s="62">
        <f t="shared" si="13"/>
        <v>0.99741700000000011</v>
      </c>
    </row>
    <row r="407" spans="1:9" x14ac:dyDescent="0.3">
      <c r="A407" s="43" t="str">
        <f t="shared" si="12"/>
        <v>A</v>
      </c>
      <c r="B407" s="59" t="s">
        <v>333</v>
      </c>
      <c r="C407" s="60" t="s">
        <v>16</v>
      </c>
      <c r="D407" s="61">
        <v>10</v>
      </c>
      <c r="E407" s="61">
        <v>20</v>
      </c>
      <c r="F407" s="61">
        <v>15.600949999999999</v>
      </c>
      <c r="G407" s="62">
        <f t="shared" si="13"/>
        <v>0.7800475</v>
      </c>
    </row>
    <row r="408" spans="1:9" x14ac:dyDescent="0.3">
      <c r="A408" s="43" t="str">
        <f t="shared" si="12"/>
        <v>A</v>
      </c>
      <c r="B408" s="55" t="s">
        <v>333</v>
      </c>
      <c r="C408" s="56" t="s">
        <v>17</v>
      </c>
      <c r="D408" s="57">
        <v>20</v>
      </c>
      <c r="E408" s="57">
        <v>99.55</v>
      </c>
      <c r="F408" s="57">
        <v>97.673900000000003</v>
      </c>
      <c r="G408" s="58">
        <f t="shared" si="13"/>
        <v>0.98115419387242597</v>
      </c>
    </row>
    <row r="409" spans="1:9" ht="16.8" thickBot="1" x14ac:dyDescent="0.35">
      <c r="A409" s="43" t="str">
        <f t="shared" si="12"/>
        <v>A</v>
      </c>
      <c r="B409" s="44" t="s">
        <v>446</v>
      </c>
      <c r="C409" s="45" t="s">
        <v>447</v>
      </c>
      <c r="D409" s="63">
        <v>235000</v>
      </c>
      <c r="E409" s="63">
        <v>245940</v>
      </c>
      <c r="F409" s="63">
        <v>227114.07713000002</v>
      </c>
      <c r="G409" s="64">
        <f t="shared" si="13"/>
        <v>0.92345318829795897</v>
      </c>
      <c r="H409" s="48"/>
      <c r="I409" s="48"/>
    </row>
    <row r="410" spans="1:9" ht="15" thickTop="1" x14ac:dyDescent="0.3">
      <c r="A410" s="43" t="str">
        <f t="shared" si="12"/>
        <v>A</v>
      </c>
      <c r="B410" s="55" t="s">
        <v>333</v>
      </c>
      <c r="C410" s="56" t="s">
        <v>10</v>
      </c>
      <c r="D410" s="57">
        <v>235000</v>
      </c>
      <c r="E410" s="57">
        <v>245823.06599999999</v>
      </c>
      <c r="F410" s="57">
        <v>226997.21412999998</v>
      </c>
      <c r="G410" s="58">
        <f t="shared" si="13"/>
        <v>0.9234170650609328</v>
      </c>
    </row>
    <row r="411" spans="1:9" x14ac:dyDescent="0.3">
      <c r="A411" s="43" t="str">
        <f t="shared" si="12"/>
        <v>A</v>
      </c>
      <c r="B411" s="59" t="s">
        <v>333</v>
      </c>
      <c r="C411" s="60" t="s">
        <v>12</v>
      </c>
      <c r="D411" s="61">
        <v>12000</v>
      </c>
      <c r="E411" s="61">
        <v>12613.065999999999</v>
      </c>
      <c r="F411" s="61">
        <v>8561.2635699999992</v>
      </c>
      <c r="G411" s="62">
        <f t="shared" si="13"/>
        <v>0.67876149779918693</v>
      </c>
    </row>
    <row r="412" spans="1:9" x14ac:dyDescent="0.3">
      <c r="A412" s="43" t="str">
        <f t="shared" si="12"/>
        <v>A</v>
      </c>
      <c r="B412" s="59" t="s">
        <v>333</v>
      </c>
      <c r="C412" s="60" t="s">
        <v>14</v>
      </c>
      <c r="D412" s="61">
        <v>138000</v>
      </c>
      <c r="E412" s="61">
        <v>152200</v>
      </c>
      <c r="F412" s="61">
        <v>147539.46463999999</v>
      </c>
      <c r="G412" s="62">
        <f t="shared" si="13"/>
        <v>0.96937887411300916</v>
      </c>
    </row>
    <row r="413" spans="1:9" x14ac:dyDescent="0.3">
      <c r="A413" s="43" t="str">
        <f t="shared" si="12"/>
        <v>A</v>
      </c>
      <c r="B413" s="59" t="s">
        <v>333</v>
      </c>
      <c r="C413" s="60" t="s">
        <v>2</v>
      </c>
      <c r="D413" s="61">
        <v>85000</v>
      </c>
      <c r="E413" s="61">
        <v>81010</v>
      </c>
      <c r="F413" s="61">
        <v>70896.485919999992</v>
      </c>
      <c r="G413" s="62">
        <f t="shared" si="13"/>
        <v>0.87515721417108994</v>
      </c>
    </row>
    <row r="414" spans="1:9" x14ac:dyDescent="0.3">
      <c r="A414" s="43" t="str">
        <f t="shared" si="12"/>
        <v>A</v>
      </c>
      <c r="B414" s="55" t="s">
        <v>333</v>
      </c>
      <c r="C414" s="56" t="s">
        <v>17</v>
      </c>
      <c r="D414" s="57">
        <v>0</v>
      </c>
      <c r="E414" s="57">
        <v>116.934</v>
      </c>
      <c r="F414" s="57">
        <v>116.863</v>
      </c>
      <c r="G414" s="58">
        <f t="shared" si="13"/>
        <v>0.99939281988130058</v>
      </c>
    </row>
    <row r="415" spans="1:9" ht="33" thickBot="1" x14ac:dyDescent="0.35">
      <c r="A415" s="43" t="str">
        <f t="shared" si="12"/>
        <v>A</v>
      </c>
      <c r="B415" s="44" t="s">
        <v>448</v>
      </c>
      <c r="C415" s="45" t="s">
        <v>449</v>
      </c>
      <c r="D415" s="63">
        <v>0</v>
      </c>
      <c r="E415" s="63">
        <v>372.96</v>
      </c>
      <c r="F415" s="63">
        <v>372.95961</v>
      </c>
      <c r="G415" s="64">
        <f t="shared" si="13"/>
        <v>0.99999895431145436</v>
      </c>
      <c r="H415" s="48"/>
      <c r="I415" s="48"/>
    </row>
    <row r="416" spans="1:9" ht="15" thickTop="1" x14ac:dyDescent="0.3">
      <c r="A416" s="43" t="str">
        <f t="shared" si="12"/>
        <v>A</v>
      </c>
      <c r="B416" s="55" t="s">
        <v>333</v>
      </c>
      <c r="C416" s="56" t="s">
        <v>10</v>
      </c>
      <c r="D416" s="57">
        <v>0</v>
      </c>
      <c r="E416" s="57">
        <v>372.96</v>
      </c>
      <c r="F416" s="57">
        <v>372.95961</v>
      </c>
      <c r="G416" s="58">
        <f t="shared" si="13"/>
        <v>0.99999895431145436</v>
      </c>
    </row>
    <row r="417" spans="1:9" x14ac:dyDescent="0.3">
      <c r="A417" s="43" t="str">
        <f t="shared" si="12"/>
        <v>A</v>
      </c>
      <c r="B417" s="59" t="s">
        <v>333</v>
      </c>
      <c r="C417" s="60" t="s">
        <v>15</v>
      </c>
      <c r="D417" s="61">
        <v>0</v>
      </c>
      <c r="E417" s="61">
        <v>372.96</v>
      </c>
      <c r="F417" s="61">
        <v>372.95961</v>
      </c>
      <c r="G417" s="62">
        <f t="shared" si="13"/>
        <v>0.99999895431145436</v>
      </c>
    </row>
    <row r="418" spans="1:9" ht="33" thickBot="1" x14ac:dyDescent="0.35">
      <c r="A418" s="43" t="str">
        <f t="shared" si="12"/>
        <v>A</v>
      </c>
      <c r="B418" s="44" t="s">
        <v>450</v>
      </c>
      <c r="C418" s="45" t="s">
        <v>451</v>
      </c>
      <c r="D418" s="63">
        <v>52680</v>
      </c>
      <c r="E418" s="63">
        <v>52496.438000000002</v>
      </c>
      <c r="F418" s="63">
        <v>36786.607740000007</v>
      </c>
      <c r="G418" s="64">
        <f t="shared" si="13"/>
        <v>0.70074483415427169</v>
      </c>
      <c r="H418" s="48"/>
      <c r="I418" s="48"/>
    </row>
    <row r="419" spans="1:9" ht="15" thickTop="1" x14ac:dyDescent="0.3">
      <c r="A419" s="43" t="str">
        <f t="shared" si="12"/>
        <v>A</v>
      </c>
      <c r="B419" s="55" t="s">
        <v>333</v>
      </c>
      <c r="C419" s="56" t="s">
        <v>10</v>
      </c>
      <c r="D419" s="57">
        <v>22650</v>
      </c>
      <c r="E419" s="57">
        <v>20679.23</v>
      </c>
      <c r="F419" s="57">
        <v>20123.521119999998</v>
      </c>
      <c r="G419" s="58">
        <f t="shared" si="13"/>
        <v>0.9731271967089683</v>
      </c>
    </row>
    <row r="420" spans="1:9" x14ac:dyDescent="0.3">
      <c r="A420" s="43" t="str">
        <f t="shared" si="12"/>
        <v>A</v>
      </c>
      <c r="B420" s="59" t="s">
        <v>333</v>
      </c>
      <c r="C420" s="60" t="s">
        <v>11</v>
      </c>
      <c r="D420" s="61">
        <v>330</v>
      </c>
      <c r="E420" s="61">
        <v>256.74799999999999</v>
      </c>
      <c r="F420" s="61">
        <v>227.67281</v>
      </c>
      <c r="G420" s="62">
        <f t="shared" si="13"/>
        <v>0.88675592409677972</v>
      </c>
    </row>
    <row r="421" spans="1:9" x14ac:dyDescent="0.3">
      <c r="A421" s="43" t="str">
        <f t="shared" si="12"/>
        <v>A</v>
      </c>
      <c r="B421" s="59" t="s">
        <v>333</v>
      </c>
      <c r="C421" s="60" t="s">
        <v>12</v>
      </c>
      <c r="D421" s="61">
        <v>2947</v>
      </c>
      <c r="E421" s="61">
        <v>11093.34</v>
      </c>
      <c r="F421" s="61">
        <v>10931.341139999999</v>
      </c>
      <c r="G421" s="62">
        <f t="shared" si="13"/>
        <v>0.98539674615580142</v>
      </c>
    </row>
    <row r="422" spans="1:9" x14ac:dyDescent="0.3">
      <c r="A422" s="43" t="str">
        <f t="shared" si="12"/>
        <v>A</v>
      </c>
      <c r="B422" s="59" t="s">
        <v>333</v>
      </c>
      <c r="C422" s="60" t="s">
        <v>14</v>
      </c>
      <c r="D422" s="61">
        <v>18400</v>
      </c>
      <c r="E422" s="61">
        <v>9266.0560000000005</v>
      </c>
      <c r="F422" s="61">
        <v>8857.7738900000004</v>
      </c>
      <c r="G422" s="62">
        <f t="shared" si="13"/>
        <v>0.95593787583411971</v>
      </c>
    </row>
    <row r="423" spans="1:9" x14ac:dyDescent="0.3">
      <c r="A423" s="43" t="str">
        <f t="shared" si="12"/>
        <v>A</v>
      </c>
      <c r="B423" s="59" t="s">
        <v>333</v>
      </c>
      <c r="C423" s="60" t="s">
        <v>2</v>
      </c>
      <c r="D423" s="61">
        <v>0</v>
      </c>
      <c r="E423" s="61">
        <v>0</v>
      </c>
      <c r="F423" s="61">
        <v>29.96612</v>
      </c>
      <c r="G423" s="62" t="e">
        <f t="shared" si="13"/>
        <v>#DIV/0!</v>
      </c>
    </row>
    <row r="424" spans="1:9" x14ac:dyDescent="0.3">
      <c r="A424" s="43" t="str">
        <f t="shared" si="12"/>
        <v>A</v>
      </c>
      <c r="B424" s="59" t="s">
        <v>333</v>
      </c>
      <c r="C424" s="60" t="s">
        <v>15</v>
      </c>
      <c r="D424" s="61">
        <v>15</v>
      </c>
      <c r="E424" s="61">
        <v>17.433</v>
      </c>
      <c r="F424" s="61">
        <v>17.43261</v>
      </c>
      <c r="G424" s="62">
        <f t="shared" si="13"/>
        <v>0.99997762863534678</v>
      </c>
    </row>
    <row r="425" spans="1:9" x14ac:dyDescent="0.3">
      <c r="A425" s="43" t="str">
        <f t="shared" si="12"/>
        <v>A</v>
      </c>
      <c r="B425" s="59" t="s">
        <v>333</v>
      </c>
      <c r="C425" s="60" t="s">
        <v>16</v>
      </c>
      <c r="D425" s="61">
        <v>958</v>
      </c>
      <c r="E425" s="61">
        <v>45.652999999999999</v>
      </c>
      <c r="F425" s="61">
        <v>59.334549999999993</v>
      </c>
      <c r="G425" s="62">
        <f t="shared" si="13"/>
        <v>1.2996856723545001</v>
      </c>
    </row>
    <row r="426" spans="1:9" x14ac:dyDescent="0.3">
      <c r="A426" s="43" t="str">
        <f t="shared" si="12"/>
        <v>A</v>
      </c>
      <c r="B426" s="55" t="s">
        <v>333</v>
      </c>
      <c r="C426" s="56" t="s">
        <v>17</v>
      </c>
      <c r="D426" s="57">
        <v>30030</v>
      </c>
      <c r="E426" s="57">
        <v>30347.207999999999</v>
      </c>
      <c r="F426" s="57">
        <v>15294.387279999999</v>
      </c>
      <c r="G426" s="58">
        <f t="shared" si="13"/>
        <v>0.50398004587440137</v>
      </c>
    </row>
    <row r="427" spans="1:9" x14ac:dyDescent="0.3">
      <c r="A427" s="43" t="str">
        <f t="shared" si="12"/>
        <v>A</v>
      </c>
      <c r="B427" s="55" t="s">
        <v>333</v>
      </c>
      <c r="C427" s="56" t="s">
        <v>18</v>
      </c>
      <c r="D427" s="57">
        <v>0</v>
      </c>
      <c r="E427" s="57">
        <v>1470</v>
      </c>
      <c r="F427" s="57">
        <v>1368.6993399999999</v>
      </c>
      <c r="G427" s="58">
        <f t="shared" si="13"/>
        <v>0.9310879863945577</v>
      </c>
      <c r="H427" s="65"/>
    </row>
    <row r="428" spans="1:9" ht="16.8" thickBot="1" x14ac:dyDescent="0.35">
      <c r="A428" s="43" t="str">
        <f t="shared" si="12"/>
        <v>A</v>
      </c>
      <c r="B428" s="44" t="s">
        <v>452</v>
      </c>
      <c r="C428" s="45" t="s">
        <v>453</v>
      </c>
      <c r="D428" s="63">
        <v>672.2</v>
      </c>
      <c r="E428" s="63">
        <v>689.04899999999998</v>
      </c>
      <c r="F428" s="63">
        <v>677.13940000000002</v>
      </c>
      <c r="G428" s="64">
        <f t="shared" si="13"/>
        <v>0.98271588812987176</v>
      </c>
      <c r="H428" s="48"/>
      <c r="I428" s="48"/>
    </row>
    <row r="429" spans="1:9" ht="15" thickTop="1" x14ac:dyDescent="0.3">
      <c r="A429" s="43" t="str">
        <f t="shared" si="12"/>
        <v>A</v>
      </c>
      <c r="B429" s="55" t="s">
        <v>333</v>
      </c>
      <c r="C429" s="56" t="s">
        <v>10</v>
      </c>
      <c r="D429" s="57">
        <v>672.2</v>
      </c>
      <c r="E429" s="57">
        <v>689.04899999999998</v>
      </c>
      <c r="F429" s="57">
        <v>677.13940000000002</v>
      </c>
      <c r="G429" s="58">
        <f t="shared" si="13"/>
        <v>0.98271588812987176</v>
      </c>
    </row>
    <row r="430" spans="1:9" x14ac:dyDescent="0.3">
      <c r="A430" s="43" t="str">
        <f t="shared" si="12"/>
        <v>A</v>
      </c>
      <c r="B430" s="59" t="s">
        <v>333</v>
      </c>
      <c r="C430" s="60" t="s">
        <v>11</v>
      </c>
      <c r="D430" s="61">
        <v>572.20000000000005</v>
      </c>
      <c r="E430" s="61">
        <v>589.04899999999998</v>
      </c>
      <c r="F430" s="61">
        <v>589.04756999999995</v>
      </c>
      <c r="G430" s="62">
        <f t="shared" si="13"/>
        <v>0.99999757235815689</v>
      </c>
    </row>
    <row r="431" spans="1:9" x14ac:dyDescent="0.3">
      <c r="A431" s="43" t="str">
        <f t="shared" si="12"/>
        <v>A</v>
      </c>
      <c r="B431" s="59" t="s">
        <v>333</v>
      </c>
      <c r="C431" s="60" t="s">
        <v>12</v>
      </c>
      <c r="D431" s="61">
        <v>90</v>
      </c>
      <c r="E431" s="61">
        <v>90</v>
      </c>
      <c r="F431" s="61">
        <v>81.238730000000004</v>
      </c>
      <c r="G431" s="62">
        <f t="shared" si="13"/>
        <v>0.90265255555555557</v>
      </c>
    </row>
    <row r="432" spans="1:9" x14ac:dyDescent="0.3">
      <c r="A432" s="43" t="str">
        <f t="shared" si="12"/>
        <v>A</v>
      </c>
      <c r="B432" s="59" t="s">
        <v>333</v>
      </c>
      <c r="C432" s="60" t="s">
        <v>15</v>
      </c>
      <c r="D432" s="61">
        <v>7</v>
      </c>
      <c r="E432" s="61">
        <v>7</v>
      </c>
      <c r="F432" s="61">
        <v>5.8430999999999997</v>
      </c>
      <c r="G432" s="62">
        <f t="shared" si="13"/>
        <v>0.83472857142857138</v>
      </c>
    </row>
    <row r="433" spans="1:9" x14ac:dyDescent="0.3">
      <c r="A433" s="43" t="str">
        <f t="shared" si="12"/>
        <v>A</v>
      </c>
      <c r="B433" s="59" t="s">
        <v>333</v>
      </c>
      <c r="C433" s="60" t="s">
        <v>16</v>
      </c>
      <c r="D433" s="61">
        <v>3</v>
      </c>
      <c r="E433" s="61">
        <v>3</v>
      </c>
      <c r="F433" s="61">
        <v>1.01</v>
      </c>
      <c r="G433" s="62">
        <f t="shared" si="13"/>
        <v>0.33666666666666667</v>
      </c>
    </row>
    <row r="434" spans="1:9" ht="49.2" thickBot="1" x14ac:dyDescent="0.35">
      <c r="A434" s="43" t="str">
        <f t="shared" si="12"/>
        <v>A</v>
      </c>
      <c r="B434" s="44" t="s">
        <v>454</v>
      </c>
      <c r="C434" s="45" t="s">
        <v>455</v>
      </c>
      <c r="D434" s="63">
        <v>12000</v>
      </c>
      <c r="E434" s="63">
        <v>5561.3909999999996</v>
      </c>
      <c r="F434" s="63">
        <v>5561.3898799999997</v>
      </c>
      <c r="G434" s="64">
        <f t="shared" si="13"/>
        <v>0.99999979861153443</v>
      </c>
      <c r="H434" s="48"/>
      <c r="I434" s="48"/>
    </row>
    <row r="435" spans="1:9" ht="15" thickTop="1" x14ac:dyDescent="0.3">
      <c r="A435" s="43" t="str">
        <f t="shared" si="12"/>
        <v>A</v>
      </c>
      <c r="B435" s="55" t="s">
        <v>333</v>
      </c>
      <c r="C435" s="56" t="s">
        <v>10</v>
      </c>
      <c r="D435" s="57">
        <v>12000</v>
      </c>
      <c r="E435" s="57">
        <v>5561.3909999999996</v>
      </c>
      <c r="F435" s="57">
        <v>5561.3898799999997</v>
      </c>
      <c r="G435" s="58">
        <f t="shared" si="13"/>
        <v>0.99999979861153443</v>
      </c>
    </row>
    <row r="436" spans="1:9" x14ac:dyDescent="0.3">
      <c r="A436" s="43" t="str">
        <f t="shared" si="12"/>
        <v>A</v>
      </c>
      <c r="B436" s="59" t="s">
        <v>333</v>
      </c>
      <c r="C436" s="60" t="s">
        <v>14</v>
      </c>
      <c r="D436" s="61">
        <v>10000</v>
      </c>
      <c r="E436" s="61">
        <v>4769.1099999999997</v>
      </c>
      <c r="F436" s="61">
        <v>4769.1097099999997</v>
      </c>
      <c r="G436" s="62">
        <f t="shared" si="13"/>
        <v>0.99999993919200858</v>
      </c>
    </row>
    <row r="437" spans="1:9" x14ac:dyDescent="0.3">
      <c r="A437" s="43" t="str">
        <f t="shared" si="12"/>
        <v>A</v>
      </c>
      <c r="B437" s="59" t="s">
        <v>333</v>
      </c>
      <c r="C437" s="60" t="s">
        <v>16</v>
      </c>
      <c r="D437" s="61">
        <v>2000</v>
      </c>
      <c r="E437" s="61">
        <v>792.28099999999995</v>
      </c>
      <c r="F437" s="61">
        <v>792.28017</v>
      </c>
      <c r="G437" s="62">
        <f t="shared" si="13"/>
        <v>0.99999895239189129</v>
      </c>
    </row>
    <row r="438" spans="1:9" ht="65.400000000000006" thickBot="1" x14ac:dyDescent="0.35">
      <c r="A438" s="43" t="str">
        <f t="shared" si="12"/>
        <v>A</v>
      </c>
      <c r="B438" s="44" t="s">
        <v>456</v>
      </c>
      <c r="C438" s="45" t="s">
        <v>457</v>
      </c>
      <c r="D438" s="63">
        <v>12000</v>
      </c>
      <c r="E438" s="63">
        <v>11318.636</v>
      </c>
      <c r="F438" s="63">
        <v>11318.635759999999</v>
      </c>
      <c r="G438" s="64">
        <f t="shared" si="13"/>
        <v>0.99999997879603153</v>
      </c>
      <c r="H438" s="48"/>
      <c r="I438" s="48"/>
    </row>
    <row r="439" spans="1:9" ht="15" thickTop="1" x14ac:dyDescent="0.3">
      <c r="A439" s="43" t="str">
        <f t="shared" si="12"/>
        <v>A</v>
      </c>
      <c r="B439" s="55" t="s">
        <v>333</v>
      </c>
      <c r="C439" s="56" t="s">
        <v>10</v>
      </c>
      <c r="D439" s="57">
        <v>12000</v>
      </c>
      <c r="E439" s="57">
        <v>11318.636</v>
      </c>
      <c r="F439" s="57">
        <v>11318.635759999999</v>
      </c>
      <c r="G439" s="58">
        <f t="shared" si="13"/>
        <v>0.99999997879603153</v>
      </c>
    </row>
    <row r="440" spans="1:9" x14ac:dyDescent="0.3">
      <c r="A440" s="43" t="str">
        <f t="shared" si="12"/>
        <v>A</v>
      </c>
      <c r="B440" s="59" t="s">
        <v>333</v>
      </c>
      <c r="C440" s="60" t="s">
        <v>16</v>
      </c>
      <c r="D440" s="61">
        <v>12000</v>
      </c>
      <c r="E440" s="61">
        <v>11318.636</v>
      </c>
      <c r="F440" s="61">
        <v>11318.635759999999</v>
      </c>
      <c r="G440" s="62">
        <f t="shared" si="13"/>
        <v>0.99999997879603153</v>
      </c>
    </row>
    <row r="441" spans="1:9" ht="33" thickBot="1" x14ac:dyDescent="0.35">
      <c r="A441" s="43" t="str">
        <f t="shared" si="12"/>
        <v>A</v>
      </c>
      <c r="B441" s="44" t="s">
        <v>458</v>
      </c>
      <c r="C441" s="45" t="s">
        <v>459</v>
      </c>
      <c r="D441" s="63">
        <v>11620</v>
      </c>
      <c r="E441" s="63">
        <v>11620</v>
      </c>
      <c r="F441" s="63">
        <v>7967.07096</v>
      </c>
      <c r="G441" s="64">
        <f t="shared" si="13"/>
        <v>0.68563433390705675</v>
      </c>
      <c r="H441" s="48"/>
      <c r="I441" s="48"/>
    </row>
    <row r="442" spans="1:9" ht="15" thickTop="1" x14ac:dyDescent="0.3">
      <c r="A442" s="43" t="str">
        <f t="shared" si="12"/>
        <v>A</v>
      </c>
      <c r="B442" s="55" t="s">
        <v>333</v>
      </c>
      <c r="C442" s="56" t="s">
        <v>10</v>
      </c>
      <c r="D442" s="57">
        <v>11620</v>
      </c>
      <c r="E442" s="57">
        <v>11620</v>
      </c>
      <c r="F442" s="57">
        <v>7967.07096</v>
      </c>
      <c r="G442" s="58">
        <f t="shared" si="13"/>
        <v>0.68563433390705675</v>
      </c>
    </row>
    <row r="443" spans="1:9" x14ac:dyDescent="0.3">
      <c r="A443" s="43" t="str">
        <f t="shared" si="12"/>
        <v>A</v>
      </c>
      <c r="B443" s="59" t="s">
        <v>333</v>
      </c>
      <c r="C443" s="60" t="s">
        <v>14</v>
      </c>
      <c r="D443" s="61">
        <v>11620</v>
      </c>
      <c r="E443" s="61">
        <v>11620</v>
      </c>
      <c r="F443" s="61">
        <v>7967.07096</v>
      </c>
      <c r="G443" s="62">
        <f t="shared" si="13"/>
        <v>0.68563433390705675</v>
      </c>
    </row>
    <row r="444" spans="1:9" ht="49.2" thickBot="1" x14ac:dyDescent="0.35">
      <c r="A444" s="43" t="str">
        <f t="shared" si="12"/>
        <v>A</v>
      </c>
      <c r="B444" s="44" t="s">
        <v>460</v>
      </c>
      <c r="C444" s="45" t="s">
        <v>461</v>
      </c>
      <c r="D444" s="63">
        <v>5500</v>
      </c>
      <c r="E444" s="63">
        <v>5000</v>
      </c>
      <c r="F444" s="63">
        <v>2651.68147</v>
      </c>
      <c r="G444" s="64">
        <f t="shared" si="13"/>
        <v>0.53033629400000004</v>
      </c>
      <c r="H444" s="48"/>
      <c r="I444" s="48"/>
    </row>
    <row r="445" spans="1:9" ht="15" thickTop="1" x14ac:dyDescent="0.3">
      <c r="A445" s="43" t="str">
        <f t="shared" si="12"/>
        <v>A</v>
      </c>
      <c r="B445" s="55" t="s">
        <v>333</v>
      </c>
      <c r="C445" s="56" t="s">
        <v>10</v>
      </c>
      <c r="D445" s="57">
        <v>5500</v>
      </c>
      <c r="E445" s="57">
        <v>5000</v>
      </c>
      <c r="F445" s="57">
        <v>2651.68147</v>
      </c>
      <c r="G445" s="58">
        <f t="shared" si="13"/>
        <v>0.53033629400000004</v>
      </c>
    </row>
    <row r="446" spans="1:9" x14ac:dyDescent="0.3">
      <c r="A446" s="43" t="str">
        <f t="shared" si="12"/>
        <v>A</v>
      </c>
      <c r="B446" s="59" t="s">
        <v>333</v>
      </c>
      <c r="C446" s="60" t="s">
        <v>12</v>
      </c>
      <c r="D446" s="61">
        <v>5500</v>
      </c>
      <c r="E446" s="61">
        <v>5000</v>
      </c>
      <c r="F446" s="61">
        <v>2651.68147</v>
      </c>
      <c r="G446" s="62">
        <f t="shared" si="13"/>
        <v>0.53033629400000004</v>
      </c>
    </row>
    <row r="447" spans="1:9" ht="33" thickBot="1" x14ac:dyDescent="0.35">
      <c r="A447" s="43" t="str">
        <f t="shared" si="12"/>
        <v>A</v>
      </c>
      <c r="B447" s="44" t="s">
        <v>462</v>
      </c>
      <c r="C447" s="45" t="s">
        <v>463</v>
      </c>
      <c r="D447" s="63">
        <v>115150</v>
      </c>
      <c r="E447" s="63">
        <v>115150</v>
      </c>
      <c r="F447" s="63">
        <v>137887.88314999998</v>
      </c>
      <c r="G447" s="64">
        <f t="shared" si="13"/>
        <v>1.1974631623968734</v>
      </c>
      <c r="H447" s="48"/>
      <c r="I447" s="48"/>
    </row>
    <row r="448" spans="1:9" ht="15" thickTop="1" x14ac:dyDescent="0.3">
      <c r="A448" s="43" t="str">
        <f t="shared" si="12"/>
        <v>A</v>
      </c>
      <c r="B448" s="55" t="s">
        <v>333</v>
      </c>
      <c r="C448" s="56" t="s">
        <v>10</v>
      </c>
      <c r="D448" s="57">
        <v>50750</v>
      </c>
      <c r="E448" s="57">
        <v>50750</v>
      </c>
      <c r="F448" s="57">
        <v>58940.885849999999</v>
      </c>
      <c r="G448" s="58">
        <f t="shared" si="13"/>
        <v>1.1613967655172412</v>
      </c>
    </row>
    <row r="449" spans="1:9" x14ac:dyDescent="0.3">
      <c r="A449" s="43" t="str">
        <f t="shared" si="12"/>
        <v>A</v>
      </c>
      <c r="B449" s="59" t="s">
        <v>333</v>
      </c>
      <c r="C449" s="60" t="s">
        <v>16</v>
      </c>
      <c r="D449" s="61">
        <v>50750</v>
      </c>
      <c r="E449" s="61">
        <v>50750</v>
      </c>
      <c r="F449" s="61">
        <v>58940.885849999999</v>
      </c>
      <c r="G449" s="62">
        <f t="shared" si="13"/>
        <v>1.1613967655172412</v>
      </c>
    </row>
    <row r="450" spans="1:9" x14ac:dyDescent="0.3">
      <c r="A450" s="43" t="str">
        <f t="shared" ref="A450:A513" si="14">IF(OR(D450&lt;&gt;0,E450&lt;&gt;0,F450&lt;&gt;0),"A","B")</f>
        <v>A</v>
      </c>
      <c r="B450" s="55" t="s">
        <v>333</v>
      </c>
      <c r="C450" s="56" t="s">
        <v>18</v>
      </c>
      <c r="D450" s="57">
        <v>64400</v>
      </c>
      <c r="E450" s="57">
        <v>64400</v>
      </c>
      <c r="F450" s="57">
        <v>78946.997299999988</v>
      </c>
      <c r="G450" s="58">
        <f t="shared" ref="G450:G513" si="15">F450/E450</f>
        <v>1.2258850512422359</v>
      </c>
      <c r="H450" s="65"/>
    </row>
    <row r="451" spans="1:9" ht="16.8" thickBot="1" x14ac:dyDescent="0.35">
      <c r="A451" s="43" t="str">
        <f t="shared" si="14"/>
        <v>A</v>
      </c>
      <c r="B451" s="44" t="s">
        <v>464</v>
      </c>
      <c r="C451" s="45" t="s">
        <v>465</v>
      </c>
      <c r="D451" s="63">
        <v>5100</v>
      </c>
      <c r="E451" s="63">
        <v>1800</v>
      </c>
      <c r="F451" s="63">
        <v>3995.99451</v>
      </c>
      <c r="G451" s="64">
        <f t="shared" si="15"/>
        <v>2.2199969500000001</v>
      </c>
      <c r="H451" s="48"/>
      <c r="I451" s="48"/>
    </row>
    <row r="452" spans="1:9" ht="15" thickTop="1" x14ac:dyDescent="0.3">
      <c r="A452" s="43" t="str">
        <f t="shared" si="14"/>
        <v>A</v>
      </c>
      <c r="B452" s="55" t="s">
        <v>333</v>
      </c>
      <c r="C452" s="56" t="s">
        <v>10</v>
      </c>
      <c r="D452" s="57">
        <v>4800</v>
      </c>
      <c r="E452" s="57">
        <v>1500</v>
      </c>
      <c r="F452" s="57">
        <v>1500</v>
      </c>
      <c r="G452" s="58">
        <f t="shared" si="15"/>
        <v>1</v>
      </c>
    </row>
    <row r="453" spans="1:9" x14ac:dyDescent="0.3">
      <c r="A453" s="43" t="str">
        <f t="shared" si="14"/>
        <v>A</v>
      </c>
      <c r="B453" s="59" t="s">
        <v>333</v>
      </c>
      <c r="C453" s="60" t="s">
        <v>16</v>
      </c>
      <c r="D453" s="61">
        <v>4800</v>
      </c>
      <c r="E453" s="61">
        <v>1500</v>
      </c>
      <c r="F453" s="61">
        <v>1500</v>
      </c>
      <c r="G453" s="62">
        <f t="shared" si="15"/>
        <v>1</v>
      </c>
    </row>
    <row r="454" spans="1:9" x14ac:dyDescent="0.3">
      <c r="A454" s="43" t="str">
        <f t="shared" si="14"/>
        <v>A</v>
      </c>
      <c r="B454" s="55" t="s">
        <v>333</v>
      </c>
      <c r="C454" s="56" t="s">
        <v>18</v>
      </c>
      <c r="D454" s="57">
        <v>300</v>
      </c>
      <c r="E454" s="57">
        <v>300</v>
      </c>
      <c r="F454" s="57">
        <v>2495.99451</v>
      </c>
      <c r="G454" s="58">
        <f t="shared" si="15"/>
        <v>8.3199816999999996</v>
      </c>
      <c r="H454" s="65"/>
    </row>
    <row r="455" spans="1:9" ht="33" thickBot="1" x14ac:dyDescent="0.35">
      <c r="A455" s="43" t="str">
        <f t="shared" si="14"/>
        <v>A</v>
      </c>
      <c r="B455" s="44" t="s">
        <v>466</v>
      </c>
      <c r="C455" s="45" t="s">
        <v>467</v>
      </c>
      <c r="D455" s="63">
        <v>6050</v>
      </c>
      <c r="E455" s="63">
        <v>6050</v>
      </c>
      <c r="F455" s="63">
        <v>4700.3776100000005</v>
      </c>
      <c r="G455" s="64">
        <f t="shared" si="15"/>
        <v>0.77692191900826457</v>
      </c>
      <c r="H455" s="48"/>
      <c r="I455" s="48"/>
    </row>
    <row r="456" spans="1:9" ht="15" thickTop="1" x14ac:dyDescent="0.3">
      <c r="A456" s="43" t="str">
        <f t="shared" si="14"/>
        <v>A</v>
      </c>
      <c r="B456" s="55" t="s">
        <v>333</v>
      </c>
      <c r="C456" s="56" t="s">
        <v>10</v>
      </c>
      <c r="D456" s="57">
        <v>450</v>
      </c>
      <c r="E456" s="57">
        <v>450</v>
      </c>
      <c r="F456" s="57">
        <v>450</v>
      </c>
      <c r="G456" s="58">
        <f t="shared" si="15"/>
        <v>1</v>
      </c>
    </row>
    <row r="457" spans="1:9" x14ac:dyDescent="0.3">
      <c r="A457" s="43" t="str">
        <f t="shared" si="14"/>
        <v>A</v>
      </c>
      <c r="B457" s="59" t="s">
        <v>333</v>
      </c>
      <c r="C457" s="60" t="s">
        <v>16</v>
      </c>
      <c r="D457" s="61">
        <v>450</v>
      </c>
      <c r="E457" s="61">
        <v>450</v>
      </c>
      <c r="F457" s="61">
        <v>450</v>
      </c>
      <c r="G457" s="62">
        <f t="shared" si="15"/>
        <v>1</v>
      </c>
    </row>
    <row r="458" spans="1:9" x14ac:dyDescent="0.3">
      <c r="A458" s="43" t="str">
        <f t="shared" si="14"/>
        <v>A</v>
      </c>
      <c r="B458" s="55" t="s">
        <v>333</v>
      </c>
      <c r="C458" s="56" t="s">
        <v>18</v>
      </c>
      <c r="D458" s="57">
        <v>5600</v>
      </c>
      <c r="E458" s="57">
        <v>5600</v>
      </c>
      <c r="F458" s="57">
        <v>4250.3776100000005</v>
      </c>
      <c r="G458" s="58">
        <f t="shared" si="15"/>
        <v>0.75899600178571436</v>
      </c>
      <c r="H458" s="65"/>
    </row>
    <row r="459" spans="1:9" ht="33" thickBot="1" x14ac:dyDescent="0.35">
      <c r="A459" s="43" t="str">
        <f t="shared" si="14"/>
        <v>A</v>
      </c>
      <c r="B459" s="44" t="s">
        <v>468</v>
      </c>
      <c r="C459" s="45" t="s">
        <v>469</v>
      </c>
      <c r="D459" s="63">
        <v>5300</v>
      </c>
      <c r="E459" s="63">
        <v>5300</v>
      </c>
      <c r="F459" s="63">
        <v>1178.9991599999998</v>
      </c>
      <c r="G459" s="64">
        <f t="shared" si="15"/>
        <v>0.22245267169811317</v>
      </c>
      <c r="H459" s="48"/>
      <c r="I459" s="48"/>
    </row>
    <row r="460" spans="1:9" ht="15" thickTop="1" x14ac:dyDescent="0.3">
      <c r="A460" s="43" t="str">
        <f t="shared" si="14"/>
        <v>A</v>
      </c>
      <c r="B460" s="55" t="s">
        <v>333</v>
      </c>
      <c r="C460" s="56" t="s">
        <v>10</v>
      </c>
      <c r="D460" s="57">
        <v>300</v>
      </c>
      <c r="E460" s="57">
        <v>300</v>
      </c>
      <c r="F460" s="57">
        <v>300</v>
      </c>
      <c r="G460" s="58">
        <f t="shared" si="15"/>
        <v>1</v>
      </c>
    </row>
    <row r="461" spans="1:9" x14ac:dyDescent="0.3">
      <c r="A461" s="43" t="str">
        <f t="shared" si="14"/>
        <v>A</v>
      </c>
      <c r="B461" s="59" t="s">
        <v>333</v>
      </c>
      <c r="C461" s="60" t="s">
        <v>16</v>
      </c>
      <c r="D461" s="61">
        <v>300</v>
      </c>
      <c r="E461" s="61">
        <v>300</v>
      </c>
      <c r="F461" s="61">
        <v>300</v>
      </c>
      <c r="G461" s="62">
        <f t="shared" si="15"/>
        <v>1</v>
      </c>
    </row>
    <row r="462" spans="1:9" x14ac:dyDescent="0.3">
      <c r="A462" s="43" t="str">
        <f t="shared" si="14"/>
        <v>A</v>
      </c>
      <c r="B462" s="55" t="s">
        <v>333</v>
      </c>
      <c r="C462" s="56" t="s">
        <v>18</v>
      </c>
      <c r="D462" s="57">
        <v>5000</v>
      </c>
      <c r="E462" s="57">
        <v>5000</v>
      </c>
      <c r="F462" s="57">
        <v>878.99915999999996</v>
      </c>
      <c r="G462" s="58">
        <f t="shared" si="15"/>
        <v>0.17579983199999999</v>
      </c>
      <c r="H462" s="65"/>
    </row>
    <row r="463" spans="1:9" ht="16.8" thickBot="1" x14ac:dyDescent="0.35">
      <c r="A463" s="43" t="str">
        <f t="shared" si="14"/>
        <v>A</v>
      </c>
      <c r="B463" s="44" t="s">
        <v>470</v>
      </c>
      <c r="C463" s="45" t="s">
        <v>471</v>
      </c>
      <c r="D463" s="63">
        <v>750</v>
      </c>
      <c r="E463" s="63">
        <v>750</v>
      </c>
      <c r="F463" s="63">
        <v>3521.3784500000002</v>
      </c>
      <c r="G463" s="64">
        <f t="shared" si="15"/>
        <v>4.6951712666666667</v>
      </c>
      <c r="H463" s="48"/>
      <c r="I463" s="48"/>
    </row>
    <row r="464" spans="1:9" ht="15" thickTop="1" x14ac:dyDescent="0.3">
      <c r="A464" s="43" t="str">
        <f t="shared" si="14"/>
        <v>A</v>
      </c>
      <c r="B464" s="55" t="s">
        <v>333</v>
      </c>
      <c r="C464" s="56" t="s">
        <v>10</v>
      </c>
      <c r="D464" s="57">
        <v>150</v>
      </c>
      <c r="E464" s="57">
        <v>150</v>
      </c>
      <c r="F464" s="57">
        <v>150</v>
      </c>
      <c r="G464" s="58">
        <f t="shared" si="15"/>
        <v>1</v>
      </c>
    </row>
    <row r="465" spans="1:9" x14ac:dyDescent="0.3">
      <c r="A465" s="43" t="str">
        <f t="shared" si="14"/>
        <v>A</v>
      </c>
      <c r="B465" s="59" t="s">
        <v>333</v>
      </c>
      <c r="C465" s="60" t="s">
        <v>16</v>
      </c>
      <c r="D465" s="61">
        <v>150</v>
      </c>
      <c r="E465" s="61">
        <v>150</v>
      </c>
      <c r="F465" s="61">
        <v>150</v>
      </c>
      <c r="G465" s="62">
        <f t="shared" si="15"/>
        <v>1</v>
      </c>
    </row>
    <row r="466" spans="1:9" x14ac:dyDescent="0.3">
      <c r="A466" s="43" t="str">
        <f t="shared" si="14"/>
        <v>A</v>
      </c>
      <c r="B466" s="55" t="s">
        <v>333</v>
      </c>
      <c r="C466" s="56" t="s">
        <v>18</v>
      </c>
      <c r="D466" s="57">
        <v>600</v>
      </c>
      <c r="E466" s="57">
        <v>600</v>
      </c>
      <c r="F466" s="57">
        <v>3371.3784500000002</v>
      </c>
      <c r="G466" s="58">
        <f t="shared" si="15"/>
        <v>5.6189640833333332</v>
      </c>
      <c r="H466" s="65"/>
    </row>
    <row r="467" spans="1:9" ht="16.8" thickBot="1" x14ac:dyDescent="0.35">
      <c r="A467" s="43" t="str">
        <f t="shared" si="14"/>
        <v>A</v>
      </c>
      <c r="B467" s="44" t="s">
        <v>472</v>
      </c>
      <c r="C467" s="45" t="s">
        <v>473</v>
      </c>
      <c r="D467" s="63">
        <v>104000</v>
      </c>
      <c r="E467" s="63">
        <v>107300</v>
      </c>
      <c r="F467" s="63">
        <v>129191.51102999999</v>
      </c>
      <c r="G467" s="64">
        <f t="shared" si="15"/>
        <v>1.2040215380242312</v>
      </c>
      <c r="H467" s="48"/>
      <c r="I467" s="48"/>
    </row>
    <row r="468" spans="1:9" ht="15" thickTop="1" x14ac:dyDescent="0.3">
      <c r="A468" s="43" t="str">
        <f t="shared" si="14"/>
        <v>A</v>
      </c>
      <c r="B468" s="55" t="s">
        <v>333</v>
      </c>
      <c r="C468" s="56" t="s">
        <v>10</v>
      </c>
      <c r="D468" s="57">
        <v>45500</v>
      </c>
      <c r="E468" s="57">
        <v>48800</v>
      </c>
      <c r="F468" s="57">
        <v>56990.885849999999</v>
      </c>
      <c r="G468" s="58">
        <f t="shared" si="15"/>
        <v>1.1678460215163935</v>
      </c>
    </row>
    <row r="469" spans="1:9" x14ac:dyDescent="0.3">
      <c r="A469" s="43" t="str">
        <f t="shared" si="14"/>
        <v>A</v>
      </c>
      <c r="B469" s="59" t="s">
        <v>333</v>
      </c>
      <c r="C469" s="60" t="s">
        <v>16</v>
      </c>
      <c r="D469" s="61">
        <v>45500</v>
      </c>
      <c r="E469" s="61">
        <v>48800</v>
      </c>
      <c r="F469" s="61">
        <v>56990.885849999999</v>
      </c>
      <c r="G469" s="62">
        <f t="shared" si="15"/>
        <v>1.1678460215163935</v>
      </c>
    </row>
    <row r="470" spans="1:9" x14ac:dyDescent="0.3">
      <c r="A470" s="43" t="str">
        <f t="shared" si="14"/>
        <v>A</v>
      </c>
      <c r="B470" s="55" t="s">
        <v>333</v>
      </c>
      <c r="C470" s="56" t="s">
        <v>18</v>
      </c>
      <c r="D470" s="57">
        <v>58500</v>
      </c>
      <c r="E470" s="57">
        <v>58500</v>
      </c>
      <c r="F470" s="57">
        <v>72200.625179999988</v>
      </c>
      <c r="G470" s="58">
        <f t="shared" si="15"/>
        <v>1.2341987210256409</v>
      </c>
      <c r="H470" s="65"/>
    </row>
    <row r="471" spans="1:9" ht="16.8" thickBot="1" x14ac:dyDescent="0.35">
      <c r="A471" s="43" t="str">
        <f t="shared" si="14"/>
        <v>A</v>
      </c>
      <c r="B471" s="44" t="s">
        <v>474</v>
      </c>
      <c r="C471" s="45" t="s">
        <v>475</v>
      </c>
      <c r="D471" s="63">
        <v>45000</v>
      </c>
      <c r="E471" s="63">
        <v>48300</v>
      </c>
      <c r="F471" s="63">
        <v>56286.158640000001</v>
      </c>
      <c r="G471" s="64">
        <f t="shared" si="15"/>
        <v>1.165344899378882</v>
      </c>
      <c r="H471" s="48"/>
      <c r="I471" s="48"/>
    </row>
    <row r="472" spans="1:9" ht="15" thickTop="1" x14ac:dyDescent="0.3">
      <c r="A472" s="43" t="str">
        <f t="shared" si="14"/>
        <v>A</v>
      </c>
      <c r="B472" s="55" t="s">
        <v>333</v>
      </c>
      <c r="C472" s="56" t="s">
        <v>10</v>
      </c>
      <c r="D472" s="57">
        <v>32000</v>
      </c>
      <c r="E472" s="57">
        <v>35300</v>
      </c>
      <c r="F472" s="57">
        <v>42674.451110000002</v>
      </c>
      <c r="G472" s="58">
        <f t="shared" si="15"/>
        <v>1.2089079634560906</v>
      </c>
    </row>
    <row r="473" spans="1:9" x14ac:dyDescent="0.3">
      <c r="A473" s="43" t="str">
        <f t="shared" si="14"/>
        <v>A</v>
      </c>
      <c r="B473" s="59" t="s">
        <v>333</v>
      </c>
      <c r="C473" s="60" t="s">
        <v>16</v>
      </c>
      <c r="D473" s="61">
        <v>32000</v>
      </c>
      <c r="E473" s="61">
        <v>35300</v>
      </c>
      <c r="F473" s="61">
        <v>42674.451110000002</v>
      </c>
      <c r="G473" s="62">
        <f t="shared" si="15"/>
        <v>1.2089079634560906</v>
      </c>
    </row>
    <row r="474" spans="1:9" x14ac:dyDescent="0.3">
      <c r="A474" s="43" t="str">
        <f t="shared" si="14"/>
        <v>A</v>
      </c>
      <c r="B474" s="55" t="s">
        <v>333</v>
      </c>
      <c r="C474" s="56" t="s">
        <v>18</v>
      </c>
      <c r="D474" s="57">
        <v>13000</v>
      </c>
      <c r="E474" s="57">
        <v>13000</v>
      </c>
      <c r="F474" s="57">
        <v>13611.70753</v>
      </c>
      <c r="G474" s="58">
        <f t="shared" si="15"/>
        <v>1.0470544253846155</v>
      </c>
      <c r="H474" s="65"/>
    </row>
    <row r="475" spans="1:9" ht="33" thickBot="1" x14ac:dyDescent="0.35">
      <c r="A475" s="43" t="str">
        <f t="shared" si="14"/>
        <v>A</v>
      </c>
      <c r="B475" s="44" t="s">
        <v>476</v>
      </c>
      <c r="C475" s="45" t="s">
        <v>477</v>
      </c>
      <c r="D475" s="63">
        <v>5000</v>
      </c>
      <c r="E475" s="63">
        <v>5000</v>
      </c>
      <c r="F475" s="63">
        <v>11188.165129999999</v>
      </c>
      <c r="G475" s="64">
        <f t="shared" si="15"/>
        <v>2.2376330259999997</v>
      </c>
      <c r="H475" s="48"/>
      <c r="I475" s="48"/>
    </row>
    <row r="476" spans="1:9" ht="15" thickTop="1" x14ac:dyDescent="0.3">
      <c r="A476" s="43" t="str">
        <f t="shared" si="14"/>
        <v>A</v>
      </c>
      <c r="B476" s="55" t="s">
        <v>333</v>
      </c>
      <c r="C476" s="56" t="s">
        <v>10</v>
      </c>
      <c r="D476" s="57">
        <v>500</v>
      </c>
      <c r="E476" s="57">
        <v>500</v>
      </c>
      <c r="F476" s="57">
        <v>500</v>
      </c>
      <c r="G476" s="58">
        <f t="shared" si="15"/>
        <v>1</v>
      </c>
    </row>
    <row r="477" spans="1:9" x14ac:dyDescent="0.3">
      <c r="A477" s="43" t="str">
        <f t="shared" si="14"/>
        <v>A</v>
      </c>
      <c r="B477" s="59" t="s">
        <v>333</v>
      </c>
      <c r="C477" s="60" t="s">
        <v>16</v>
      </c>
      <c r="D477" s="61">
        <v>500</v>
      </c>
      <c r="E477" s="61">
        <v>500</v>
      </c>
      <c r="F477" s="61">
        <v>500</v>
      </c>
      <c r="G477" s="62">
        <f t="shared" si="15"/>
        <v>1</v>
      </c>
    </row>
    <row r="478" spans="1:9" x14ac:dyDescent="0.3">
      <c r="A478" s="43" t="str">
        <f t="shared" si="14"/>
        <v>A</v>
      </c>
      <c r="B478" s="55" t="s">
        <v>333</v>
      </c>
      <c r="C478" s="56" t="s">
        <v>18</v>
      </c>
      <c r="D478" s="57">
        <v>4500</v>
      </c>
      <c r="E478" s="57">
        <v>4500</v>
      </c>
      <c r="F478" s="57">
        <v>10688.165129999999</v>
      </c>
      <c r="G478" s="58">
        <f t="shared" si="15"/>
        <v>2.3751478066666665</v>
      </c>
      <c r="H478" s="65"/>
    </row>
    <row r="479" spans="1:9" ht="16.8" thickBot="1" x14ac:dyDescent="0.35">
      <c r="A479" s="43" t="str">
        <f t="shared" si="14"/>
        <v>A</v>
      </c>
      <c r="B479" s="44" t="s">
        <v>478</v>
      </c>
      <c r="C479" s="45" t="s">
        <v>479</v>
      </c>
      <c r="D479" s="63">
        <v>20500</v>
      </c>
      <c r="E479" s="63">
        <v>20500</v>
      </c>
      <c r="F479" s="63">
        <v>44089.421139999999</v>
      </c>
      <c r="G479" s="64">
        <f t="shared" si="15"/>
        <v>2.1507034702439025</v>
      </c>
      <c r="H479" s="48"/>
      <c r="I479" s="48"/>
    </row>
    <row r="480" spans="1:9" ht="15" thickTop="1" x14ac:dyDescent="0.3">
      <c r="A480" s="43" t="str">
        <f t="shared" si="14"/>
        <v>A</v>
      </c>
      <c r="B480" s="55" t="s">
        <v>333</v>
      </c>
      <c r="C480" s="56" t="s">
        <v>10</v>
      </c>
      <c r="D480" s="57">
        <v>500</v>
      </c>
      <c r="E480" s="57">
        <v>500</v>
      </c>
      <c r="F480" s="57">
        <v>500</v>
      </c>
      <c r="G480" s="58">
        <f t="shared" si="15"/>
        <v>1</v>
      </c>
    </row>
    <row r="481" spans="1:9" x14ac:dyDescent="0.3">
      <c r="A481" s="43" t="str">
        <f t="shared" si="14"/>
        <v>A</v>
      </c>
      <c r="B481" s="59" t="s">
        <v>333</v>
      </c>
      <c r="C481" s="60" t="s">
        <v>16</v>
      </c>
      <c r="D481" s="61">
        <v>500</v>
      </c>
      <c r="E481" s="61">
        <v>500</v>
      </c>
      <c r="F481" s="61">
        <v>500</v>
      </c>
      <c r="G481" s="62">
        <f t="shared" si="15"/>
        <v>1</v>
      </c>
    </row>
    <row r="482" spans="1:9" x14ac:dyDescent="0.3">
      <c r="A482" s="43" t="str">
        <f t="shared" si="14"/>
        <v>A</v>
      </c>
      <c r="B482" s="55" t="s">
        <v>333</v>
      </c>
      <c r="C482" s="56" t="s">
        <v>18</v>
      </c>
      <c r="D482" s="57">
        <v>20000</v>
      </c>
      <c r="E482" s="57">
        <v>20000</v>
      </c>
      <c r="F482" s="57">
        <v>43589.421139999999</v>
      </c>
      <c r="G482" s="58">
        <f t="shared" si="15"/>
        <v>2.1794710569999998</v>
      </c>
      <c r="H482" s="65"/>
    </row>
    <row r="483" spans="1:9" ht="33" thickBot="1" x14ac:dyDescent="0.35">
      <c r="A483" s="43" t="str">
        <f t="shared" si="14"/>
        <v>A</v>
      </c>
      <c r="B483" s="44" t="s">
        <v>480</v>
      </c>
      <c r="C483" s="45" t="s">
        <v>481</v>
      </c>
      <c r="D483" s="63">
        <v>13000</v>
      </c>
      <c r="E483" s="63">
        <v>13000</v>
      </c>
      <c r="F483" s="63">
        <v>9234.7039999999997</v>
      </c>
      <c r="G483" s="64">
        <f t="shared" si="15"/>
        <v>0.71036184615384612</v>
      </c>
      <c r="H483" s="48"/>
      <c r="I483" s="48"/>
    </row>
    <row r="484" spans="1:9" ht="15" thickTop="1" x14ac:dyDescent="0.3">
      <c r="A484" s="43" t="str">
        <f t="shared" si="14"/>
        <v>A</v>
      </c>
      <c r="B484" s="55" t="s">
        <v>333</v>
      </c>
      <c r="C484" s="56" t="s">
        <v>10</v>
      </c>
      <c r="D484" s="57">
        <v>6500</v>
      </c>
      <c r="E484" s="57">
        <v>6500</v>
      </c>
      <c r="F484" s="57">
        <v>6500</v>
      </c>
      <c r="G484" s="58">
        <f t="shared" si="15"/>
        <v>1</v>
      </c>
    </row>
    <row r="485" spans="1:9" x14ac:dyDescent="0.3">
      <c r="A485" s="43" t="str">
        <f t="shared" si="14"/>
        <v>A</v>
      </c>
      <c r="B485" s="59" t="s">
        <v>333</v>
      </c>
      <c r="C485" s="60" t="s">
        <v>16</v>
      </c>
      <c r="D485" s="61">
        <v>6500</v>
      </c>
      <c r="E485" s="61">
        <v>6500</v>
      </c>
      <c r="F485" s="61">
        <v>6500</v>
      </c>
      <c r="G485" s="62">
        <f t="shared" si="15"/>
        <v>1</v>
      </c>
    </row>
    <row r="486" spans="1:9" x14ac:dyDescent="0.3">
      <c r="A486" s="43" t="str">
        <f t="shared" si="14"/>
        <v>A</v>
      </c>
      <c r="B486" s="55" t="s">
        <v>333</v>
      </c>
      <c r="C486" s="56" t="s">
        <v>18</v>
      </c>
      <c r="D486" s="57">
        <v>6500</v>
      </c>
      <c r="E486" s="57">
        <v>6500</v>
      </c>
      <c r="F486" s="57">
        <v>2734.7040000000002</v>
      </c>
      <c r="G486" s="58">
        <f t="shared" si="15"/>
        <v>0.42072369230769235</v>
      </c>
      <c r="H486" s="65"/>
    </row>
    <row r="487" spans="1:9" ht="16.8" thickBot="1" x14ac:dyDescent="0.35">
      <c r="A487" s="43" t="str">
        <f t="shared" si="14"/>
        <v>A</v>
      </c>
      <c r="B487" s="44" t="s">
        <v>482</v>
      </c>
      <c r="C487" s="45" t="s">
        <v>483</v>
      </c>
      <c r="D487" s="63">
        <v>10500</v>
      </c>
      <c r="E487" s="63">
        <v>10500</v>
      </c>
      <c r="F487" s="63">
        <v>1502.9992900000002</v>
      </c>
      <c r="G487" s="64">
        <f t="shared" si="15"/>
        <v>0.14314278952380954</v>
      </c>
      <c r="H487" s="48"/>
      <c r="I487" s="48"/>
    </row>
    <row r="488" spans="1:9" ht="15" thickTop="1" x14ac:dyDescent="0.3">
      <c r="A488" s="43" t="str">
        <f t="shared" si="14"/>
        <v>A</v>
      </c>
      <c r="B488" s="55" t="s">
        <v>333</v>
      </c>
      <c r="C488" s="56" t="s">
        <v>10</v>
      </c>
      <c r="D488" s="57">
        <v>500</v>
      </c>
      <c r="E488" s="57">
        <v>500</v>
      </c>
      <c r="F488" s="57">
        <v>1316.4347400000001</v>
      </c>
      <c r="G488" s="58">
        <f t="shared" si="15"/>
        <v>2.6328694800000001</v>
      </c>
    </row>
    <row r="489" spans="1:9" x14ac:dyDescent="0.3">
      <c r="A489" s="43" t="str">
        <f t="shared" si="14"/>
        <v>A</v>
      </c>
      <c r="B489" s="59" t="s">
        <v>333</v>
      </c>
      <c r="C489" s="60" t="s">
        <v>16</v>
      </c>
      <c r="D489" s="61">
        <v>500</v>
      </c>
      <c r="E489" s="61">
        <v>500</v>
      </c>
      <c r="F489" s="61">
        <v>1316.4347400000001</v>
      </c>
      <c r="G489" s="62">
        <f t="shared" si="15"/>
        <v>2.6328694800000001</v>
      </c>
    </row>
    <row r="490" spans="1:9" x14ac:dyDescent="0.3">
      <c r="A490" s="43" t="str">
        <f t="shared" si="14"/>
        <v>A</v>
      </c>
      <c r="B490" s="55" t="s">
        <v>333</v>
      </c>
      <c r="C490" s="56" t="s">
        <v>18</v>
      </c>
      <c r="D490" s="57">
        <v>10000</v>
      </c>
      <c r="E490" s="57">
        <v>10000</v>
      </c>
      <c r="F490" s="57">
        <v>186.56455</v>
      </c>
      <c r="G490" s="58">
        <f t="shared" si="15"/>
        <v>1.8656454999999999E-2</v>
      </c>
      <c r="H490" s="65"/>
    </row>
    <row r="491" spans="1:9" ht="16.8" thickBot="1" x14ac:dyDescent="0.35">
      <c r="A491" s="43" t="str">
        <f t="shared" si="14"/>
        <v>A</v>
      </c>
      <c r="B491" s="44" t="s">
        <v>484</v>
      </c>
      <c r="C491" s="45" t="s">
        <v>485</v>
      </c>
      <c r="D491" s="63">
        <v>10000</v>
      </c>
      <c r="E491" s="63">
        <v>10000</v>
      </c>
      <c r="F491" s="63">
        <v>6890.0628299999998</v>
      </c>
      <c r="G491" s="64">
        <f t="shared" si="15"/>
        <v>0.689006283</v>
      </c>
      <c r="H491" s="48"/>
      <c r="I491" s="48"/>
    </row>
    <row r="492" spans="1:9" ht="15" thickTop="1" x14ac:dyDescent="0.3">
      <c r="A492" s="43" t="str">
        <f t="shared" si="14"/>
        <v>A</v>
      </c>
      <c r="B492" s="55" t="s">
        <v>333</v>
      </c>
      <c r="C492" s="56" t="s">
        <v>10</v>
      </c>
      <c r="D492" s="57">
        <v>5500</v>
      </c>
      <c r="E492" s="57">
        <v>5500</v>
      </c>
      <c r="F492" s="57">
        <v>5500</v>
      </c>
      <c r="G492" s="58">
        <f t="shared" si="15"/>
        <v>1</v>
      </c>
    </row>
    <row r="493" spans="1:9" x14ac:dyDescent="0.3">
      <c r="A493" s="43" t="str">
        <f t="shared" si="14"/>
        <v>A</v>
      </c>
      <c r="B493" s="59" t="s">
        <v>333</v>
      </c>
      <c r="C493" s="60" t="s">
        <v>16</v>
      </c>
      <c r="D493" s="61">
        <v>5500</v>
      </c>
      <c r="E493" s="61">
        <v>5500</v>
      </c>
      <c r="F493" s="61">
        <v>5500</v>
      </c>
      <c r="G493" s="62">
        <f t="shared" si="15"/>
        <v>1</v>
      </c>
    </row>
    <row r="494" spans="1:9" x14ac:dyDescent="0.3">
      <c r="A494" s="43" t="str">
        <f t="shared" si="14"/>
        <v>A</v>
      </c>
      <c r="B494" s="55" t="s">
        <v>333</v>
      </c>
      <c r="C494" s="56" t="s">
        <v>18</v>
      </c>
      <c r="D494" s="57">
        <v>4500</v>
      </c>
      <c r="E494" s="57">
        <v>4500</v>
      </c>
      <c r="F494" s="57">
        <v>1390.0628300000001</v>
      </c>
      <c r="G494" s="58">
        <f t="shared" si="15"/>
        <v>0.30890285111111115</v>
      </c>
      <c r="H494" s="65"/>
    </row>
    <row r="495" spans="1:9" ht="33" thickBot="1" x14ac:dyDescent="0.35">
      <c r="A495" s="43" t="str">
        <f t="shared" si="14"/>
        <v>A</v>
      </c>
      <c r="B495" s="44" t="s">
        <v>486</v>
      </c>
      <c r="C495" s="45" t="s">
        <v>487</v>
      </c>
      <c r="D495" s="63">
        <v>173550</v>
      </c>
      <c r="E495" s="63">
        <v>176166.6</v>
      </c>
      <c r="F495" s="63">
        <v>175863.96806000001</v>
      </c>
      <c r="G495" s="64">
        <f t="shared" si="15"/>
        <v>0.99828212646438097</v>
      </c>
      <c r="H495" s="48"/>
      <c r="I495" s="48"/>
    </row>
    <row r="496" spans="1:9" ht="15" thickTop="1" x14ac:dyDescent="0.3">
      <c r="A496" s="43" t="str">
        <f t="shared" si="14"/>
        <v>A</v>
      </c>
      <c r="B496" s="55" t="s">
        <v>333</v>
      </c>
      <c r="C496" s="56" t="s">
        <v>10</v>
      </c>
      <c r="D496" s="57">
        <v>173550</v>
      </c>
      <c r="E496" s="57">
        <v>176166.6</v>
      </c>
      <c r="F496" s="57">
        <v>175863.96806000001</v>
      </c>
      <c r="G496" s="58">
        <f t="shared" si="15"/>
        <v>0.99828212646438097</v>
      </c>
    </row>
    <row r="497" spans="1:9" x14ac:dyDescent="0.3">
      <c r="A497" s="43" t="str">
        <f t="shared" si="14"/>
        <v>A</v>
      </c>
      <c r="B497" s="59" t="s">
        <v>333</v>
      </c>
      <c r="C497" s="60" t="s">
        <v>16</v>
      </c>
      <c r="D497" s="61">
        <v>173550</v>
      </c>
      <c r="E497" s="61">
        <v>176166.6</v>
      </c>
      <c r="F497" s="61">
        <v>175863.96806000001</v>
      </c>
      <c r="G497" s="62">
        <f t="shared" si="15"/>
        <v>0.99828212646438097</v>
      </c>
    </row>
    <row r="498" spans="1:9" ht="16.8" thickBot="1" x14ac:dyDescent="0.35">
      <c r="A498" s="43" t="str">
        <f t="shared" si="14"/>
        <v>A</v>
      </c>
      <c r="B498" s="44" t="s">
        <v>488</v>
      </c>
      <c r="C498" s="45" t="s">
        <v>489</v>
      </c>
      <c r="D498" s="63">
        <v>400</v>
      </c>
      <c r="E498" s="63">
        <v>400</v>
      </c>
      <c r="F498" s="63">
        <v>433.00997000000001</v>
      </c>
      <c r="G498" s="64">
        <f t="shared" si="15"/>
        <v>1.082524925</v>
      </c>
      <c r="H498" s="48"/>
      <c r="I498" s="48"/>
    </row>
    <row r="499" spans="1:9" ht="15" thickTop="1" x14ac:dyDescent="0.3">
      <c r="A499" s="43" t="str">
        <f t="shared" si="14"/>
        <v>A</v>
      </c>
      <c r="B499" s="55" t="s">
        <v>333</v>
      </c>
      <c r="C499" s="56" t="s">
        <v>10</v>
      </c>
      <c r="D499" s="57">
        <v>400</v>
      </c>
      <c r="E499" s="57">
        <v>400</v>
      </c>
      <c r="F499" s="57">
        <v>433.00997000000001</v>
      </c>
      <c r="G499" s="58">
        <f t="shared" si="15"/>
        <v>1.082524925</v>
      </c>
    </row>
    <row r="500" spans="1:9" x14ac:dyDescent="0.3">
      <c r="A500" s="43" t="str">
        <f t="shared" si="14"/>
        <v>A</v>
      </c>
      <c r="B500" s="59" t="s">
        <v>333</v>
      </c>
      <c r="C500" s="60" t="s">
        <v>12</v>
      </c>
      <c r="D500" s="61">
        <v>400</v>
      </c>
      <c r="E500" s="61">
        <v>400</v>
      </c>
      <c r="F500" s="61">
        <v>400</v>
      </c>
      <c r="G500" s="62">
        <f t="shared" si="15"/>
        <v>1</v>
      </c>
    </row>
    <row r="501" spans="1:9" x14ac:dyDescent="0.3">
      <c r="A501" s="43" t="str">
        <f t="shared" si="14"/>
        <v>A</v>
      </c>
      <c r="B501" s="59" t="s">
        <v>333</v>
      </c>
      <c r="C501" s="60" t="s">
        <v>14</v>
      </c>
      <c r="D501" s="61">
        <v>0</v>
      </c>
      <c r="E501" s="61">
        <v>0</v>
      </c>
      <c r="F501" s="61">
        <v>33.009970000000003</v>
      </c>
      <c r="G501" s="62" t="e">
        <f t="shared" si="15"/>
        <v>#DIV/0!</v>
      </c>
    </row>
    <row r="502" spans="1:9" ht="16.8" thickBot="1" x14ac:dyDescent="0.35">
      <c r="A502" s="43" t="str">
        <f t="shared" si="14"/>
        <v>A</v>
      </c>
      <c r="B502" s="44" t="s">
        <v>490</v>
      </c>
      <c r="C502" s="45" t="s">
        <v>491</v>
      </c>
      <c r="D502" s="63">
        <v>1288.2</v>
      </c>
      <c r="E502" s="63">
        <v>604.20000000000005</v>
      </c>
      <c r="F502" s="63">
        <v>538.19672000000003</v>
      </c>
      <c r="G502" s="64">
        <f t="shared" si="15"/>
        <v>0.89075921880172126</v>
      </c>
      <c r="H502" s="48"/>
      <c r="I502" s="48"/>
    </row>
    <row r="503" spans="1:9" ht="15" thickTop="1" x14ac:dyDescent="0.3">
      <c r="A503" s="43" t="str">
        <f t="shared" si="14"/>
        <v>A</v>
      </c>
      <c r="B503" s="55" t="s">
        <v>333</v>
      </c>
      <c r="C503" s="56" t="s">
        <v>10</v>
      </c>
      <c r="D503" s="57">
        <v>1278.2</v>
      </c>
      <c r="E503" s="57">
        <v>594.20000000000005</v>
      </c>
      <c r="F503" s="57">
        <v>531.79672000000005</v>
      </c>
      <c r="G503" s="58">
        <f t="shared" si="15"/>
        <v>0.89497933355772474</v>
      </c>
    </row>
    <row r="504" spans="1:9" x14ac:dyDescent="0.3">
      <c r="A504" s="43" t="str">
        <f t="shared" si="14"/>
        <v>A</v>
      </c>
      <c r="B504" s="59" t="s">
        <v>333</v>
      </c>
      <c r="C504" s="60" t="s">
        <v>11</v>
      </c>
      <c r="D504" s="61">
        <v>178.2</v>
      </c>
      <c r="E504" s="61">
        <v>178.2</v>
      </c>
      <c r="F504" s="61">
        <v>174.86642000000001</v>
      </c>
      <c r="G504" s="62">
        <f t="shared" si="15"/>
        <v>0.98129304152637498</v>
      </c>
    </row>
    <row r="505" spans="1:9" x14ac:dyDescent="0.3">
      <c r="A505" s="43" t="str">
        <f t="shared" si="14"/>
        <v>A</v>
      </c>
      <c r="B505" s="59" t="s">
        <v>333</v>
      </c>
      <c r="C505" s="60" t="s">
        <v>12</v>
      </c>
      <c r="D505" s="61">
        <v>1095</v>
      </c>
      <c r="E505" s="61">
        <v>416</v>
      </c>
      <c r="F505" s="61">
        <v>356.93029999999999</v>
      </c>
      <c r="G505" s="62">
        <f t="shared" si="15"/>
        <v>0.85800552884615378</v>
      </c>
    </row>
    <row r="506" spans="1:9" x14ac:dyDescent="0.3">
      <c r="A506" s="43" t="str">
        <f t="shared" si="14"/>
        <v>A</v>
      </c>
      <c r="B506" s="59" t="s">
        <v>333</v>
      </c>
      <c r="C506" s="60" t="s">
        <v>15</v>
      </c>
      <c r="D506" s="61">
        <v>3</v>
      </c>
      <c r="E506" s="61">
        <v>0</v>
      </c>
      <c r="F506" s="61">
        <v>0</v>
      </c>
      <c r="G506" s="62" t="e">
        <f t="shared" si="15"/>
        <v>#DIV/0!</v>
      </c>
    </row>
    <row r="507" spans="1:9" x14ac:dyDescent="0.3">
      <c r="A507" s="43" t="str">
        <f t="shared" si="14"/>
        <v>A</v>
      </c>
      <c r="B507" s="59" t="s">
        <v>333</v>
      </c>
      <c r="C507" s="60" t="s">
        <v>16</v>
      </c>
      <c r="D507" s="61">
        <v>2</v>
      </c>
      <c r="E507" s="61">
        <v>0</v>
      </c>
      <c r="F507" s="61">
        <v>0</v>
      </c>
      <c r="G507" s="62" t="e">
        <f t="shared" si="15"/>
        <v>#DIV/0!</v>
      </c>
    </row>
    <row r="508" spans="1:9" x14ac:dyDescent="0.3">
      <c r="A508" s="43" t="str">
        <f t="shared" si="14"/>
        <v>A</v>
      </c>
      <c r="B508" s="55" t="s">
        <v>333</v>
      </c>
      <c r="C508" s="56" t="s">
        <v>17</v>
      </c>
      <c r="D508" s="57">
        <v>10</v>
      </c>
      <c r="E508" s="57">
        <v>10</v>
      </c>
      <c r="F508" s="57">
        <v>6.4</v>
      </c>
      <c r="G508" s="58">
        <f t="shared" si="15"/>
        <v>0.64</v>
      </c>
    </row>
    <row r="509" spans="1:9" ht="49.2" thickBot="1" x14ac:dyDescent="0.35">
      <c r="A509" s="43" t="str">
        <f t="shared" si="14"/>
        <v>A</v>
      </c>
      <c r="B509" s="44" t="s">
        <v>492</v>
      </c>
      <c r="C509" s="45" t="s">
        <v>493</v>
      </c>
      <c r="D509" s="63">
        <v>3725</v>
      </c>
      <c r="E509" s="63">
        <v>5264.1549999999997</v>
      </c>
      <c r="F509" s="63">
        <v>5264.1544700000004</v>
      </c>
      <c r="G509" s="64">
        <f t="shared" si="15"/>
        <v>0.99999989931907418</v>
      </c>
      <c r="H509" s="48"/>
      <c r="I509" s="48"/>
    </row>
    <row r="510" spans="1:9" ht="15" thickTop="1" x14ac:dyDescent="0.3">
      <c r="A510" s="43" t="str">
        <f t="shared" si="14"/>
        <v>A</v>
      </c>
      <c r="B510" s="55" t="s">
        <v>333</v>
      </c>
      <c r="C510" s="56" t="s">
        <v>21</v>
      </c>
      <c r="D510" s="57">
        <v>3725</v>
      </c>
      <c r="E510" s="57">
        <v>5264.1549999999997</v>
      </c>
      <c r="F510" s="57">
        <v>5264.1544700000004</v>
      </c>
      <c r="G510" s="58">
        <f t="shared" si="15"/>
        <v>0.99999989931907418</v>
      </c>
    </row>
    <row r="511" spans="1:9" ht="33" thickBot="1" x14ac:dyDescent="0.35">
      <c r="A511" s="43" t="str">
        <f t="shared" si="14"/>
        <v>A</v>
      </c>
      <c r="B511" s="44" t="s">
        <v>494</v>
      </c>
      <c r="C511" s="45" t="s">
        <v>495</v>
      </c>
      <c r="D511" s="63">
        <v>0</v>
      </c>
      <c r="E511" s="63">
        <v>0</v>
      </c>
      <c r="F511" s="63">
        <v>7361.1762699999999</v>
      </c>
      <c r="G511" s="64" t="e">
        <f t="shared" si="15"/>
        <v>#DIV/0!</v>
      </c>
      <c r="H511" s="48"/>
      <c r="I511" s="48"/>
    </row>
    <row r="512" spans="1:9" ht="15" thickTop="1" x14ac:dyDescent="0.3">
      <c r="A512" s="43" t="str">
        <f t="shared" si="14"/>
        <v>A</v>
      </c>
      <c r="B512" s="55" t="s">
        <v>333</v>
      </c>
      <c r="C512" s="56" t="s">
        <v>18</v>
      </c>
      <c r="D512" s="57">
        <v>0</v>
      </c>
      <c r="E512" s="57">
        <v>0</v>
      </c>
      <c r="F512" s="57">
        <v>7361.1762699999999</v>
      </c>
      <c r="G512" s="58" t="e">
        <f t="shared" si="15"/>
        <v>#DIV/0!</v>
      </c>
      <c r="H512" s="65"/>
    </row>
    <row r="513" spans="1:9" ht="33" thickBot="1" x14ac:dyDescent="0.35">
      <c r="A513" s="43" t="str">
        <f t="shared" si="14"/>
        <v>A</v>
      </c>
      <c r="B513" s="44" t="s">
        <v>496</v>
      </c>
      <c r="C513" s="45" t="s">
        <v>497</v>
      </c>
      <c r="D513" s="63">
        <v>0</v>
      </c>
      <c r="E513" s="63">
        <v>6186.1270000000004</v>
      </c>
      <c r="F513" s="63">
        <v>6186.1269200000006</v>
      </c>
      <c r="G513" s="64">
        <f t="shared" si="15"/>
        <v>0.99999998706783744</v>
      </c>
      <c r="H513" s="48"/>
      <c r="I513" s="48"/>
    </row>
    <row r="514" spans="1:9" ht="15" thickTop="1" x14ac:dyDescent="0.3">
      <c r="A514" s="43" t="str">
        <f t="shared" ref="A514:A577" si="16">IF(OR(D514&lt;&gt;0,E514&lt;&gt;0,F514&lt;&gt;0),"A","B")</f>
        <v>A</v>
      </c>
      <c r="B514" s="55" t="s">
        <v>333</v>
      </c>
      <c r="C514" s="56" t="s">
        <v>10</v>
      </c>
      <c r="D514" s="57">
        <v>0</v>
      </c>
      <c r="E514" s="57">
        <v>6186.1270000000004</v>
      </c>
      <c r="F514" s="57">
        <v>6186.1269200000006</v>
      </c>
      <c r="G514" s="58">
        <f t="shared" ref="G514:G577" si="17">F514/E514</f>
        <v>0.99999998706783744</v>
      </c>
    </row>
    <row r="515" spans="1:9" x14ac:dyDescent="0.3">
      <c r="A515" s="43" t="str">
        <f t="shared" si="16"/>
        <v>A</v>
      </c>
      <c r="B515" s="59" t="s">
        <v>333</v>
      </c>
      <c r="C515" s="60" t="s">
        <v>12</v>
      </c>
      <c r="D515" s="61">
        <v>0</v>
      </c>
      <c r="E515" s="61">
        <v>3736.3119999999999</v>
      </c>
      <c r="F515" s="61">
        <v>3736.3119200000001</v>
      </c>
      <c r="G515" s="62">
        <f t="shared" si="17"/>
        <v>0.99999997858851197</v>
      </c>
    </row>
    <row r="516" spans="1:9" x14ac:dyDescent="0.3">
      <c r="A516" s="43" t="str">
        <f t="shared" si="16"/>
        <v>A</v>
      </c>
      <c r="B516" s="59" t="s">
        <v>333</v>
      </c>
      <c r="C516" s="60" t="s">
        <v>16</v>
      </c>
      <c r="D516" s="61">
        <v>0</v>
      </c>
      <c r="E516" s="61">
        <v>2449.8150000000001</v>
      </c>
      <c r="F516" s="61">
        <v>2449.8150000000001</v>
      </c>
      <c r="G516" s="62">
        <f t="shared" si="17"/>
        <v>1</v>
      </c>
    </row>
    <row r="517" spans="1:9" ht="33" thickBot="1" x14ac:dyDescent="0.35">
      <c r="A517" s="43" t="str">
        <f t="shared" si="16"/>
        <v>A</v>
      </c>
      <c r="B517" s="44" t="s">
        <v>498</v>
      </c>
      <c r="C517" s="45" t="s">
        <v>499</v>
      </c>
      <c r="D517" s="63">
        <v>2975005</v>
      </c>
      <c r="E517" s="63">
        <v>2975005</v>
      </c>
      <c r="F517" s="63">
        <v>3080396.4054700001</v>
      </c>
      <c r="G517" s="64">
        <f t="shared" si="17"/>
        <v>1.0354256229720622</v>
      </c>
      <c r="H517" s="48"/>
      <c r="I517" s="48"/>
    </row>
    <row r="518" spans="1:9" ht="15" thickTop="1" x14ac:dyDescent="0.3">
      <c r="A518" s="43" t="str">
        <f t="shared" si="16"/>
        <v>A</v>
      </c>
      <c r="B518" s="55" t="s">
        <v>333</v>
      </c>
      <c r="C518" s="56" t="s">
        <v>10</v>
      </c>
      <c r="D518" s="57">
        <v>552455</v>
      </c>
      <c r="E518" s="57">
        <v>566352.1</v>
      </c>
      <c r="F518" s="57">
        <v>572745.53847999999</v>
      </c>
      <c r="G518" s="58">
        <f t="shared" si="17"/>
        <v>1.0112888051090478</v>
      </c>
    </row>
    <row r="519" spans="1:9" x14ac:dyDescent="0.3">
      <c r="A519" s="43" t="str">
        <f t="shared" si="16"/>
        <v>A</v>
      </c>
      <c r="B519" s="59" t="s">
        <v>333</v>
      </c>
      <c r="C519" s="60" t="s">
        <v>11</v>
      </c>
      <c r="D519" s="61">
        <v>11605</v>
      </c>
      <c r="E519" s="61">
        <v>10379.549999999999</v>
      </c>
      <c r="F519" s="61">
        <v>10366.86729</v>
      </c>
      <c r="G519" s="62">
        <f t="shared" si="17"/>
        <v>0.99877810598725392</v>
      </c>
    </row>
    <row r="520" spans="1:9" x14ac:dyDescent="0.3">
      <c r="A520" s="43" t="str">
        <f t="shared" si="16"/>
        <v>A</v>
      </c>
      <c r="B520" s="59" t="s">
        <v>333</v>
      </c>
      <c r="C520" s="60" t="s">
        <v>12</v>
      </c>
      <c r="D520" s="61">
        <v>124000</v>
      </c>
      <c r="E520" s="61">
        <v>142979.432</v>
      </c>
      <c r="F520" s="61">
        <v>143051.13394</v>
      </c>
      <c r="G520" s="62">
        <f t="shared" si="17"/>
        <v>1.0005014842974058</v>
      </c>
    </row>
    <row r="521" spans="1:9" x14ac:dyDescent="0.3">
      <c r="A521" s="43" t="str">
        <f t="shared" si="16"/>
        <v>A</v>
      </c>
      <c r="B521" s="59" t="s">
        <v>333</v>
      </c>
      <c r="C521" s="60" t="s">
        <v>14</v>
      </c>
      <c r="D521" s="61">
        <v>137430</v>
      </c>
      <c r="E521" s="61">
        <v>121061.1</v>
      </c>
      <c r="F521" s="61">
        <v>127425.80288000002</v>
      </c>
      <c r="G521" s="62">
        <f t="shared" si="17"/>
        <v>1.052574302397715</v>
      </c>
    </row>
    <row r="522" spans="1:9" x14ac:dyDescent="0.3">
      <c r="A522" s="43" t="str">
        <f t="shared" si="16"/>
        <v>A</v>
      </c>
      <c r="B522" s="59" t="s">
        <v>333</v>
      </c>
      <c r="C522" s="60" t="s">
        <v>2</v>
      </c>
      <c r="D522" s="61">
        <v>25320</v>
      </c>
      <c r="E522" s="61">
        <v>32293.328000000001</v>
      </c>
      <c r="F522" s="61">
        <v>32291.31609</v>
      </c>
      <c r="G522" s="62">
        <f t="shared" si="17"/>
        <v>0.99993769889557371</v>
      </c>
    </row>
    <row r="523" spans="1:9" x14ac:dyDescent="0.3">
      <c r="A523" s="43" t="str">
        <f t="shared" si="16"/>
        <v>A</v>
      </c>
      <c r="B523" s="59" t="s">
        <v>333</v>
      </c>
      <c r="C523" s="60" t="s">
        <v>15</v>
      </c>
      <c r="D523" s="61">
        <v>150</v>
      </c>
      <c r="E523" s="61">
        <v>178</v>
      </c>
      <c r="F523" s="61">
        <v>172.68074000000001</v>
      </c>
      <c r="G523" s="62">
        <f t="shared" si="17"/>
        <v>0.97011651685393263</v>
      </c>
    </row>
    <row r="524" spans="1:9" x14ac:dyDescent="0.3">
      <c r="A524" s="43" t="str">
        <f t="shared" si="16"/>
        <v>A</v>
      </c>
      <c r="B524" s="59" t="s">
        <v>333</v>
      </c>
      <c r="C524" s="60" t="s">
        <v>16</v>
      </c>
      <c r="D524" s="61">
        <v>253950</v>
      </c>
      <c r="E524" s="61">
        <v>259460.69</v>
      </c>
      <c r="F524" s="61">
        <v>259437.73754</v>
      </c>
      <c r="G524" s="62">
        <f t="shared" si="17"/>
        <v>0.99991153781330033</v>
      </c>
    </row>
    <row r="525" spans="1:9" x14ac:dyDescent="0.3">
      <c r="A525" s="43" t="str">
        <f t="shared" si="16"/>
        <v>A</v>
      </c>
      <c r="B525" s="55" t="s">
        <v>333</v>
      </c>
      <c r="C525" s="56" t="s">
        <v>17</v>
      </c>
      <c r="D525" s="57">
        <v>2299300</v>
      </c>
      <c r="E525" s="57">
        <v>2298646.9</v>
      </c>
      <c r="F525" s="57">
        <v>2392864.0310800001</v>
      </c>
      <c r="G525" s="58">
        <f t="shared" si="17"/>
        <v>1.0409880835025163</v>
      </c>
    </row>
    <row r="526" spans="1:9" x14ac:dyDescent="0.3">
      <c r="A526" s="43" t="str">
        <f t="shared" si="16"/>
        <v>A</v>
      </c>
      <c r="B526" s="55" t="s">
        <v>333</v>
      </c>
      <c r="C526" s="56" t="s">
        <v>18</v>
      </c>
      <c r="D526" s="57">
        <v>123250</v>
      </c>
      <c r="E526" s="57">
        <v>110006</v>
      </c>
      <c r="F526" s="57">
        <v>114786.83590999999</v>
      </c>
      <c r="G526" s="58">
        <f t="shared" si="17"/>
        <v>1.0434597741032308</v>
      </c>
      <c r="H526" s="65"/>
    </row>
    <row r="527" spans="1:9" ht="33" thickBot="1" x14ac:dyDescent="0.35">
      <c r="A527" s="43" t="str">
        <f t="shared" si="16"/>
        <v>A</v>
      </c>
      <c r="B527" s="44" t="s">
        <v>500</v>
      </c>
      <c r="C527" s="45" t="s">
        <v>501</v>
      </c>
      <c r="D527" s="63">
        <v>7255</v>
      </c>
      <c r="E527" s="63">
        <v>7987.55</v>
      </c>
      <c r="F527" s="63">
        <v>7966.47865</v>
      </c>
      <c r="G527" s="64">
        <f t="shared" si="17"/>
        <v>0.9973619758248774</v>
      </c>
      <c r="H527" s="48"/>
      <c r="I527" s="48"/>
    </row>
    <row r="528" spans="1:9" ht="15" thickTop="1" x14ac:dyDescent="0.3">
      <c r="A528" s="43" t="str">
        <f t="shared" si="16"/>
        <v>A</v>
      </c>
      <c r="B528" s="55" t="s">
        <v>333</v>
      </c>
      <c r="C528" s="56" t="s">
        <v>10</v>
      </c>
      <c r="D528" s="57">
        <v>7205</v>
      </c>
      <c r="E528" s="57">
        <v>6765.55</v>
      </c>
      <c r="F528" s="57">
        <v>6745.2316499999997</v>
      </c>
      <c r="G528" s="58">
        <f t="shared" si="17"/>
        <v>0.99699679257414398</v>
      </c>
    </row>
    <row r="529" spans="1:9" x14ac:dyDescent="0.3">
      <c r="A529" s="43" t="str">
        <f t="shared" si="16"/>
        <v>A</v>
      </c>
      <c r="B529" s="59" t="s">
        <v>333</v>
      </c>
      <c r="C529" s="60" t="s">
        <v>11</v>
      </c>
      <c r="D529" s="61">
        <v>5005</v>
      </c>
      <c r="E529" s="61">
        <v>4059.55</v>
      </c>
      <c r="F529" s="61">
        <v>4058.84699</v>
      </c>
      <c r="G529" s="62">
        <f t="shared" si="17"/>
        <v>0.99982682563338299</v>
      </c>
    </row>
    <row r="530" spans="1:9" x14ac:dyDescent="0.3">
      <c r="A530" s="43" t="str">
        <f t="shared" si="16"/>
        <v>A</v>
      </c>
      <c r="B530" s="59" t="s">
        <v>333</v>
      </c>
      <c r="C530" s="60" t="s">
        <v>12</v>
      </c>
      <c r="D530" s="61">
        <v>1800</v>
      </c>
      <c r="E530" s="61">
        <v>2475</v>
      </c>
      <c r="F530" s="61">
        <v>2456.3997300000001</v>
      </c>
      <c r="G530" s="62">
        <f t="shared" si="17"/>
        <v>0.99248473939393944</v>
      </c>
    </row>
    <row r="531" spans="1:9" x14ac:dyDescent="0.3">
      <c r="A531" s="43" t="str">
        <f t="shared" si="16"/>
        <v>A</v>
      </c>
      <c r="B531" s="59" t="s">
        <v>333</v>
      </c>
      <c r="C531" s="60" t="s">
        <v>2</v>
      </c>
      <c r="D531" s="61">
        <v>300</v>
      </c>
      <c r="E531" s="61">
        <v>0</v>
      </c>
      <c r="F531" s="61">
        <v>0</v>
      </c>
      <c r="G531" s="62" t="e">
        <f t="shared" si="17"/>
        <v>#DIV/0!</v>
      </c>
    </row>
    <row r="532" spans="1:9" x14ac:dyDescent="0.3">
      <c r="A532" s="43" t="str">
        <f t="shared" si="16"/>
        <v>A</v>
      </c>
      <c r="B532" s="59" t="s">
        <v>333</v>
      </c>
      <c r="C532" s="60" t="s">
        <v>15</v>
      </c>
      <c r="D532" s="61">
        <v>50</v>
      </c>
      <c r="E532" s="61">
        <v>43</v>
      </c>
      <c r="F532" s="61">
        <v>42.804400000000001</v>
      </c>
      <c r="G532" s="62">
        <f t="shared" si="17"/>
        <v>0.99545116279069767</v>
      </c>
    </row>
    <row r="533" spans="1:9" x14ac:dyDescent="0.3">
      <c r="A533" s="43" t="str">
        <f t="shared" si="16"/>
        <v>A</v>
      </c>
      <c r="B533" s="59" t="s">
        <v>333</v>
      </c>
      <c r="C533" s="60" t="s">
        <v>16</v>
      </c>
      <c r="D533" s="61">
        <v>50</v>
      </c>
      <c r="E533" s="61">
        <v>188</v>
      </c>
      <c r="F533" s="61">
        <v>187.18053</v>
      </c>
      <c r="G533" s="62">
        <f t="shared" si="17"/>
        <v>0.99564111702127667</v>
      </c>
    </row>
    <row r="534" spans="1:9" x14ac:dyDescent="0.3">
      <c r="A534" s="43" t="str">
        <f t="shared" si="16"/>
        <v>A</v>
      </c>
      <c r="B534" s="55" t="s">
        <v>333</v>
      </c>
      <c r="C534" s="56" t="s">
        <v>17</v>
      </c>
      <c r="D534" s="57">
        <v>50</v>
      </c>
      <c r="E534" s="57">
        <v>1222</v>
      </c>
      <c r="F534" s="57">
        <v>1221.2470000000001</v>
      </c>
      <c r="G534" s="58">
        <f t="shared" si="17"/>
        <v>0.99938379705400993</v>
      </c>
    </row>
    <row r="535" spans="1:9" ht="16.8" thickBot="1" x14ac:dyDescent="0.35">
      <c r="A535" s="43" t="str">
        <f t="shared" si="16"/>
        <v>A</v>
      </c>
      <c r="B535" s="44" t="s">
        <v>502</v>
      </c>
      <c r="C535" s="45" t="s">
        <v>503</v>
      </c>
      <c r="D535" s="63">
        <v>1852920</v>
      </c>
      <c r="E535" s="63">
        <v>1859410</v>
      </c>
      <c r="F535" s="63">
        <v>1955835.01804</v>
      </c>
      <c r="G535" s="64">
        <f t="shared" si="17"/>
        <v>1.0518578570836985</v>
      </c>
      <c r="H535" s="48"/>
      <c r="I535" s="48"/>
    </row>
    <row r="536" spans="1:9" ht="15" thickTop="1" x14ac:dyDescent="0.3">
      <c r="A536" s="43" t="str">
        <f t="shared" si="16"/>
        <v>A</v>
      </c>
      <c r="B536" s="55" t="s">
        <v>333</v>
      </c>
      <c r="C536" s="56" t="s">
        <v>10</v>
      </c>
      <c r="D536" s="57">
        <v>147170</v>
      </c>
      <c r="E536" s="57">
        <v>160765.1</v>
      </c>
      <c r="F536" s="57">
        <v>166401.59640000004</v>
      </c>
      <c r="G536" s="58">
        <f t="shared" si="17"/>
        <v>1.0350604478210759</v>
      </c>
    </row>
    <row r="537" spans="1:9" x14ac:dyDescent="0.3">
      <c r="A537" s="43" t="str">
        <f t="shared" si="16"/>
        <v>A</v>
      </c>
      <c r="B537" s="59" t="s">
        <v>333</v>
      </c>
      <c r="C537" s="60" t="s">
        <v>11</v>
      </c>
      <c r="D537" s="61">
        <v>6600</v>
      </c>
      <c r="E537" s="61">
        <v>6320</v>
      </c>
      <c r="F537" s="61">
        <v>6308.0203000000001</v>
      </c>
      <c r="G537" s="62">
        <f t="shared" si="17"/>
        <v>0.9981044778481013</v>
      </c>
    </row>
    <row r="538" spans="1:9" x14ac:dyDescent="0.3">
      <c r="A538" s="43" t="str">
        <f t="shared" si="16"/>
        <v>A</v>
      </c>
      <c r="B538" s="59" t="s">
        <v>333</v>
      </c>
      <c r="C538" s="60" t="s">
        <v>12</v>
      </c>
      <c r="D538" s="61">
        <v>117200</v>
      </c>
      <c r="E538" s="61">
        <v>140438</v>
      </c>
      <c r="F538" s="61">
        <v>140528.30337000001</v>
      </c>
      <c r="G538" s="62">
        <f t="shared" si="17"/>
        <v>1.0006430123613268</v>
      </c>
    </row>
    <row r="539" spans="1:9" x14ac:dyDescent="0.3">
      <c r="A539" s="43" t="str">
        <f t="shared" si="16"/>
        <v>A</v>
      </c>
      <c r="B539" s="59" t="s">
        <v>333</v>
      </c>
      <c r="C539" s="60" t="s">
        <v>14</v>
      </c>
      <c r="D539" s="61">
        <v>21050</v>
      </c>
      <c r="E539" s="61">
        <v>12731.1</v>
      </c>
      <c r="F539" s="61">
        <v>18314.744409999999</v>
      </c>
      <c r="G539" s="62">
        <f t="shared" si="17"/>
        <v>1.4385830297460549</v>
      </c>
    </row>
    <row r="540" spans="1:9" x14ac:dyDescent="0.3">
      <c r="A540" s="43" t="str">
        <f t="shared" si="16"/>
        <v>A</v>
      </c>
      <c r="B540" s="59" t="s">
        <v>333</v>
      </c>
      <c r="C540" s="60" t="s">
        <v>2</v>
      </c>
      <c r="D540" s="61">
        <v>20</v>
      </c>
      <c r="E540" s="61">
        <v>0</v>
      </c>
      <c r="F540" s="61">
        <v>0</v>
      </c>
      <c r="G540" s="62" t="e">
        <f t="shared" si="17"/>
        <v>#DIV/0!</v>
      </c>
    </row>
    <row r="541" spans="1:9" x14ac:dyDescent="0.3">
      <c r="A541" s="43" t="str">
        <f t="shared" si="16"/>
        <v>A</v>
      </c>
      <c r="B541" s="59" t="s">
        <v>333</v>
      </c>
      <c r="C541" s="60" t="s">
        <v>15</v>
      </c>
      <c r="D541" s="61">
        <v>100</v>
      </c>
      <c r="E541" s="61">
        <v>135</v>
      </c>
      <c r="F541" s="61">
        <v>129.87634</v>
      </c>
      <c r="G541" s="62">
        <f t="shared" si="17"/>
        <v>0.96204696296296299</v>
      </c>
    </row>
    <row r="542" spans="1:9" x14ac:dyDescent="0.3">
      <c r="A542" s="43" t="str">
        <f t="shared" si="16"/>
        <v>A</v>
      </c>
      <c r="B542" s="59" t="s">
        <v>333</v>
      </c>
      <c r="C542" s="60" t="s">
        <v>16</v>
      </c>
      <c r="D542" s="61">
        <v>2200</v>
      </c>
      <c r="E542" s="61">
        <v>1141</v>
      </c>
      <c r="F542" s="61">
        <v>1120.6519799999999</v>
      </c>
      <c r="G542" s="62">
        <f t="shared" si="17"/>
        <v>0.98216650306748454</v>
      </c>
    </row>
    <row r="543" spans="1:9" x14ac:dyDescent="0.3">
      <c r="A543" s="43" t="str">
        <f t="shared" si="16"/>
        <v>A</v>
      </c>
      <c r="B543" s="55" t="s">
        <v>333</v>
      </c>
      <c r="C543" s="56" t="s">
        <v>17</v>
      </c>
      <c r="D543" s="57">
        <v>1705750</v>
      </c>
      <c r="E543" s="57">
        <v>1698644.9</v>
      </c>
      <c r="F543" s="57">
        <v>1789433.4216400001</v>
      </c>
      <c r="G543" s="58">
        <f t="shared" si="17"/>
        <v>1.0534476167679308</v>
      </c>
    </row>
    <row r="544" spans="1:9" ht="16.8" thickBot="1" x14ac:dyDescent="0.35">
      <c r="A544" s="43" t="str">
        <f t="shared" si="16"/>
        <v>A</v>
      </c>
      <c r="B544" s="44" t="s">
        <v>504</v>
      </c>
      <c r="C544" s="45" t="s">
        <v>505</v>
      </c>
      <c r="D544" s="63">
        <v>8820</v>
      </c>
      <c r="E544" s="63">
        <v>9656</v>
      </c>
      <c r="F544" s="63">
        <v>9623.8385199999993</v>
      </c>
      <c r="G544" s="64">
        <f t="shared" si="17"/>
        <v>0.99666927506213743</v>
      </c>
      <c r="H544" s="48"/>
      <c r="I544" s="48"/>
    </row>
    <row r="545" spans="1:9" ht="15" thickTop="1" x14ac:dyDescent="0.3">
      <c r="A545" s="43" t="str">
        <f t="shared" si="16"/>
        <v>A</v>
      </c>
      <c r="B545" s="55" t="s">
        <v>333</v>
      </c>
      <c r="C545" s="56" t="s">
        <v>10</v>
      </c>
      <c r="D545" s="57">
        <v>8720</v>
      </c>
      <c r="E545" s="57">
        <v>9626</v>
      </c>
      <c r="F545" s="57">
        <v>9595.6085199999998</v>
      </c>
      <c r="G545" s="58">
        <f t="shared" si="17"/>
        <v>0.99684277166008728</v>
      </c>
    </row>
    <row r="546" spans="1:9" x14ac:dyDescent="0.3">
      <c r="A546" s="43" t="str">
        <f t="shared" si="16"/>
        <v>A</v>
      </c>
      <c r="B546" s="59" t="s">
        <v>333</v>
      </c>
      <c r="C546" s="60" t="s">
        <v>11</v>
      </c>
      <c r="D546" s="61">
        <v>6600</v>
      </c>
      <c r="E546" s="61">
        <v>6320</v>
      </c>
      <c r="F546" s="61">
        <v>6308.0203000000001</v>
      </c>
      <c r="G546" s="62">
        <f t="shared" si="17"/>
        <v>0.9981044778481013</v>
      </c>
    </row>
    <row r="547" spans="1:9" x14ac:dyDescent="0.3">
      <c r="A547" s="43" t="str">
        <f t="shared" si="16"/>
        <v>A</v>
      </c>
      <c r="B547" s="59" t="s">
        <v>333</v>
      </c>
      <c r="C547" s="60" t="s">
        <v>12</v>
      </c>
      <c r="D547" s="61">
        <v>1900</v>
      </c>
      <c r="E547" s="61">
        <v>2775</v>
      </c>
      <c r="F547" s="61">
        <v>2762.1783</v>
      </c>
      <c r="G547" s="62">
        <f t="shared" si="17"/>
        <v>0.99537956756756762</v>
      </c>
    </row>
    <row r="548" spans="1:9" x14ac:dyDescent="0.3">
      <c r="A548" s="43" t="str">
        <f t="shared" si="16"/>
        <v>A</v>
      </c>
      <c r="B548" s="59" t="s">
        <v>333</v>
      </c>
      <c r="C548" s="60" t="s">
        <v>2</v>
      </c>
      <c r="D548" s="61">
        <v>20</v>
      </c>
      <c r="E548" s="61">
        <v>0</v>
      </c>
      <c r="F548" s="61">
        <v>0</v>
      </c>
      <c r="G548" s="62" t="e">
        <f t="shared" si="17"/>
        <v>#DIV/0!</v>
      </c>
    </row>
    <row r="549" spans="1:9" x14ac:dyDescent="0.3">
      <c r="A549" s="43" t="str">
        <f t="shared" si="16"/>
        <v>A</v>
      </c>
      <c r="B549" s="59" t="s">
        <v>333</v>
      </c>
      <c r="C549" s="60" t="s">
        <v>15</v>
      </c>
      <c r="D549" s="61">
        <v>100</v>
      </c>
      <c r="E549" s="61">
        <v>135</v>
      </c>
      <c r="F549" s="61">
        <v>129.87634</v>
      </c>
      <c r="G549" s="62">
        <f t="shared" si="17"/>
        <v>0.96204696296296299</v>
      </c>
    </row>
    <row r="550" spans="1:9" x14ac:dyDescent="0.3">
      <c r="A550" s="43" t="str">
        <f t="shared" si="16"/>
        <v>A</v>
      </c>
      <c r="B550" s="59" t="s">
        <v>333</v>
      </c>
      <c r="C550" s="60" t="s">
        <v>16</v>
      </c>
      <c r="D550" s="61">
        <v>100</v>
      </c>
      <c r="E550" s="61">
        <v>396</v>
      </c>
      <c r="F550" s="61">
        <v>395.53357999999997</v>
      </c>
      <c r="G550" s="62">
        <f t="shared" si="17"/>
        <v>0.99882217171717169</v>
      </c>
    </row>
    <row r="551" spans="1:9" x14ac:dyDescent="0.3">
      <c r="A551" s="43" t="str">
        <f t="shared" si="16"/>
        <v>A</v>
      </c>
      <c r="B551" s="55" t="s">
        <v>333</v>
      </c>
      <c r="C551" s="56" t="s">
        <v>17</v>
      </c>
      <c r="D551" s="57">
        <v>100</v>
      </c>
      <c r="E551" s="57">
        <v>30</v>
      </c>
      <c r="F551" s="57">
        <v>28.23</v>
      </c>
      <c r="G551" s="58">
        <f t="shared" si="17"/>
        <v>0.94100000000000006</v>
      </c>
    </row>
    <row r="552" spans="1:9" ht="16.8" thickBot="1" x14ac:dyDescent="0.35">
      <c r="A552" s="43" t="str">
        <f t="shared" si="16"/>
        <v>A</v>
      </c>
      <c r="B552" s="44" t="s">
        <v>506</v>
      </c>
      <c r="C552" s="45" t="s">
        <v>507</v>
      </c>
      <c r="D552" s="63">
        <v>657100</v>
      </c>
      <c r="E552" s="63">
        <v>636895.5</v>
      </c>
      <c r="F552" s="63">
        <v>642477.63793999981</v>
      </c>
      <c r="G552" s="64">
        <f t="shared" si="17"/>
        <v>1.008764605716322</v>
      </c>
      <c r="H552" s="48"/>
      <c r="I552" s="48"/>
    </row>
    <row r="553" spans="1:9" ht="15" thickTop="1" x14ac:dyDescent="0.3">
      <c r="A553" s="43" t="str">
        <f t="shared" si="16"/>
        <v>A</v>
      </c>
      <c r="B553" s="55" t="s">
        <v>333</v>
      </c>
      <c r="C553" s="56" t="s">
        <v>10</v>
      </c>
      <c r="D553" s="57">
        <v>116400</v>
      </c>
      <c r="E553" s="57">
        <v>139132.5</v>
      </c>
      <c r="F553" s="57">
        <v>139505.19977000001</v>
      </c>
      <c r="G553" s="58">
        <f t="shared" si="17"/>
        <v>1.0026787398343306</v>
      </c>
    </row>
    <row r="554" spans="1:9" x14ac:dyDescent="0.3">
      <c r="A554" s="43" t="str">
        <f t="shared" si="16"/>
        <v>A</v>
      </c>
      <c r="B554" s="59" t="s">
        <v>333</v>
      </c>
      <c r="C554" s="60" t="s">
        <v>12</v>
      </c>
      <c r="D554" s="61">
        <v>115300</v>
      </c>
      <c r="E554" s="61">
        <v>137663</v>
      </c>
      <c r="F554" s="61">
        <v>137766.12507000001</v>
      </c>
      <c r="G554" s="62">
        <f t="shared" si="17"/>
        <v>1.0007491124703081</v>
      </c>
    </row>
    <row r="555" spans="1:9" x14ac:dyDescent="0.3">
      <c r="A555" s="43" t="str">
        <f t="shared" si="16"/>
        <v>A</v>
      </c>
      <c r="B555" s="59" t="s">
        <v>333</v>
      </c>
      <c r="C555" s="60" t="s">
        <v>14</v>
      </c>
      <c r="D555" s="61">
        <v>1000</v>
      </c>
      <c r="E555" s="61">
        <v>974.5</v>
      </c>
      <c r="F555" s="61">
        <v>1252.9380199999998</v>
      </c>
      <c r="G555" s="62">
        <f t="shared" si="17"/>
        <v>1.2857239815289891</v>
      </c>
    </row>
    <row r="556" spans="1:9" x14ac:dyDescent="0.3">
      <c r="A556" s="43" t="str">
        <f t="shared" si="16"/>
        <v>A</v>
      </c>
      <c r="B556" s="59" t="s">
        <v>333</v>
      </c>
      <c r="C556" s="60" t="s">
        <v>16</v>
      </c>
      <c r="D556" s="61">
        <v>100</v>
      </c>
      <c r="E556" s="61">
        <v>495</v>
      </c>
      <c r="F556" s="61">
        <v>486.13667999999996</v>
      </c>
      <c r="G556" s="62">
        <f t="shared" si="17"/>
        <v>0.98209430303030298</v>
      </c>
    </row>
    <row r="557" spans="1:9" x14ac:dyDescent="0.3">
      <c r="A557" s="43" t="str">
        <f t="shared" si="16"/>
        <v>A</v>
      </c>
      <c r="B557" s="55" t="s">
        <v>333</v>
      </c>
      <c r="C557" s="56" t="s">
        <v>17</v>
      </c>
      <c r="D557" s="57">
        <v>540700</v>
      </c>
      <c r="E557" s="57">
        <v>497763</v>
      </c>
      <c r="F557" s="57">
        <v>502972.43816999998</v>
      </c>
      <c r="G557" s="58">
        <f t="shared" si="17"/>
        <v>1.0104656998812687</v>
      </c>
    </row>
    <row r="558" spans="1:9" ht="16.8" thickBot="1" x14ac:dyDescent="0.35">
      <c r="A558" s="43" t="str">
        <f t="shared" si="16"/>
        <v>A</v>
      </c>
      <c r="B558" s="44" t="s">
        <v>508</v>
      </c>
      <c r="C558" s="45" t="s">
        <v>509</v>
      </c>
      <c r="D558" s="63">
        <v>1187000</v>
      </c>
      <c r="E558" s="63">
        <v>1212858.5</v>
      </c>
      <c r="F558" s="63">
        <v>1303733.5415800002</v>
      </c>
      <c r="G558" s="64">
        <f t="shared" si="17"/>
        <v>1.0749263344240076</v>
      </c>
      <c r="H558" s="48"/>
      <c r="I558" s="48"/>
    </row>
    <row r="559" spans="1:9" ht="15" thickTop="1" x14ac:dyDescent="0.3">
      <c r="A559" s="43" t="str">
        <f t="shared" si="16"/>
        <v>A</v>
      </c>
      <c r="B559" s="55" t="s">
        <v>333</v>
      </c>
      <c r="C559" s="56" t="s">
        <v>10</v>
      </c>
      <c r="D559" s="57">
        <v>22050</v>
      </c>
      <c r="E559" s="57">
        <v>12006.6</v>
      </c>
      <c r="F559" s="57">
        <v>17300.788110000001</v>
      </c>
      <c r="G559" s="58">
        <f t="shared" si="17"/>
        <v>1.4409398255959223</v>
      </c>
    </row>
    <row r="560" spans="1:9" x14ac:dyDescent="0.3">
      <c r="A560" s="43" t="str">
        <f t="shared" si="16"/>
        <v>A</v>
      </c>
      <c r="B560" s="59" t="s">
        <v>333</v>
      </c>
      <c r="C560" s="60" t="s">
        <v>14</v>
      </c>
      <c r="D560" s="61">
        <v>20050</v>
      </c>
      <c r="E560" s="61">
        <v>11756.6</v>
      </c>
      <c r="F560" s="61">
        <v>17061.806390000002</v>
      </c>
      <c r="G560" s="62">
        <f t="shared" si="17"/>
        <v>1.4512534567817228</v>
      </c>
    </row>
    <row r="561" spans="1:9" x14ac:dyDescent="0.3">
      <c r="A561" s="43" t="str">
        <f t="shared" si="16"/>
        <v>A</v>
      </c>
      <c r="B561" s="59" t="s">
        <v>333</v>
      </c>
      <c r="C561" s="60" t="s">
        <v>16</v>
      </c>
      <c r="D561" s="61">
        <v>2000</v>
      </c>
      <c r="E561" s="61">
        <v>250</v>
      </c>
      <c r="F561" s="61">
        <v>238.98172</v>
      </c>
      <c r="G561" s="62">
        <f t="shared" si="17"/>
        <v>0.95592688000000003</v>
      </c>
    </row>
    <row r="562" spans="1:9" x14ac:dyDescent="0.3">
      <c r="A562" s="43" t="str">
        <f t="shared" si="16"/>
        <v>A</v>
      </c>
      <c r="B562" s="55" t="s">
        <v>333</v>
      </c>
      <c r="C562" s="56" t="s">
        <v>17</v>
      </c>
      <c r="D562" s="57">
        <v>1164950</v>
      </c>
      <c r="E562" s="57">
        <v>1200851.8999999999</v>
      </c>
      <c r="F562" s="57">
        <v>1286432.7534700001</v>
      </c>
      <c r="G562" s="58">
        <f t="shared" si="17"/>
        <v>1.0712667844136319</v>
      </c>
    </row>
    <row r="563" spans="1:9" ht="33" thickBot="1" x14ac:dyDescent="0.35">
      <c r="A563" s="43" t="str">
        <f t="shared" si="16"/>
        <v>A</v>
      </c>
      <c r="B563" s="44" t="s">
        <v>510</v>
      </c>
      <c r="C563" s="45" t="s">
        <v>511</v>
      </c>
      <c r="D563" s="63">
        <v>531530</v>
      </c>
      <c r="E563" s="63">
        <v>539832.76</v>
      </c>
      <c r="F563" s="66">
        <v>543131.47016999999</v>
      </c>
      <c r="G563" s="64">
        <f t="shared" si="17"/>
        <v>1.0061106150171397</v>
      </c>
      <c r="H563" s="48"/>
      <c r="I563" s="48"/>
    </row>
    <row r="564" spans="1:9" ht="15" thickTop="1" x14ac:dyDescent="0.3">
      <c r="A564" s="43" t="str">
        <f t="shared" si="16"/>
        <v>A</v>
      </c>
      <c r="B564" s="55" t="s">
        <v>333</v>
      </c>
      <c r="C564" s="56" t="s">
        <v>10</v>
      </c>
      <c r="D564" s="57">
        <v>36780</v>
      </c>
      <c r="E564" s="57">
        <v>32205.760000000002</v>
      </c>
      <c r="F564" s="57">
        <v>32146.054599999999</v>
      </c>
      <c r="G564" s="58">
        <f t="shared" si="17"/>
        <v>0.99814612665560443</v>
      </c>
    </row>
    <row r="565" spans="1:9" x14ac:dyDescent="0.3">
      <c r="A565" s="43" t="str">
        <f t="shared" si="16"/>
        <v>A</v>
      </c>
      <c r="B565" s="59" t="s">
        <v>333</v>
      </c>
      <c r="C565" s="60" t="s">
        <v>12</v>
      </c>
      <c r="D565" s="61">
        <v>5000</v>
      </c>
      <c r="E565" s="61">
        <v>66.432000000000002</v>
      </c>
      <c r="F565" s="61">
        <v>66.430840000000003</v>
      </c>
      <c r="G565" s="62">
        <f t="shared" si="17"/>
        <v>0.99998253853564545</v>
      </c>
    </row>
    <row r="566" spans="1:9" x14ac:dyDescent="0.3">
      <c r="A566" s="43" t="str">
        <f t="shared" si="16"/>
        <v>A</v>
      </c>
      <c r="B566" s="59" t="s">
        <v>333</v>
      </c>
      <c r="C566" s="60" t="s">
        <v>14</v>
      </c>
      <c r="D566" s="61">
        <v>11780</v>
      </c>
      <c r="E566" s="61">
        <v>4786</v>
      </c>
      <c r="F566" s="61">
        <v>4726.4357600000003</v>
      </c>
      <c r="G566" s="62">
        <f t="shared" si="17"/>
        <v>0.98755448391140832</v>
      </c>
    </row>
    <row r="567" spans="1:9" x14ac:dyDescent="0.3">
      <c r="A567" s="43" t="str">
        <f t="shared" si="16"/>
        <v>A</v>
      </c>
      <c r="B567" s="59" t="s">
        <v>333</v>
      </c>
      <c r="C567" s="60" t="s">
        <v>2</v>
      </c>
      <c r="D567" s="61">
        <v>20000</v>
      </c>
      <c r="E567" s="61">
        <v>27353.328000000001</v>
      </c>
      <c r="F567" s="61">
        <v>27353.187999999998</v>
      </c>
      <c r="G567" s="62">
        <f t="shared" si="17"/>
        <v>0.99999488179281137</v>
      </c>
    </row>
    <row r="568" spans="1:9" x14ac:dyDescent="0.3">
      <c r="A568" s="43" t="str">
        <f t="shared" si="16"/>
        <v>A</v>
      </c>
      <c r="B568" s="55" t="s">
        <v>333</v>
      </c>
      <c r="C568" s="56" t="s">
        <v>17</v>
      </c>
      <c r="D568" s="57">
        <v>494750</v>
      </c>
      <c r="E568" s="57">
        <v>507627</v>
      </c>
      <c r="F568" s="57">
        <v>510985.41556999995</v>
      </c>
      <c r="G568" s="58">
        <f t="shared" si="17"/>
        <v>1.0066159120180762</v>
      </c>
    </row>
    <row r="569" spans="1:9" ht="33" thickBot="1" x14ac:dyDescent="0.35">
      <c r="A569" s="43" t="str">
        <f t="shared" si="16"/>
        <v>A</v>
      </c>
      <c r="B569" s="44" t="s">
        <v>512</v>
      </c>
      <c r="C569" s="45" t="s">
        <v>513</v>
      </c>
      <c r="D569" s="63">
        <v>444850</v>
      </c>
      <c r="E569" s="63">
        <v>440401.69</v>
      </c>
      <c r="F569" s="63">
        <v>445471.06073999999</v>
      </c>
      <c r="G569" s="64">
        <f t="shared" si="17"/>
        <v>1.0115107885712247</v>
      </c>
      <c r="H569" s="48"/>
      <c r="I569" s="48"/>
    </row>
    <row r="570" spans="1:9" ht="15" thickTop="1" x14ac:dyDescent="0.3">
      <c r="A570" s="43" t="str">
        <f t="shared" si="16"/>
        <v>A</v>
      </c>
      <c r="B570" s="55" t="s">
        <v>333</v>
      </c>
      <c r="C570" s="56" t="s">
        <v>10</v>
      </c>
      <c r="D570" s="57">
        <v>331050</v>
      </c>
      <c r="E570" s="57">
        <v>337601.69</v>
      </c>
      <c r="F570" s="57">
        <v>337890.05916</v>
      </c>
      <c r="G570" s="58">
        <f t="shared" si="17"/>
        <v>1.0008541697762237</v>
      </c>
    </row>
    <row r="571" spans="1:9" x14ac:dyDescent="0.3">
      <c r="A571" s="43" t="str">
        <f t="shared" si="16"/>
        <v>A</v>
      </c>
      <c r="B571" s="59" t="s">
        <v>333</v>
      </c>
      <c r="C571" s="60" t="s">
        <v>14</v>
      </c>
      <c r="D571" s="61">
        <v>81250</v>
      </c>
      <c r="E571" s="61">
        <v>81250</v>
      </c>
      <c r="F571" s="61">
        <v>81539.991630000004</v>
      </c>
      <c r="G571" s="62">
        <f t="shared" si="17"/>
        <v>1.0035691277538461</v>
      </c>
    </row>
    <row r="572" spans="1:9" x14ac:dyDescent="0.3">
      <c r="A572" s="43" t="str">
        <f t="shared" si="16"/>
        <v>A</v>
      </c>
      <c r="B572" s="59" t="s">
        <v>333</v>
      </c>
      <c r="C572" s="60" t="s">
        <v>16</v>
      </c>
      <c r="D572" s="61">
        <v>249800</v>
      </c>
      <c r="E572" s="61">
        <v>256351.69</v>
      </c>
      <c r="F572" s="61">
        <v>256350.06753</v>
      </c>
      <c r="G572" s="62">
        <f t="shared" si="17"/>
        <v>0.99999367092138147</v>
      </c>
    </row>
    <row r="573" spans="1:9" x14ac:dyDescent="0.3">
      <c r="A573" s="43" t="str">
        <f t="shared" si="16"/>
        <v>A</v>
      </c>
      <c r="B573" s="55" t="s">
        <v>333</v>
      </c>
      <c r="C573" s="56" t="s">
        <v>18</v>
      </c>
      <c r="D573" s="57">
        <v>113800</v>
      </c>
      <c r="E573" s="57">
        <v>102800</v>
      </c>
      <c r="F573" s="57">
        <v>107581.00158</v>
      </c>
      <c r="G573" s="58">
        <f t="shared" si="17"/>
        <v>1.046507797470817</v>
      </c>
      <c r="H573" s="65"/>
    </row>
    <row r="574" spans="1:9" ht="16.8" thickBot="1" x14ac:dyDescent="0.35">
      <c r="A574" s="43" t="str">
        <f t="shared" si="16"/>
        <v>A</v>
      </c>
      <c r="B574" s="44" t="s">
        <v>514</v>
      </c>
      <c r="C574" s="45" t="s">
        <v>515</v>
      </c>
      <c r="D574" s="63">
        <v>33450</v>
      </c>
      <c r="E574" s="63">
        <v>30734</v>
      </c>
      <c r="F574" s="63">
        <v>30724.683840000002</v>
      </c>
      <c r="G574" s="64">
        <f t="shared" si="17"/>
        <v>0.99969687772499516</v>
      </c>
      <c r="H574" s="48"/>
      <c r="I574" s="48"/>
    </row>
    <row r="575" spans="1:9" ht="15" thickTop="1" x14ac:dyDescent="0.3">
      <c r="A575" s="43" t="str">
        <f t="shared" si="16"/>
        <v>A</v>
      </c>
      <c r="B575" s="55" t="s">
        <v>333</v>
      </c>
      <c r="C575" s="56" t="s">
        <v>10</v>
      </c>
      <c r="D575" s="57">
        <v>24000</v>
      </c>
      <c r="E575" s="57">
        <v>23528</v>
      </c>
      <c r="F575" s="57">
        <v>23518.84951</v>
      </c>
      <c r="G575" s="58">
        <f t="shared" si="17"/>
        <v>0.9996110808398504</v>
      </c>
    </row>
    <row r="576" spans="1:9" x14ac:dyDescent="0.3">
      <c r="A576" s="43" t="str">
        <f t="shared" si="16"/>
        <v>A</v>
      </c>
      <c r="B576" s="59" t="s">
        <v>333</v>
      </c>
      <c r="C576" s="60" t="s">
        <v>14</v>
      </c>
      <c r="D576" s="61">
        <v>22100</v>
      </c>
      <c r="E576" s="61">
        <v>21748</v>
      </c>
      <c r="F576" s="61">
        <v>21739.012009999999</v>
      </c>
      <c r="G576" s="62">
        <f t="shared" si="17"/>
        <v>0.99958672107780022</v>
      </c>
    </row>
    <row r="577" spans="1:9" x14ac:dyDescent="0.3">
      <c r="A577" s="43" t="str">
        <f t="shared" si="16"/>
        <v>A</v>
      </c>
      <c r="B577" s="59" t="s">
        <v>333</v>
      </c>
      <c r="C577" s="60" t="s">
        <v>16</v>
      </c>
      <c r="D577" s="61">
        <v>1900</v>
      </c>
      <c r="E577" s="61">
        <v>1780</v>
      </c>
      <c r="F577" s="61">
        <v>1779.8375000000001</v>
      </c>
      <c r="G577" s="62">
        <f t="shared" si="17"/>
        <v>0.99990870786516861</v>
      </c>
    </row>
    <row r="578" spans="1:9" x14ac:dyDescent="0.3">
      <c r="A578" s="43" t="str">
        <f t="shared" ref="A578:A641" si="18">IF(OR(D578&lt;&gt;0,E578&lt;&gt;0,F578&lt;&gt;0),"A","B")</f>
        <v>A</v>
      </c>
      <c r="B578" s="55" t="s">
        <v>333</v>
      </c>
      <c r="C578" s="56" t="s">
        <v>18</v>
      </c>
      <c r="D578" s="57">
        <v>9450</v>
      </c>
      <c r="E578" s="57">
        <v>7206</v>
      </c>
      <c r="F578" s="57">
        <v>7205.8343300000006</v>
      </c>
      <c r="G578" s="58">
        <f t="shared" ref="G578:G641" si="19">F578/E578</f>
        <v>0.99997700943658074</v>
      </c>
      <c r="H578" s="65"/>
    </row>
    <row r="579" spans="1:9" ht="16.8" thickBot="1" x14ac:dyDescent="0.35">
      <c r="A579" s="43" t="str">
        <f t="shared" si="18"/>
        <v>A</v>
      </c>
      <c r="B579" s="44" t="s">
        <v>516</v>
      </c>
      <c r="C579" s="45" t="s">
        <v>517</v>
      </c>
      <c r="D579" s="63">
        <v>12000</v>
      </c>
      <c r="E579" s="63">
        <v>8701</v>
      </c>
      <c r="F579" s="66">
        <v>8701</v>
      </c>
      <c r="G579" s="64">
        <f t="shared" si="19"/>
        <v>1</v>
      </c>
      <c r="H579" s="48"/>
      <c r="I579" s="48"/>
    </row>
    <row r="580" spans="1:9" ht="15" thickTop="1" x14ac:dyDescent="0.3">
      <c r="A580" s="43" t="str">
        <f t="shared" si="18"/>
        <v>A</v>
      </c>
      <c r="B580" s="55" t="s">
        <v>333</v>
      </c>
      <c r="C580" s="56" t="s">
        <v>17</v>
      </c>
      <c r="D580" s="57">
        <v>12000</v>
      </c>
      <c r="E580" s="57">
        <v>8701</v>
      </c>
      <c r="F580" s="57">
        <v>8701</v>
      </c>
      <c r="G580" s="58">
        <f t="shared" si="19"/>
        <v>1</v>
      </c>
    </row>
    <row r="581" spans="1:9" ht="33" thickBot="1" x14ac:dyDescent="0.35">
      <c r="A581" s="43" t="str">
        <f t="shared" si="18"/>
        <v>A</v>
      </c>
      <c r="B581" s="44" t="s">
        <v>518</v>
      </c>
      <c r="C581" s="45" t="s">
        <v>519</v>
      </c>
      <c r="D581" s="63">
        <v>93000</v>
      </c>
      <c r="E581" s="63">
        <v>87938</v>
      </c>
      <c r="F581" s="66">
        <v>88566.694029999999</v>
      </c>
      <c r="G581" s="64">
        <f t="shared" si="19"/>
        <v>1.0071492873388068</v>
      </c>
      <c r="H581" s="48"/>
      <c r="I581" s="48"/>
    </row>
    <row r="582" spans="1:9" ht="15" thickTop="1" x14ac:dyDescent="0.3">
      <c r="A582" s="43" t="str">
        <f t="shared" si="18"/>
        <v>A</v>
      </c>
      <c r="B582" s="55" t="s">
        <v>333</v>
      </c>
      <c r="C582" s="56" t="s">
        <v>10</v>
      </c>
      <c r="D582" s="57">
        <v>6250</v>
      </c>
      <c r="E582" s="57">
        <v>5486</v>
      </c>
      <c r="F582" s="57">
        <v>6043.7471599999999</v>
      </c>
      <c r="G582" s="58">
        <f t="shared" si="19"/>
        <v>1.1016673641997812</v>
      </c>
    </row>
    <row r="583" spans="1:9" x14ac:dyDescent="0.3">
      <c r="A583" s="43" t="str">
        <f t="shared" si="18"/>
        <v>A</v>
      </c>
      <c r="B583" s="59" t="s">
        <v>333</v>
      </c>
      <c r="C583" s="60" t="s">
        <v>14</v>
      </c>
      <c r="D583" s="61">
        <v>1250</v>
      </c>
      <c r="E583" s="61">
        <v>546</v>
      </c>
      <c r="F583" s="61">
        <v>1105.61907</v>
      </c>
      <c r="G583" s="62">
        <f t="shared" si="19"/>
        <v>2.0249433516483517</v>
      </c>
    </row>
    <row r="584" spans="1:9" x14ac:dyDescent="0.3">
      <c r="A584" s="43" t="str">
        <f t="shared" si="18"/>
        <v>A</v>
      </c>
      <c r="B584" s="59" t="s">
        <v>333</v>
      </c>
      <c r="C584" s="60" t="s">
        <v>2</v>
      </c>
      <c r="D584" s="61">
        <v>5000</v>
      </c>
      <c r="E584" s="61">
        <v>4940</v>
      </c>
      <c r="F584" s="61">
        <v>4938.1280900000002</v>
      </c>
      <c r="G584" s="62">
        <f t="shared" si="19"/>
        <v>0.99962107085020246</v>
      </c>
    </row>
    <row r="585" spans="1:9" x14ac:dyDescent="0.3">
      <c r="A585" s="43" t="str">
        <f t="shared" si="18"/>
        <v>A</v>
      </c>
      <c r="B585" s="55" t="s">
        <v>333</v>
      </c>
      <c r="C585" s="56" t="s">
        <v>17</v>
      </c>
      <c r="D585" s="57">
        <v>86750</v>
      </c>
      <c r="E585" s="57">
        <v>82452</v>
      </c>
      <c r="F585" s="57">
        <v>82522.94687</v>
      </c>
      <c r="G585" s="58">
        <f t="shared" si="19"/>
        <v>1.0008604626934459</v>
      </c>
    </row>
    <row r="586" spans="1:9" ht="16.8" thickBot="1" x14ac:dyDescent="0.35">
      <c r="A586" s="43" t="str">
        <f t="shared" si="18"/>
        <v>A</v>
      </c>
      <c r="B586" s="44" t="s">
        <v>520</v>
      </c>
      <c r="C586" s="45" t="s">
        <v>521</v>
      </c>
      <c r="D586" s="63">
        <v>320568.39999999997</v>
      </c>
      <c r="E586" s="63">
        <v>339898.35026999994</v>
      </c>
      <c r="F586" s="63">
        <v>340721.90740999993</v>
      </c>
      <c r="G586" s="64">
        <f t="shared" si="19"/>
        <v>1.0024229512715956</v>
      </c>
      <c r="H586" s="48"/>
      <c r="I586" s="48"/>
    </row>
    <row r="587" spans="1:9" ht="15" thickTop="1" x14ac:dyDescent="0.3">
      <c r="A587" s="43" t="str">
        <f t="shared" si="18"/>
        <v>A</v>
      </c>
      <c r="B587" s="55" t="s">
        <v>333</v>
      </c>
      <c r="C587" s="56" t="s">
        <v>10</v>
      </c>
      <c r="D587" s="57">
        <v>254456.39999999997</v>
      </c>
      <c r="E587" s="57">
        <v>278756.99527000007</v>
      </c>
      <c r="F587" s="57">
        <v>279512.18145999999</v>
      </c>
      <c r="G587" s="58">
        <f t="shared" si="19"/>
        <v>1.0027091201398137</v>
      </c>
    </row>
    <row r="588" spans="1:9" x14ac:dyDescent="0.3">
      <c r="A588" s="43" t="str">
        <f t="shared" si="18"/>
        <v>A</v>
      </c>
      <c r="B588" s="59" t="s">
        <v>333</v>
      </c>
      <c r="C588" s="60" t="s">
        <v>11</v>
      </c>
      <c r="D588" s="61">
        <v>96191.400000000009</v>
      </c>
      <c r="E588" s="61">
        <v>92870.205000000002</v>
      </c>
      <c r="F588" s="61">
        <v>93017.074729999993</v>
      </c>
      <c r="G588" s="62">
        <f t="shared" si="19"/>
        <v>1.0015814515538108</v>
      </c>
    </row>
    <row r="589" spans="1:9" x14ac:dyDescent="0.3">
      <c r="A589" s="43" t="str">
        <f t="shared" si="18"/>
        <v>A</v>
      </c>
      <c r="B589" s="59" t="s">
        <v>333</v>
      </c>
      <c r="C589" s="60" t="s">
        <v>12</v>
      </c>
      <c r="D589" s="61">
        <v>152495</v>
      </c>
      <c r="E589" s="61">
        <v>160255.17500000002</v>
      </c>
      <c r="F589" s="61">
        <v>160871.13025999998</v>
      </c>
      <c r="G589" s="62">
        <f t="shared" si="19"/>
        <v>1.003843590448795</v>
      </c>
    </row>
    <row r="590" spans="1:9" x14ac:dyDescent="0.3">
      <c r="A590" s="43" t="str">
        <f t="shared" si="18"/>
        <v>A</v>
      </c>
      <c r="B590" s="59" t="s">
        <v>333</v>
      </c>
      <c r="C590" s="60" t="s">
        <v>14</v>
      </c>
      <c r="D590" s="61">
        <v>100</v>
      </c>
      <c r="E590" s="61">
        <v>299.10000000000002</v>
      </c>
      <c r="F590" s="61">
        <v>299.10000000000002</v>
      </c>
      <c r="G590" s="62">
        <f t="shared" si="19"/>
        <v>1</v>
      </c>
    </row>
    <row r="591" spans="1:9" x14ac:dyDescent="0.3">
      <c r="A591" s="43" t="str">
        <f t="shared" si="18"/>
        <v>A</v>
      </c>
      <c r="B591" s="59" t="s">
        <v>333</v>
      </c>
      <c r="C591" s="60" t="s">
        <v>2</v>
      </c>
      <c r="D591" s="61">
        <v>103</v>
      </c>
      <c r="E591" s="61">
        <v>87.5</v>
      </c>
      <c r="F591" s="61">
        <v>87.661360000000002</v>
      </c>
      <c r="G591" s="62">
        <f t="shared" si="19"/>
        <v>1.0018441142857144</v>
      </c>
    </row>
    <row r="592" spans="1:9" x14ac:dyDescent="0.3">
      <c r="A592" s="43" t="str">
        <f t="shared" si="18"/>
        <v>A</v>
      </c>
      <c r="B592" s="59" t="s">
        <v>333</v>
      </c>
      <c r="C592" s="60" t="s">
        <v>15</v>
      </c>
      <c r="D592" s="61">
        <v>1979</v>
      </c>
      <c r="E592" s="61">
        <v>1735</v>
      </c>
      <c r="F592" s="61">
        <v>1732.56484</v>
      </c>
      <c r="G592" s="62">
        <f t="shared" si="19"/>
        <v>0.99859644956772331</v>
      </c>
    </row>
    <row r="593" spans="1:9" x14ac:dyDescent="0.3">
      <c r="A593" s="43" t="str">
        <f t="shared" si="18"/>
        <v>A</v>
      </c>
      <c r="B593" s="59" t="s">
        <v>333</v>
      </c>
      <c r="C593" s="60" t="s">
        <v>16</v>
      </c>
      <c r="D593" s="61">
        <v>3588</v>
      </c>
      <c r="E593" s="61">
        <v>23510.01527</v>
      </c>
      <c r="F593" s="61">
        <v>23504.650269999998</v>
      </c>
      <c r="G593" s="62">
        <f t="shared" si="19"/>
        <v>0.99977179938258709</v>
      </c>
    </row>
    <row r="594" spans="1:9" x14ac:dyDescent="0.3">
      <c r="A594" s="43" t="str">
        <f t="shared" si="18"/>
        <v>A</v>
      </c>
      <c r="B594" s="55" t="s">
        <v>333</v>
      </c>
      <c r="C594" s="56" t="s">
        <v>17</v>
      </c>
      <c r="D594" s="57">
        <v>66112</v>
      </c>
      <c r="E594" s="57">
        <v>61141.355000000003</v>
      </c>
      <c r="F594" s="57">
        <v>61209.725949999993</v>
      </c>
      <c r="G594" s="58">
        <f t="shared" si="19"/>
        <v>1.0011182439447079</v>
      </c>
    </row>
    <row r="595" spans="1:9" ht="65.400000000000006" thickBot="1" x14ac:dyDescent="0.35">
      <c r="A595" s="43" t="str">
        <f t="shared" si="18"/>
        <v>A</v>
      </c>
      <c r="B595" s="44" t="s">
        <v>522</v>
      </c>
      <c r="C595" s="45" t="s">
        <v>523</v>
      </c>
      <c r="D595" s="63">
        <v>49416</v>
      </c>
      <c r="E595" s="63">
        <v>69711.650269999998</v>
      </c>
      <c r="F595" s="63">
        <v>69688.197390000001</v>
      </c>
      <c r="G595" s="64">
        <f t="shared" si="19"/>
        <v>0.99966357301958619</v>
      </c>
      <c r="H595" s="48"/>
      <c r="I595" s="48"/>
    </row>
    <row r="596" spans="1:9" ht="15" thickTop="1" x14ac:dyDescent="0.3">
      <c r="A596" s="43" t="str">
        <f t="shared" si="18"/>
        <v>A</v>
      </c>
      <c r="B596" s="55" t="s">
        <v>333</v>
      </c>
      <c r="C596" s="56" t="s">
        <v>10</v>
      </c>
      <c r="D596" s="57">
        <v>49216</v>
      </c>
      <c r="E596" s="57">
        <v>68308.150269999998</v>
      </c>
      <c r="F596" s="57">
        <v>68285.426569999996</v>
      </c>
      <c r="G596" s="58">
        <f t="shared" si="19"/>
        <v>0.99966733545103792</v>
      </c>
    </row>
    <row r="597" spans="1:9" x14ac:dyDescent="0.3">
      <c r="A597" s="43" t="str">
        <f t="shared" si="18"/>
        <v>A</v>
      </c>
      <c r="B597" s="59" t="s">
        <v>333</v>
      </c>
      <c r="C597" s="60" t="s">
        <v>11</v>
      </c>
      <c r="D597" s="61">
        <v>5676</v>
      </c>
      <c r="E597" s="61">
        <v>5808</v>
      </c>
      <c r="F597" s="61">
        <v>5806.5483299999996</v>
      </c>
      <c r="G597" s="62">
        <f t="shared" si="19"/>
        <v>0.99975005681818174</v>
      </c>
    </row>
    <row r="598" spans="1:9" x14ac:dyDescent="0.3">
      <c r="A598" s="43" t="str">
        <f t="shared" si="18"/>
        <v>A</v>
      </c>
      <c r="B598" s="59" t="s">
        <v>333</v>
      </c>
      <c r="C598" s="60" t="s">
        <v>12</v>
      </c>
      <c r="D598" s="61">
        <v>43214</v>
      </c>
      <c r="E598" s="61">
        <v>42563.979999999996</v>
      </c>
      <c r="F598" s="61">
        <v>42543.34289</v>
      </c>
      <c r="G598" s="62">
        <f t="shared" si="19"/>
        <v>0.99951515083880793</v>
      </c>
    </row>
    <row r="599" spans="1:9" x14ac:dyDescent="0.3">
      <c r="A599" s="43" t="str">
        <f t="shared" si="18"/>
        <v>A</v>
      </c>
      <c r="B599" s="59" t="s">
        <v>333</v>
      </c>
      <c r="C599" s="60" t="s">
        <v>14</v>
      </c>
      <c r="D599" s="61">
        <v>0</v>
      </c>
      <c r="E599" s="61">
        <v>210</v>
      </c>
      <c r="F599" s="61">
        <v>210</v>
      </c>
      <c r="G599" s="62">
        <f t="shared" si="19"/>
        <v>1</v>
      </c>
    </row>
    <row r="600" spans="1:9" x14ac:dyDescent="0.3">
      <c r="A600" s="43" t="str">
        <f t="shared" si="18"/>
        <v>A</v>
      </c>
      <c r="B600" s="59" t="s">
        <v>333</v>
      </c>
      <c r="C600" s="60" t="s">
        <v>2</v>
      </c>
      <c r="D600" s="61">
        <v>70</v>
      </c>
      <c r="E600" s="61">
        <v>63.3</v>
      </c>
      <c r="F600" s="61">
        <v>63.212870000000002</v>
      </c>
      <c r="G600" s="62">
        <f t="shared" si="19"/>
        <v>0.99862353870458143</v>
      </c>
    </row>
    <row r="601" spans="1:9" x14ac:dyDescent="0.3">
      <c r="A601" s="43" t="str">
        <f t="shared" si="18"/>
        <v>A</v>
      </c>
      <c r="B601" s="59" t="s">
        <v>333</v>
      </c>
      <c r="C601" s="60" t="s">
        <v>15</v>
      </c>
      <c r="D601" s="61">
        <v>120</v>
      </c>
      <c r="E601" s="61">
        <v>158</v>
      </c>
      <c r="F601" s="61">
        <v>157.50654</v>
      </c>
      <c r="G601" s="62">
        <f t="shared" si="19"/>
        <v>0.99687683544303796</v>
      </c>
    </row>
    <row r="602" spans="1:9" x14ac:dyDescent="0.3">
      <c r="A602" s="43" t="str">
        <f t="shared" si="18"/>
        <v>A</v>
      </c>
      <c r="B602" s="59" t="s">
        <v>333</v>
      </c>
      <c r="C602" s="60" t="s">
        <v>16</v>
      </c>
      <c r="D602" s="61">
        <v>136</v>
      </c>
      <c r="E602" s="61">
        <v>19504.870269999999</v>
      </c>
      <c r="F602" s="61">
        <v>19504.81594</v>
      </c>
      <c r="G602" s="62">
        <f t="shared" si="19"/>
        <v>0.99999721454184276</v>
      </c>
    </row>
    <row r="603" spans="1:9" x14ac:dyDescent="0.3">
      <c r="A603" s="43" t="str">
        <f t="shared" si="18"/>
        <v>A</v>
      </c>
      <c r="B603" s="55" t="s">
        <v>333</v>
      </c>
      <c r="C603" s="56" t="s">
        <v>17</v>
      </c>
      <c r="D603" s="57">
        <v>200</v>
      </c>
      <c r="E603" s="57">
        <v>1403.5</v>
      </c>
      <c r="F603" s="57">
        <v>1402.77082</v>
      </c>
      <c r="G603" s="58">
        <f t="shared" si="19"/>
        <v>0.99948045600284996</v>
      </c>
    </row>
    <row r="604" spans="1:9" ht="33" thickBot="1" x14ac:dyDescent="0.35">
      <c r="A604" s="43" t="str">
        <f t="shared" si="18"/>
        <v>A</v>
      </c>
      <c r="B604" s="44" t="s">
        <v>524</v>
      </c>
      <c r="C604" s="45" t="s">
        <v>525</v>
      </c>
      <c r="D604" s="63">
        <v>203130</v>
      </c>
      <c r="E604" s="63">
        <v>203589</v>
      </c>
      <c r="F604" s="63">
        <v>203519.85047999999</v>
      </c>
      <c r="G604" s="64">
        <f t="shared" si="19"/>
        <v>0.99966034746474508</v>
      </c>
      <c r="H604" s="48"/>
      <c r="I604" s="48"/>
    </row>
    <row r="605" spans="1:9" ht="15" thickTop="1" x14ac:dyDescent="0.3">
      <c r="A605" s="43" t="str">
        <f t="shared" si="18"/>
        <v>A</v>
      </c>
      <c r="B605" s="55" t="s">
        <v>333</v>
      </c>
      <c r="C605" s="56" t="s">
        <v>10</v>
      </c>
      <c r="D605" s="57">
        <v>163130</v>
      </c>
      <c r="E605" s="57">
        <v>163399</v>
      </c>
      <c r="F605" s="57">
        <v>163336.66428999999</v>
      </c>
      <c r="G605" s="58">
        <f t="shared" si="19"/>
        <v>0.99961850617200831</v>
      </c>
    </row>
    <row r="606" spans="1:9" x14ac:dyDescent="0.3">
      <c r="A606" s="43" t="str">
        <f t="shared" si="18"/>
        <v>A</v>
      </c>
      <c r="B606" s="59" t="s">
        <v>333</v>
      </c>
      <c r="C606" s="60" t="s">
        <v>11</v>
      </c>
      <c r="D606" s="61">
        <v>76530</v>
      </c>
      <c r="E606" s="61">
        <v>73690</v>
      </c>
      <c r="F606" s="61">
        <v>73678.392439999996</v>
      </c>
      <c r="G606" s="62">
        <f t="shared" si="19"/>
        <v>0.99984248120504815</v>
      </c>
    </row>
    <row r="607" spans="1:9" x14ac:dyDescent="0.3">
      <c r="A607" s="43" t="str">
        <f t="shared" si="18"/>
        <v>A</v>
      </c>
      <c r="B607" s="59" t="s">
        <v>333</v>
      </c>
      <c r="C607" s="60" t="s">
        <v>12</v>
      </c>
      <c r="D607" s="61">
        <v>82185</v>
      </c>
      <c r="E607" s="61">
        <v>84684</v>
      </c>
      <c r="F607" s="61">
        <v>84639.74298000001</v>
      </c>
      <c r="G607" s="62">
        <f t="shared" si="19"/>
        <v>0.99947738628312321</v>
      </c>
    </row>
    <row r="608" spans="1:9" x14ac:dyDescent="0.3">
      <c r="A608" s="43" t="str">
        <f t="shared" si="18"/>
        <v>A</v>
      </c>
      <c r="B608" s="59" t="s">
        <v>333</v>
      </c>
      <c r="C608" s="60" t="s">
        <v>2</v>
      </c>
      <c r="D608" s="61">
        <v>15</v>
      </c>
      <c r="E608" s="61">
        <v>15</v>
      </c>
      <c r="F608" s="61">
        <v>13.076000000000001</v>
      </c>
      <c r="G608" s="62">
        <f t="shared" si="19"/>
        <v>0.87173333333333336</v>
      </c>
    </row>
    <row r="609" spans="1:9" x14ac:dyDescent="0.3">
      <c r="A609" s="43" t="str">
        <f t="shared" si="18"/>
        <v>A</v>
      </c>
      <c r="B609" s="59" t="s">
        <v>333</v>
      </c>
      <c r="C609" s="60" t="s">
        <v>15</v>
      </c>
      <c r="D609" s="61">
        <v>1200</v>
      </c>
      <c r="E609" s="61">
        <v>1185</v>
      </c>
      <c r="F609" s="61">
        <v>1184.91336</v>
      </c>
      <c r="G609" s="62">
        <f t="shared" si="19"/>
        <v>0.99992688607594937</v>
      </c>
    </row>
    <row r="610" spans="1:9" x14ac:dyDescent="0.3">
      <c r="A610" s="43" t="str">
        <f t="shared" si="18"/>
        <v>A</v>
      </c>
      <c r="B610" s="59" t="s">
        <v>333</v>
      </c>
      <c r="C610" s="60" t="s">
        <v>16</v>
      </c>
      <c r="D610" s="61">
        <v>3200</v>
      </c>
      <c r="E610" s="61">
        <v>3825</v>
      </c>
      <c r="F610" s="61">
        <v>3820.5395100000001</v>
      </c>
      <c r="G610" s="62">
        <f t="shared" si="19"/>
        <v>0.99883385882352937</v>
      </c>
    </row>
    <row r="611" spans="1:9" x14ac:dyDescent="0.3">
      <c r="A611" s="43" t="str">
        <f t="shared" si="18"/>
        <v>A</v>
      </c>
      <c r="B611" s="55" t="s">
        <v>333</v>
      </c>
      <c r="C611" s="56" t="s">
        <v>17</v>
      </c>
      <c r="D611" s="57">
        <v>40000</v>
      </c>
      <c r="E611" s="57">
        <v>40190</v>
      </c>
      <c r="F611" s="57">
        <v>40183.18619</v>
      </c>
      <c r="G611" s="58">
        <f t="shared" si="19"/>
        <v>0.99983046006469267</v>
      </c>
    </row>
    <row r="612" spans="1:9" ht="49.2" thickBot="1" x14ac:dyDescent="0.35">
      <c r="A612" s="43" t="str">
        <f t="shared" si="18"/>
        <v>A</v>
      </c>
      <c r="B612" s="44" t="s">
        <v>526</v>
      </c>
      <c r="C612" s="45" t="s">
        <v>527</v>
      </c>
      <c r="D612" s="63">
        <v>154630</v>
      </c>
      <c r="E612" s="63">
        <v>154639</v>
      </c>
      <c r="F612" s="63">
        <v>154576.98011999999</v>
      </c>
      <c r="G612" s="64">
        <f t="shared" si="19"/>
        <v>0.99959893765479602</v>
      </c>
      <c r="H612" s="48"/>
      <c r="I612" s="48"/>
    </row>
    <row r="613" spans="1:9" ht="15" thickTop="1" x14ac:dyDescent="0.3">
      <c r="A613" s="43" t="str">
        <f t="shared" si="18"/>
        <v>A</v>
      </c>
      <c r="B613" s="55" t="s">
        <v>333</v>
      </c>
      <c r="C613" s="56" t="s">
        <v>10</v>
      </c>
      <c r="D613" s="57">
        <v>154630</v>
      </c>
      <c r="E613" s="57">
        <v>154639</v>
      </c>
      <c r="F613" s="57">
        <v>154576.98011999999</v>
      </c>
      <c r="G613" s="58">
        <f t="shared" si="19"/>
        <v>0.99959893765479602</v>
      </c>
    </row>
    <row r="614" spans="1:9" x14ac:dyDescent="0.3">
      <c r="A614" s="43" t="str">
        <f t="shared" si="18"/>
        <v>A</v>
      </c>
      <c r="B614" s="59" t="s">
        <v>333</v>
      </c>
      <c r="C614" s="60" t="s">
        <v>11</v>
      </c>
      <c r="D614" s="61">
        <v>76530</v>
      </c>
      <c r="E614" s="61">
        <v>73690</v>
      </c>
      <c r="F614" s="61">
        <v>73678.392439999996</v>
      </c>
      <c r="G614" s="62">
        <f t="shared" si="19"/>
        <v>0.99984248120504815</v>
      </c>
    </row>
    <row r="615" spans="1:9" x14ac:dyDescent="0.3">
      <c r="A615" s="43" t="str">
        <f t="shared" si="18"/>
        <v>A</v>
      </c>
      <c r="B615" s="59" t="s">
        <v>333</v>
      </c>
      <c r="C615" s="60" t="s">
        <v>12</v>
      </c>
      <c r="D615" s="61">
        <v>73685</v>
      </c>
      <c r="E615" s="61">
        <v>75924</v>
      </c>
      <c r="F615" s="61">
        <v>75880.058810000002</v>
      </c>
      <c r="G615" s="62">
        <f t="shared" si="19"/>
        <v>0.99942124769506346</v>
      </c>
    </row>
    <row r="616" spans="1:9" x14ac:dyDescent="0.3">
      <c r="A616" s="43" t="str">
        <f t="shared" si="18"/>
        <v>A</v>
      </c>
      <c r="B616" s="59" t="s">
        <v>333</v>
      </c>
      <c r="C616" s="60" t="s">
        <v>2</v>
      </c>
      <c r="D616" s="61">
        <v>15</v>
      </c>
      <c r="E616" s="61">
        <v>15</v>
      </c>
      <c r="F616" s="61">
        <v>13.076000000000001</v>
      </c>
      <c r="G616" s="62">
        <f t="shared" si="19"/>
        <v>0.87173333333333336</v>
      </c>
    </row>
    <row r="617" spans="1:9" x14ac:dyDescent="0.3">
      <c r="A617" s="43" t="str">
        <f t="shared" si="18"/>
        <v>A</v>
      </c>
      <c r="B617" s="59" t="s">
        <v>333</v>
      </c>
      <c r="C617" s="60" t="s">
        <v>15</v>
      </c>
      <c r="D617" s="61">
        <v>1200</v>
      </c>
      <c r="E617" s="61">
        <v>1185</v>
      </c>
      <c r="F617" s="61">
        <v>1184.91336</v>
      </c>
      <c r="G617" s="62">
        <f t="shared" si="19"/>
        <v>0.99992688607594937</v>
      </c>
    </row>
    <row r="618" spans="1:9" x14ac:dyDescent="0.3">
      <c r="A618" s="43" t="str">
        <f t="shared" si="18"/>
        <v>A</v>
      </c>
      <c r="B618" s="59" t="s">
        <v>333</v>
      </c>
      <c r="C618" s="60" t="s">
        <v>16</v>
      </c>
      <c r="D618" s="61">
        <v>3200</v>
      </c>
      <c r="E618" s="61">
        <v>3825</v>
      </c>
      <c r="F618" s="61">
        <v>3820.5395100000001</v>
      </c>
      <c r="G618" s="62">
        <f t="shared" si="19"/>
        <v>0.99883385882352937</v>
      </c>
    </row>
    <row r="619" spans="1:9" ht="33" thickBot="1" x14ac:dyDescent="0.35">
      <c r="A619" s="43" t="str">
        <f t="shared" si="18"/>
        <v>A</v>
      </c>
      <c r="B619" s="44" t="s">
        <v>528</v>
      </c>
      <c r="C619" s="45" t="s">
        <v>529</v>
      </c>
      <c r="D619" s="63">
        <v>8500</v>
      </c>
      <c r="E619" s="63">
        <v>8760</v>
      </c>
      <c r="F619" s="63">
        <v>8759.6841700000004</v>
      </c>
      <c r="G619" s="64">
        <f t="shared" si="19"/>
        <v>0.99996394634703201</v>
      </c>
      <c r="H619" s="48"/>
      <c r="I619" s="48"/>
    </row>
    <row r="620" spans="1:9" ht="15" thickTop="1" x14ac:dyDescent="0.3">
      <c r="A620" s="43" t="str">
        <f t="shared" si="18"/>
        <v>A</v>
      </c>
      <c r="B620" s="55" t="s">
        <v>333</v>
      </c>
      <c r="C620" s="56" t="s">
        <v>10</v>
      </c>
      <c r="D620" s="57">
        <v>8500</v>
      </c>
      <c r="E620" s="57">
        <v>8760</v>
      </c>
      <c r="F620" s="57">
        <v>8759.6841700000004</v>
      </c>
      <c r="G620" s="58">
        <f t="shared" si="19"/>
        <v>0.99996394634703201</v>
      </c>
    </row>
    <row r="621" spans="1:9" x14ac:dyDescent="0.3">
      <c r="A621" s="43" t="str">
        <f t="shared" si="18"/>
        <v>A</v>
      </c>
      <c r="B621" s="59" t="s">
        <v>333</v>
      </c>
      <c r="C621" s="60" t="s">
        <v>12</v>
      </c>
      <c r="D621" s="61">
        <v>8500</v>
      </c>
      <c r="E621" s="61">
        <v>8760</v>
      </c>
      <c r="F621" s="61">
        <v>8759.6841700000004</v>
      </c>
      <c r="G621" s="62">
        <f t="shared" si="19"/>
        <v>0.99996394634703201</v>
      </c>
    </row>
    <row r="622" spans="1:9" ht="16.8" thickBot="1" x14ac:dyDescent="0.35">
      <c r="A622" s="43" t="str">
        <f t="shared" si="18"/>
        <v>A</v>
      </c>
      <c r="B622" s="44" t="s">
        <v>530</v>
      </c>
      <c r="C622" s="45" t="s">
        <v>531</v>
      </c>
      <c r="D622" s="63">
        <v>40000</v>
      </c>
      <c r="E622" s="63">
        <v>40190</v>
      </c>
      <c r="F622" s="63">
        <v>40183.18619</v>
      </c>
      <c r="G622" s="64">
        <f t="shared" si="19"/>
        <v>0.99983046006469267</v>
      </c>
      <c r="H622" s="48"/>
      <c r="I622" s="48"/>
    </row>
    <row r="623" spans="1:9" ht="15" thickTop="1" x14ac:dyDescent="0.3">
      <c r="A623" s="43" t="str">
        <f t="shared" si="18"/>
        <v>A</v>
      </c>
      <c r="B623" s="55" t="s">
        <v>333</v>
      </c>
      <c r="C623" s="56" t="s">
        <v>17</v>
      </c>
      <c r="D623" s="57">
        <v>40000</v>
      </c>
      <c r="E623" s="57">
        <v>40190</v>
      </c>
      <c r="F623" s="57">
        <v>40183.18619</v>
      </c>
      <c r="G623" s="58">
        <f t="shared" si="19"/>
        <v>0.99983046006469267</v>
      </c>
    </row>
    <row r="624" spans="1:9" ht="49.2" thickBot="1" x14ac:dyDescent="0.35">
      <c r="A624" s="43" t="str">
        <f t="shared" si="18"/>
        <v>A</v>
      </c>
      <c r="B624" s="44" t="s">
        <v>532</v>
      </c>
      <c r="C624" s="45" t="s">
        <v>533</v>
      </c>
      <c r="D624" s="63">
        <v>6719.5</v>
      </c>
      <c r="E624" s="63">
        <v>6703.3</v>
      </c>
      <c r="F624" s="63">
        <v>6711.66219</v>
      </c>
      <c r="G624" s="64">
        <f t="shared" si="19"/>
        <v>1.00124747363239</v>
      </c>
      <c r="H624" s="48"/>
      <c r="I624" s="48"/>
    </row>
    <row r="625" spans="1:9" ht="15" thickTop="1" x14ac:dyDescent="0.3">
      <c r="A625" s="43" t="str">
        <f t="shared" si="18"/>
        <v>A</v>
      </c>
      <c r="B625" s="55" t="s">
        <v>333</v>
      </c>
      <c r="C625" s="56" t="s">
        <v>10</v>
      </c>
      <c r="D625" s="57">
        <v>6714.5</v>
      </c>
      <c r="E625" s="57">
        <v>6684.3</v>
      </c>
      <c r="F625" s="57">
        <v>6688.7505499999997</v>
      </c>
      <c r="G625" s="58">
        <f t="shared" si="19"/>
        <v>1.0006658214023907</v>
      </c>
    </row>
    <row r="626" spans="1:9" x14ac:dyDescent="0.3">
      <c r="A626" s="43" t="str">
        <f t="shared" si="18"/>
        <v>A</v>
      </c>
      <c r="B626" s="59" t="s">
        <v>333</v>
      </c>
      <c r="C626" s="60" t="s">
        <v>11</v>
      </c>
      <c r="D626" s="61">
        <v>5064.5</v>
      </c>
      <c r="E626" s="61">
        <v>4984.5</v>
      </c>
      <c r="F626" s="61">
        <v>4983.7724699999999</v>
      </c>
      <c r="G626" s="62">
        <f t="shared" si="19"/>
        <v>0.99985404152873902</v>
      </c>
    </row>
    <row r="627" spans="1:9" x14ac:dyDescent="0.3">
      <c r="A627" s="43" t="str">
        <f t="shared" si="18"/>
        <v>A</v>
      </c>
      <c r="B627" s="59" t="s">
        <v>333</v>
      </c>
      <c r="C627" s="60" t="s">
        <v>12</v>
      </c>
      <c r="D627" s="61">
        <v>1540</v>
      </c>
      <c r="E627" s="61">
        <v>1509.8</v>
      </c>
      <c r="F627" s="61">
        <v>1514.97991</v>
      </c>
      <c r="G627" s="62">
        <f t="shared" si="19"/>
        <v>1.0034308583918401</v>
      </c>
    </row>
    <row r="628" spans="1:9" x14ac:dyDescent="0.3">
      <c r="A628" s="43" t="str">
        <f t="shared" si="18"/>
        <v>A</v>
      </c>
      <c r="B628" s="59" t="s">
        <v>333</v>
      </c>
      <c r="C628" s="60" t="s">
        <v>15</v>
      </c>
      <c r="D628" s="61">
        <v>110</v>
      </c>
      <c r="E628" s="61">
        <v>190</v>
      </c>
      <c r="F628" s="61">
        <v>189.99816999999999</v>
      </c>
      <c r="G628" s="62">
        <f t="shared" si="19"/>
        <v>0.9999903684210526</v>
      </c>
    </row>
    <row r="629" spans="1:9" x14ac:dyDescent="0.3">
      <c r="A629" s="43" t="str">
        <f t="shared" si="18"/>
        <v>A</v>
      </c>
      <c r="B629" s="55" t="s">
        <v>333</v>
      </c>
      <c r="C629" s="56" t="s">
        <v>17</v>
      </c>
      <c r="D629" s="57">
        <v>5</v>
      </c>
      <c r="E629" s="57">
        <v>19</v>
      </c>
      <c r="F629" s="57">
        <v>22.911640000000002</v>
      </c>
      <c r="G629" s="58">
        <f t="shared" si="19"/>
        <v>1.2058757894736842</v>
      </c>
    </row>
    <row r="630" spans="1:9" ht="33" thickBot="1" x14ac:dyDescent="0.35">
      <c r="A630" s="43" t="str">
        <f t="shared" si="18"/>
        <v>A</v>
      </c>
      <c r="B630" s="44" t="s">
        <v>534</v>
      </c>
      <c r="C630" s="45" t="s">
        <v>535</v>
      </c>
      <c r="D630" s="63">
        <v>2907.3</v>
      </c>
      <c r="E630" s="63">
        <v>2907.2999999999997</v>
      </c>
      <c r="F630" s="63">
        <v>2958.14095</v>
      </c>
      <c r="G630" s="64">
        <f t="shared" si="19"/>
        <v>1.0174873422075466</v>
      </c>
      <c r="H630" s="48"/>
      <c r="I630" s="48"/>
    </row>
    <row r="631" spans="1:9" ht="15" thickTop="1" x14ac:dyDescent="0.3">
      <c r="A631" s="43" t="str">
        <f t="shared" si="18"/>
        <v>A</v>
      </c>
      <c r="B631" s="55" t="s">
        <v>333</v>
      </c>
      <c r="C631" s="56" t="s">
        <v>10</v>
      </c>
      <c r="D631" s="57">
        <v>2840.3</v>
      </c>
      <c r="E631" s="57">
        <v>2874.7</v>
      </c>
      <c r="F631" s="57">
        <v>2925.6673500000002</v>
      </c>
      <c r="G631" s="58">
        <f t="shared" si="19"/>
        <v>1.0177296239607612</v>
      </c>
    </row>
    <row r="632" spans="1:9" x14ac:dyDescent="0.3">
      <c r="A632" s="43" t="str">
        <f t="shared" si="18"/>
        <v>A</v>
      </c>
      <c r="B632" s="59" t="s">
        <v>333</v>
      </c>
      <c r="C632" s="60" t="s">
        <v>11</v>
      </c>
      <c r="D632" s="61">
        <v>1612.3</v>
      </c>
      <c r="E632" s="61">
        <v>1480.105</v>
      </c>
      <c r="F632" s="61">
        <v>1477.8899000000001</v>
      </c>
      <c r="G632" s="62">
        <f t="shared" si="19"/>
        <v>0.99850341698730838</v>
      </c>
    </row>
    <row r="633" spans="1:9" x14ac:dyDescent="0.3">
      <c r="A633" s="43" t="str">
        <f t="shared" si="18"/>
        <v>A</v>
      </c>
      <c r="B633" s="59" t="s">
        <v>333</v>
      </c>
      <c r="C633" s="60" t="s">
        <v>12</v>
      </c>
      <c r="D633" s="61">
        <v>1106</v>
      </c>
      <c r="E633" s="61">
        <v>1287.4949999999999</v>
      </c>
      <c r="F633" s="61">
        <v>1339.3938999999998</v>
      </c>
      <c r="G633" s="62">
        <f t="shared" si="19"/>
        <v>1.040309981786337</v>
      </c>
    </row>
    <row r="634" spans="1:9" x14ac:dyDescent="0.3">
      <c r="A634" s="43" t="str">
        <f t="shared" si="18"/>
        <v>A</v>
      </c>
      <c r="B634" s="59" t="s">
        <v>333</v>
      </c>
      <c r="C634" s="60" t="s">
        <v>14</v>
      </c>
      <c r="D634" s="61">
        <v>100</v>
      </c>
      <c r="E634" s="61">
        <v>89.1</v>
      </c>
      <c r="F634" s="61">
        <v>89.1</v>
      </c>
      <c r="G634" s="62">
        <f t="shared" si="19"/>
        <v>1</v>
      </c>
    </row>
    <row r="635" spans="1:9" x14ac:dyDescent="0.3">
      <c r="A635" s="43" t="str">
        <f t="shared" si="18"/>
        <v>A</v>
      </c>
      <c r="B635" s="59" t="s">
        <v>333</v>
      </c>
      <c r="C635" s="60" t="s">
        <v>2</v>
      </c>
      <c r="D635" s="61">
        <v>0</v>
      </c>
      <c r="E635" s="61">
        <v>0</v>
      </c>
      <c r="F635" s="61">
        <v>2.2297899999999999</v>
      </c>
      <c r="G635" s="62" t="e">
        <f t="shared" si="19"/>
        <v>#DIV/0!</v>
      </c>
    </row>
    <row r="636" spans="1:9" x14ac:dyDescent="0.3">
      <c r="A636" s="43" t="str">
        <f t="shared" si="18"/>
        <v>A</v>
      </c>
      <c r="B636" s="59" t="s">
        <v>333</v>
      </c>
      <c r="C636" s="60" t="s">
        <v>15</v>
      </c>
      <c r="D636" s="61">
        <v>20</v>
      </c>
      <c r="E636" s="61">
        <v>16</v>
      </c>
      <c r="F636" s="61">
        <v>15.903089999999999</v>
      </c>
      <c r="G636" s="62">
        <f t="shared" si="19"/>
        <v>0.99394312499999993</v>
      </c>
    </row>
    <row r="637" spans="1:9" x14ac:dyDescent="0.3">
      <c r="A637" s="43" t="str">
        <f t="shared" si="18"/>
        <v>A</v>
      </c>
      <c r="B637" s="59" t="s">
        <v>333</v>
      </c>
      <c r="C637" s="60" t="s">
        <v>16</v>
      </c>
      <c r="D637" s="61">
        <v>2</v>
      </c>
      <c r="E637" s="61">
        <v>2</v>
      </c>
      <c r="F637" s="61">
        <v>1.1506700000000001</v>
      </c>
      <c r="G637" s="62">
        <f t="shared" si="19"/>
        <v>0.57533500000000004</v>
      </c>
    </row>
    <row r="638" spans="1:9" x14ac:dyDescent="0.3">
      <c r="A638" s="43" t="str">
        <f t="shared" si="18"/>
        <v>A</v>
      </c>
      <c r="B638" s="55" t="s">
        <v>333</v>
      </c>
      <c r="C638" s="56" t="s">
        <v>17</v>
      </c>
      <c r="D638" s="57">
        <v>67</v>
      </c>
      <c r="E638" s="57">
        <v>32.6</v>
      </c>
      <c r="F638" s="57">
        <v>32.473599999999998</v>
      </c>
      <c r="G638" s="58">
        <f t="shared" si="19"/>
        <v>0.996122699386503</v>
      </c>
    </row>
    <row r="639" spans="1:9" ht="16.8" thickBot="1" x14ac:dyDescent="0.35">
      <c r="A639" s="43" t="str">
        <f t="shared" si="18"/>
        <v>A</v>
      </c>
      <c r="B639" s="44" t="s">
        <v>536</v>
      </c>
      <c r="C639" s="45" t="s">
        <v>537</v>
      </c>
      <c r="D639" s="63">
        <v>3783.8</v>
      </c>
      <c r="E639" s="63">
        <v>3783.7999999999993</v>
      </c>
      <c r="F639" s="63">
        <v>3924.75405</v>
      </c>
      <c r="G639" s="64">
        <f t="shared" si="19"/>
        <v>1.0372519821343624</v>
      </c>
      <c r="H639" s="48"/>
      <c r="I639" s="48"/>
    </row>
    <row r="640" spans="1:9" ht="15" thickTop="1" x14ac:dyDescent="0.3">
      <c r="A640" s="43" t="str">
        <f t="shared" si="18"/>
        <v>A</v>
      </c>
      <c r="B640" s="55" t="s">
        <v>333</v>
      </c>
      <c r="C640" s="56" t="s">
        <v>10</v>
      </c>
      <c r="D640" s="57">
        <v>3783.8</v>
      </c>
      <c r="E640" s="57">
        <v>3779.5999999999995</v>
      </c>
      <c r="F640" s="57">
        <v>3920.7520500000001</v>
      </c>
      <c r="G640" s="58">
        <f t="shared" si="19"/>
        <v>1.0373457641020216</v>
      </c>
    </row>
    <row r="641" spans="1:9" x14ac:dyDescent="0.3">
      <c r="A641" s="43" t="str">
        <f t="shared" si="18"/>
        <v>A</v>
      </c>
      <c r="B641" s="59" t="s">
        <v>333</v>
      </c>
      <c r="C641" s="60" t="s">
        <v>11</v>
      </c>
      <c r="D641" s="61">
        <v>1348.8</v>
      </c>
      <c r="E641" s="61">
        <v>1348.8</v>
      </c>
      <c r="F641" s="61">
        <v>1348.7220600000001</v>
      </c>
      <c r="G641" s="62">
        <f t="shared" si="19"/>
        <v>0.99994221530249117</v>
      </c>
    </row>
    <row r="642" spans="1:9" x14ac:dyDescent="0.3">
      <c r="A642" s="43" t="str">
        <f t="shared" ref="A642:A705" si="20">IF(OR(D642&lt;&gt;0,E642&lt;&gt;0,F642&lt;&gt;0),"A","B")</f>
        <v>A</v>
      </c>
      <c r="B642" s="59" t="s">
        <v>333</v>
      </c>
      <c r="C642" s="60" t="s">
        <v>12</v>
      </c>
      <c r="D642" s="61">
        <v>2388</v>
      </c>
      <c r="E642" s="61">
        <v>2402.6</v>
      </c>
      <c r="F642" s="61">
        <v>2545.5800100000001</v>
      </c>
      <c r="G642" s="62">
        <f t="shared" ref="G642:G705" si="21">F642/E642</f>
        <v>1.059510534421044</v>
      </c>
    </row>
    <row r="643" spans="1:9" x14ac:dyDescent="0.3">
      <c r="A643" s="43" t="str">
        <f t="shared" si="20"/>
        <v>A</v>
      </c>
      <c r="B643" s="59" t="s">
        <v>333</v>
      </c>
      <c r="C643" s="60" t="s">
        <v>2</v>
      </c>
      <c r="D643" s="61">
        <v>18</v>
      </c>
      <c r="E643" s="61">
        <v>9.1999999999999993</v>
      </c>
      <c r="F643" s="61">
        <v>9.1423199999999998</v>
      </c>
      <c r="G643" s="62">
        <f t="shared" si="21"/>
        <v>0.9937304347826087</v>
      </c>
    </row>
    <row r="644" spans="1:9" x14ac:dyDescent="0.3">
      <c r="A644" s="43" t="str">
        <f t="shared" si="20"/>
        <v>A</v>
      </c>
      <c r="B644" s="59" t="s">
        <v>333</v>
      </c>
      <c r="C644" s="60" t="s">
        <v>15</v>
      </c>
      <c r="D644" s="61">
        <v>29</v>
      </c>
      <c r="E644" s="61">
        <v>19</v>
      </c>
      <c r="F644" s="61">
        <v>17.307659999999998</v>
      </c>
      <c r="G644" s="62">
        <f t="shared" si="21"/>
        <v>0.9109294736842104</v>
      </c>
    </row>
    <row r="645" spans="1:9" x14ac:dyDescent="0.3">
      <c r="A645" s="43" t="str">
        <f t="shared" si="20"/>
        <v>A</v>
      </c>
      <c r="B645" s="55" t="s">
        <v>333</v>
      </c>
      <c r="C645" s="56" t="s">
        <v>17</v>
      </c>
      <c r="D645" s="57">
        <v>0</v>
      </c>
      <c r="E645" s="57">
        <v>4.2</v>
      </c>
      <c r="F645" s="57">
        <v>4.0019999999999998</v>
      </c>
      <c r="G645" s="58">
        <f t="shared" si="21"/>
        <v>0.95285714285714274</v>
      </c>
    </row>
    <row r="646" spans="1:9" ht="33" thickBot="1" x14ac:dyDescent="0.35">
      <c r="A646" s="43" t="str">
        <f t="shared" si="20"/>
        <v>A</v>
      </c>
      <c r="B646" s="44" t="s">
        <v>538</v>
      </c>
      <c r="C646" s="45" t="s">
        <v>539</v>
      </c>
      <c r="D646" s="63">
        <v>8271.7999999999993</v>
      </c>
      <c r="E646" s="63">
        <v>8011.7999999999993</v>
      </c>
      <c r="F646" s="63">
        <v>8008.9651099999992</v>
      </c>
      <c r="G646" s="64">
        <f t="shared" si="21"/>
        <v>0.99964616066302203</v>
      </c>
      <c r="H646" s="48"/>
      <c r="I646" s="48"/>
    </row>
    <row r="647" spans="1:9" ht="15" thickTop="1" x14ac:dyDescent="0.3">
      <c r="A647" s="43" t="str">
        <f t="shared" si="20"/>
        <v>A</v>
      </c>
      <c r="B647" s="55" t="s">
        <v>333</v>
      </c>
      <c r="C647" s="56" t="s">
        <v>10</v>
      </c>
      <c r="D647" s="57">
        <v>7771.8</v>
      </c>
      <c r="E647" s="57">
        <v>7801.9</v>
      </c>
      <c r="F647" s="57">
        <v>7799.615029999999</v>
      </c>
      <c r="G647" s="58">
        <f t="shared" si="21"/>
        <v>0.99970712646919335</v>
      </c>
    </row>
    <row r="648" spans="1:9" x14ac:dyDescent="0.3">
      <c r="A648" s="43" t="str">
        <f t="shared" si="20"/>
        <v>A</v>
      </c>
      <c r="B648" s="59" t="s">
        <v>333</v>
      </c>
      <c r="C648" s="60" t="s">
        <v>11</v>
      </c>
      <c r="D648" s="61">
        <v>5959.8</v>
      </c>
      <c r="E648" s="61">
        <v>5558.8</v>
      </c>
      <c r="F648" s="61">
        <v>5557.9425499999998</v>
      </c>
      <c r="G648" s="62">
        <f t="shared" si="21"/>
        <v>0.99984574908253576</v>
      </c>
    </row>
    <row r="649" spans="1:9" x14ac:dyDescent="0.3">
      <c r="A649" s="43" t="str">
        <f t="shared" si="20"/>
        <v>A</v>
      </c>
      <c r="B649" s="59" t="s">
        <v>333</v>
      </c>
      <c r="C649" s="60" t="s">
        <v>12</v>
      </c>
      <c r="D649" s="61">
        <v>1812</v>
      </c>
      <c r="E649" s="61">
        <v>2158.1</v>
      </c>
      <c r="F649" s="61">
        <v>2156.6726199999998</v>
      </c>
      <c r="G649" s="62">
        <f t="shared" si="21"/>
        <v>0.99933859413372872</v>
      </c>
    </row>
    <row r="650" spans="1:9" x14ac:dyDescent="0.3">
      <c r="A650" s="43" t="str">
        <f t="shared" si="20"/>
        <v>A</v>
      </c>
      <c r="B650" s="59" t="s">
        <v>333</v>
      </c>
      <c r="C650" s="60" t="s">
        <v>15</v>
      </c>
      <c r="D650" s="61">
        <v>0</v>
      </c>
      <c r="E650" s="61">
        <v>85</v>
      </c>
      <c r="F650" s="61">
        <v>84.999859999999998</v>
      </c>
      <c r="G650" s="62">
        <f t="shared" si="21"/>
        <v>0.99999835294117645</v>
      </c>
    </row>
    <row r="651" spans="1:9" x14ac:dyDescent="0.3">
      <c r="A651" s="43" t="str">
        <f t="shared" si="20"/>
        <v>A</v>
      </c>
      <c r="B651" s="55" t="s">
        <v>333</v>
      </c>
      <c r="C651" s="56" t="s">
        <v>17</v>
      </c>
      <c r="D651" s="57">
        <v>500</v>
      </c>
      <c r="E651" s="57">
        <v>209.9</v>
      </c>
      <c r="F651" s="57">
        <v>209.35007999999999</v>
      </c>
      <c r="G651" s="58">
        <f t="shared" si="21"/>
        <v>0.99738008575512138</v>
      </c>
    </row>
    <row r="652" spans="1:9" ht="33" thickBot="1" x14ac:dyDescent="0.35">
      <c r="A652" s="43" t="str">
        <f t="shared" si="20"/>
        <v>A</v>
      </c>
      <c r="B652" s="44" t="s">
        <v>540</v>
      </c>
      <c r="C652" s="45" t="s">
        <v>541</v>
      </c>
      <c r="D652" s="63">
        <v>6340</v>
      </c>
      <c r="E652" s="63">
        <v>5191.5</v>
      </c>
      <c r="F652" s="63">
        <v>5191.4067400000004</v>
      </c>
      <c r="G652" s="64">
        <f t="shared" si="21"/>
        <v>0.99998203602041802</v>
      </c>
      <c r="H652" s="48"/>
      <c r="I652" s="48"/>
    </row>
    <row r="653" spans="1:9" ht="15" thickTop="1" x14ac:dyDescent="0.3">
      <c r="A653" s="43" t="str">
        <f t="shared" si="20"/>
        <v>A</v>
      </c>
      <c r="B653" s="55" t="s">
        <v>333</v>
      </c>
      <c r="C653" s="56" t="s">
        <v>10</v>
      </c>
      <c r="D653" s="57">
        <v>6000</v>
      </c>
      <c r="E653" s="57">
        <v>4776.7</v>
      </c>
      <c r="F653" s="57">
        <v>4776.6543300000003</v>
      </c>
      <c r="G653" s="58">
        <f t="shared" si="21"/>
        <v>0.99999043900600848</v>
      </c>
    </row>
    <row r="654" spans="1:9" x14ac:dyDescent="0.3">
      <c r="A654" s="43" t="str">
        <f t="shared" si="20"/>
        <v>A</v>
      </c>
      <c r="B654" s="59" t="s">
        <v>333</v>
      </c>
      <c r="C654" s="60" t="s">
        <v>12</v>
      </c>
      <c r="D654" s="61">
        <v>6000</v>
      </c>
      <c r="E654" s="61">
        <v>4776.7</v>
      </c>
      <c r="F654" s="61">
        <v>4776.6543300000003</v>
      </c>
      <c r="G654" s="62">
        <f t="shared" si="21"/>
        <v>0.99999043900600848</v>
      </c>
    </row>
    <row r="655" spans="1:9" x14ac:dyDescent="0.3">
      <c r="A655" s="43" t="str">
        <f t="shared" si="20"/>
        <v>A</v>
      </c>
      <c r="B655" s="55" t="s">
        <v>333</v>
      </c>
      <c r="C655" s="56" t="s">
        <v>17</v>
      </c>
      <c r="D655" s="57">
        <v>340</v>
      </c>
      <c r="E655" s="57">
        <v>414.8</v>
      </c>
      <c r="F655" s="57">
        <v>414.75241</v>
      </c>
      <c r="G655" s="58">
        <f t="shared" si="21"/>
        <v>0.99988527000964322</v>
      </c>
    </row>
    <row r="656" spans="1:9" ht="33" thickBot="1" x14ac:dyDescent="0.35">
      <c r="A656" s="43" t="str">
        <f t="shared" si="20"/>
        <v>A</v>
      </c>
      <c r="B656" s="44" t="s">
        <v>542</v>
      </c>
      <c r="C656" s="45" t="s">
        <v>543</v>
      </c>
      <c r="D656" s="63">
        <v>25000</v>
      </c>
      <c r="E656" s="63">
        <v>25000</v>
      </c>
      <c r="F656" s="63">
        <v>25190.64906</v>
      </c>
      <c r="G656" s="64">
        <f t="shared" si="21"/>
        <v>1.0076259623999999</v>
      </c>
      <c r="H656" s="48"/>
      <c r="I656" s="48"/>
    </row>
    <row r="657" spans="1:9" ht="15" thickTop="1" x14ac:dyDescent="0.3">
      <c r="A657" s="43" t="str">
        <f t="shared" si="20"/>
        <v>A</v>
      </c>
      <c r="B657" s="55" t="s">
        <v>333</v>
      </c>
      <c r="C657" s="56" t="s">
        <v>10</v>
      </c>
      <c r="D657" s="57">
        <v>10000</v>
      </c>
      <c r="E657" s="57">
        <v>10074.642</v>
      </c>
      <c r="F657" s="57">
        <v>10251.816059999999</v>
      </c>
      <c r="G657" s="58">
        <f t="shared" si="21"/>
        <v>1.0175861395372658</v>
      </c>
    </row>
    <row r="658" spans="1:9" x14ac:dyDescent="0.3">
      <c r="A658" s="43" t="str">
        <f t="shared" si="20"/>
        <v>A</v>
      </c>
      <c r="B658" s="59" t="s">
        <v>333</v>
      </c>
      <c r="C658" s="60" t="s">
        <v>11</v>
      </c>
      <c r="D658" s="61">
        <v>0</v>
      </c>
      <c r="E658" s="61">
        <v>0</v>
      </c>
      <c r="F658" s="61">
        <v>163.80698000000001</v>
      </c>
      <c r="G658" s="62" t="e">
        <f t="shared" si="21"/>
        <v>#DIV/0!</v>
      </c>
    </row>
    <row r="659" spans="1:9" x14ac:dyDescent="0.3">
      <c r="A659" s="43" t="str">
        <f t="shared" si="20"/>
        <v>A</v>
      </c>
      <c r="B659" s="59" t="s">
        <v>333</v>
      </c>
      <c r="C659" s="60" t="s">
        <v>12</v>
      </c>
      <c r="D659" s="61">
        <v>9300</v>
      </c>
      <c r="E659" s="61">
        <v>9830</v>
      </c>
      <c r="F659" s="61">
        <v>9843.431419999999</v>
      </c>
      <c r="G659" s="62">
        <f t="shared" si="21"/>
        <v>1.0013663702950151</v>
      </c>
    </row>
    <row r="660" spans="1:9" x14ac:dyDescent="0.3">
      <c r="A660" s="43" t="str">
        <f t="shared" si="20"/>
        <v>A</v>
      </c>
      <c r="B660" s="59" t="s">
        <v>333</v>
      </c>
      <c r="C660" s="60" t="s">
        <v>15</v>
      </c>
      <c r="D660" s="61">
        <v>500</v>
      </c>
      <c r="E660" s="61">
        <v>82</v>
      </c>
      <c r="F660" s="61">
        <v>81.936160000000001</v>
      </c>
      <c r="G660" s="62">
        <f t="shared" si="21"/>
        <v>0.99922146341463414</v>
      </c>
    </row>
    <row r="661" spans="1:9" x14ac:dyDescent="0.3">
      <c r="A661" s="43" t="str">
        <f t="shared" si="20"/>
        <v>A</v>
      </c>
      <c r="B661" s="59" t="s">
        <v>333</v>
      </c>
      <c r="C661" s="60" t="s">
        <v>16</v>
      </c>
      <c r="D661" s="61">
        <v>200</v>
      </c>
      <c r="E661" s="61">
        <v>162.642</v>
      </c>
      <c r="F661" s="61">
        <v>162.64150000000001</v>
      </c>
      <c r="G661" s="62">
        <f t="shared" si="21"/>
        <v>0.99999692576333299</v>
      </c>
    </row>
    <row r="662" spans="1:9" x14ac:dyDescent="0.3">
      <c r="A662" s="43" t="str">
        <f t="shared" si="20"/>
        <v>A</v>
      </c>
      <c r="B662" s="55" t="s">
        <v>333</v>
      </c>
      <c r="C662" s="56" t="s">
        <v>17</v>
      </c>
      <c r="D662" s="57">
        <v>15000</v>
      </c>
      <c r="E662" s="57">
        <v>14925.358</v>
      </c>
      <c r="F662" s="57">
        <v>14938.833000000001</v>
      </c>
      <c r="G662" s="58">
        <f t="shared" si="21"/>
        <v>1.0009028259154655</v>
      </c>
    </row>
    <row r="663" spans="1:9" ht="16.8" thickBot="1" x14ac:dyDescent="0.35">
      <c r="A663" s="43" t="str">
        <f t="shared" si="20"/>
        <v>A</v>
      </c>
      <c r="B663" s="44" t="s">
        <v>544</v>
      </c>
      <c r="C663" s="45" t="s">
        <v>545</v>
      </c>
      <c r="D663" s="63">
        <v>15000</v>
      </c>
      <c r="E663" s="63">
        <v>15000</v>
      </c>
      <c r="F663" s="63">
        <v>14411.404479999999</v>
      </c>
      <c r="G663" s="64">
        <f t="shared" si="21"/>
        <v>0.96076029866666657</v>
      </c>
      <c r="H663" s="48"/>
      <c r="I663" s="48"/>
    </row>
    <row r="664" spans="1:9" ht="15" thickTop="1" x14ac:dyDescent="0.3">
      <c r="A664" s="43" t="str">
        <f t="shared" si="20"/>
        <v>A</v>
      </c>
      <c r="B664" s="55" t="s">
        <v>333</v>
      </c>
      <c r="C664" s="56" t="s">
        <v>10</v>
      </c>
      <c r="D664" s="57">
        <v>5000</v>
      </c>
      <c r="E664" s="57">
        <v>11058.003000000001</v>
      </c>
      <c r="F664" s="57">
        <v>10469.40827</v>
      </c>
      <c r="G664" s="58">
        <f t="shared" si="21"/>
        <v>0.94677205911410944</v>
      </c>
    </row>
    <row r="665" spans="1:9" x14ac:dyDescent="0.3">
      <c r="A665" s="43" t="str">
        <f t="shared" si="20"/>
        <v>A</v>
      </c>
      <c r="B665" s="59" t="s">
        <v>333</v>
      </c>
      <c r="C665" s="60" t="s">
        <v>12</v>
      </c>
      <c r="D665" s="61">
        <v>4950</v>
      </c>
      <c r="E665" s="61">
        <v>11042.5</v>
      </c>
      <c r="F665" s="61">
        <v>10453.90562</v>
      </c>
      <c r="G665" s="62">
        <f t="shared" si="21"/>
        <v>0.94669736201041421</v>
      </c>
    </row>
    <row r="666" spans="1:9" x14ac:dyDescent="0.3">
      <c r="A666" s="43" t="str">
        <f t="shared" si="20"/>
        <v>A</v>
      </c>
      <c r="B666" s="59" t="s">
        <v>333</v>
      </c>
      <c r="C666" s="60" t="s">
        <v>16</v>
      </c>
      <c r="D666" s="61">
        <v>50</v>
      </c>
      <c r="E666" s="61">
        <v>15.503</v>
      </c>
      <c r="F666" s="61">
        <v>15.502649999999999</v>
      </c>
      <c r="G666" s="62">
        <f t="shared" si="21"/>
        <v>0.99997742372444032</v>
      </c>
    </row>
    <row r="667" spans="1:9" x14ac:dyDescent="0.3">
      <c r="A667" s="43" t="str">
        <f t="shared" si="20"/>
        <v>A</v>
      </c>
      <c r="B667" s="55" t="s">
        <v>333</v>
      </c>
      <c r="C667" s="56" t="s">
        <v>17</v>
      </c>
      <c r="D667" s="57">
        <v>10000</v>
      </c>
      <c r="E667" s="57">
        <v>3941.9969999999998</v>
      </c>
      <c r="F667" s="57">
        <v>3941.9962099999998</v>
      </c>
      <c r="G667" s="58">
        <f t="shared" si="21"/>
        <v>0.99999979959396212</v>
      </c>
    </row>
    <row r="668" spans="1:9" ht="33" thickBot="1" x14ac:dyDescent="0.35">
      <c r="A668" s="43" t="str">
        <f t="shared" si="20"/>
        <v>A</v>
      </c>
      <c r="B668" s="44" t="s">
        <v>546</v>
      </c>
      <c r="C668" s="45" t="s">
        <v>547</v>
      </c>
      <c r="D668" s="63">
        <v>0</v>
      </c>
      <c r="E668" s="63">
        <v>0</v>
      </c>
      <c r="F668" s="63">
        <v>1116.8769600000001</v>
      </c>
      <c r="G668" s="64" t="e">
        <f t="shared" si="21"/>
        <v>#DIV/0!</v>
      </c>
      <c r="H668" s="48"/>
      <c r="I668" s="48"/>
    </row>
    <row r="669" spans="1:9" ht="15" thickTop="1" x14ac:dyDescent="0.3">
      <c r="A669" s="43" t="str">
        <f t="shared" si="20"/>
        <v>A</v>
      </c>
      <c r="B669" s="55" t="s">
        <v>333</v>
      </c>
      <c r="C669" s="56" t="s">
        <v>10</v>
      </c>
      <c r="D669" s="57">
        <v>0</v>
      </c>
      <c r="E669" s="57">
        <v>0</v>
      </c>
      <c r="F669" s="57">
        <v>1057.42696</v>
      </c>
      <c r="G669" s="58" t="e">
        <f t="shared" si="21"/>
        <v>#DIV/0!</v>
      </c>
    </row>
    <row r="670" spans="1:9" x14ac:dyDescent="0.3">
      <c r="A670" s="43" t="str">
        <f t="shared" si="20"/>
        <v>A</v>
      </c>
      <c r="B670" s="59" t="s">
        <v>333</v>
      </c>
      <c r="C670" s="60" t="s">
        <v>12</v>
      </c>
      <c r="D670" s="61">
        <v>0</v>
      </c>
      <c r="E670" s="61">
        <v>0</v>
      </c>
      <c r="F670" s="61">
        <v>1057.4265800000001</v>
      </c>
      <c r="G670" s="62" t="e">
        <f t="shared" si="21"/>
        <v>#DIV/0!</v>
      </c>
    </row>
    <row r="671" spans="1:9" x14ac:dyDescent="0.3">
      <c r="A671" s="43" t="str">
        <f t="shared" si="20"/>
        <v>A</v>
      </c>
      <c r="B671" s="59" t="s">
        <v>333</v>
      </c>
      <c r="C671" s="60" t="s">
        <v>2</v>
      </c>
      <c r="D671" s="61">
        <v>0</v>
      </c>
      <c r="E671" s="61">
        <v>0</v>
      </c>
      <c r="F671" s="61">
        <v>3.8000000000000002E-4</v>
      </c>
      <c r="G671" s="62" t="e">
        <f t="shared" si="21"/>
        <v>#DIV/0!</v>
      </c>
    </row>
    <row r="672" spans="1:9" x14ac:dyDescent="0.3">
      <c r="A672" s="43" t="str">
        <f t="shared" si="20"/>
        <v>A</v>
      </c>
      <c r="B672" s="55" t="s">
        <v>333</v>
      </c>
      <c r="C672" s="56" t="s">
        <v>17</v>
      </c>
      <c r="D672" s="57">
        <v>0</v>
      </c>
      <c r="E672" s="57">
        <v>0</v>
      </c>
      <c r="F672" s="57">
        <v>59.45</v>
      </c>
      <c r="G672" s="58" t="e">
        <f t="shared" si="21"/>
        <v>#DIV/0!</v>
      </c>
    </row>
    <row r="673" spans="1:9" ht="49.2" thickBot="1" x14ac:dyDescent="0.35">
      <c r="A673" s="43" t="str">
        <f t="shared" si="20"/>
        <v>A</v>
      </c>
      <c r="B673" s="44" t="s">
        <v>548</v>
      </c>
      <c r="C673" s="45" t="s">
        <v>549</v>
      </c>
      <c r="D673" s="63">
        <v>6332275.7999999998</v>
      </c>
      <c r="E673" s="63">
        <v>6333555.2700000014</v>
      </c>
      <c r="F673" s="63">
        <v>6361827.2507799994</v>
      </c>
      <c r="G673" s="64">
        <f t="shared" si="21"/>
        <v>1.0044638405405433</v>
      </c>
      <c r="H673" s="48"/>
      <c r="I673" s="48"/>
    </row>
    <row r="674" spans="1:9" ht="15" thickTop="1" x14ac:dyDescent="0.3">
      <c r="A674" s="43" t="str">
        <f t="shared" si="20"/>
        <v>A</v>
      </c>
      <c r="B674" s="55" t="s">
        <v>333</v>
      </c>
      <c r="C674" s="56" t="s">
        <v>10</v>
      </c>
      <c r="D674" s="57">
        <v>6169306.7999999998</v>
      </c>
      <c r="E674" s="57">
        <v>6280674.9790000003</v>
      </c>
      <c r="F674" s="57">
        <v>6306926.9488399997</v>
      </c>
      <c r="G674" s="58">
        <f t="shared" si="21"/>
        <v>1.0041798007264784</v>
      </c>
    </row>
    <row r="675" spans="1:9" x14ac:dyDescent="0.3">
      <c r="A675" s="43" t="str">
        <f t="shared" si="20"/>
        <v>A</v>
      </c>
      <c r="B675" s="59" t="s">
        <v>333</v>
      </c>
      <c r="C675" s="60" t="s">
        <v>11</v>
      </c>
      <c r="D675" s="61">
        <v>49464.800000000003</v>
      </c>
      <c r="E675" s="61">
        <v>43170.026999999995</v>
      </c>
      <c r="F675" s="61">
        <v>49543.336610000006</v>
      </c>
      <c r="G675" s="62">
        <f t="shared" si="21"/>
        <v>1.1476327455157722</v>
      </c>
    </row>
    <row r="676" spans="1:9" x14ac:dyDescent="0.3">
      <c r="A676" s="43" t="str">
        <f t="shared" si="20"/>
        <v>A</v>
      </c>
      <c r="B676" s="59" t="s">
        <v>333</v>
      </c>
      <c r="C676" s="60" t="s">
        <v>12</v>
      </c>
      <c r="D676" s="61">
        <v>235808.3</v>
      </c>
      <c r="E676" s="61">
        <v>342719.35700000002</v>
      </c>
      <c r="F676" s="61">
        <v>357044.14162999997</v>
      </c>
      <c r="G676" s="62">
        <f t="shared" si="21"/>
        <v>1.0417974191927535</v>
      </c>
    </row>
    <row r="677" spans="1:9" x14ac:dyDescent="0.3">
      <c r="A677" s="43" t="str">
        <f t="shared" si="20"/>
        <v>A</v>
      </c>
      <c r="B677" s="59" t="s">
        <v>333</v>
      </c>
      <c r="C677" s="60" t="s">
        <v>14</v>
      </c>
      <c r="D677" s="61">
        <v>0</v>
      </c>
      <c r="E677" s="61">
        <v>439.27300000000002</v>
      </c>
      <c r="F677" s="61">
        <v>474.3356</v>
      </c>
      <c r="G677" s="62">
        <f t="shared" si="21"/>
        <v>1.0798196110391487</v>
      </c>
    </row>
    <row r="678" spans="1:9" x14ac:dyDescent="0.3">
      <c r="A678" s="43" t="str">
        <f t="shared" si="20"/>
        <v>A</v>
      </c>
      <c r="B678" s="59" t="s">
        <v>333</v>
      </c>
      <c r="C678" s="60" t="s">
        <v>2</v>
      </c>
      <c r="D678" s="61">
        <v>512</v>
      </c>
      <c r="E678" s="61">
        <v>498.79500000000002</v>
      </c>
      <c r="F678" s="61">
        <v>1108.2732599999999</v>
      </c>
      <c r="G678" s="62">
        <f t="shared" si="21"/>
        <v>2.2219013021381526</v>
      </c>
    </row>
    <row r="679" spans="1:9" x14ac:dyDescent="0.3">
      <c r="A679" s="43" t="str">
        <f t="shared" si="20"/>
        <v>A</v>
      </c>
      <c r="B679" s="59" t="s">
        <v>333</v>
      </c>
      <c r="C679" s="60" t="s">
        <v>15</v>
      </c>
      <c r="D679" s="61">
        <v>5789555.7000000002</v>
      </c>
      <c r="E679" s="61">
        <v>5736139.9449999994</v>
      </c>
      <c r="F679" s="61">
        <v>5735880.6140700001</v>
      </c>
      <c r="G679" s="62">
        <f t="shared" si="21"/>
        <v>0.99995478999248877</v>
      </c>
    </row>
    <row r="680" spans="1:9" x14ac:dyDescent="0.3">
      <c r="A680" s="43" t="str">
        <f t="shared" si="20"/>
        <v>A</v>
      </c>
      <c r="B680" s="59" t="s">
        <v>333</v>
      </c>
      <c r="C680" s="60" t="s">
        <v>16</v>
      </c>
      <c r="D680" s="61">
        <v>93966</v>
      </c>
      <c r="E680" s="61">
        <v>157707.58200000002</v>
      </c>
      <c r="F680" s="61">
        <v>162876.24766999998</v>
      </c>
      <c r="G680" s="62">
        <f t="shared" si="21"/>
        <v>1.0327737297373563</v>
      </c>
    </row>
    <row r="681" spans="1:9" x14ac:dyDescent="0.3">
      <c r="A681" s="43" t="str">
        <f t="shared" si="20"/>
        <v>A</v>
      </c>
      <c r="B681" s="55" t="s">
        <v>333</v>
      </c>
      <c r="C681" s="56" t="s">
        <v>17</v>
      </c>
      <c r="D681" s="57">
        <v>162969</v>
      </c>
      <c r="E681" s="57">
        <v>52880.290999999997</v>
      </c>
      <c r="F681" s="57">
        <v>54900.301939999998</v>
      </c>
      <c r="G681" s="58">
        <f t="shared" si="21"/>
        <v>1.03819969409775</v>
      </c>
    </row>
    <row r="682" spans="1:9" ht="49.2" thickBot="1" x14ac:dyDescent="0.35">
      <c r="A682" s="43" t="str">
        <f t="shared" si="20"/>
        <v>A</v>
      </c>
      <c r="B682" s="44" t="s">
        <v>550</v>
      </c>
      <c r="C682" s="45" t="s">
        <v>551</v>
      </c>
      <c r="D682" s="63">
        <v>72431.799999999988</v>
      </c>
      <c r="E682" s="63">
        <v>74718.153999999995</v>
      </c>
      <c r="F682" s="63">
        <v>90169.426030000002</v>
      </c>
      <c r="G682" s="64">
        <f t="shared" si="21"/>
        <v>1.2067940815293698</v>
      </c>
      <c r="H682" s="48"/>
      <c r="I682" s="48"/>
    </row>
    <row r="683" spans="1:9" ht="15" thickTop="1" x14ac:dyDescent="0.3">
      <c r="A683" s="43" t="str">
        <f t="shared" si="20"/>
        <v>A</v>
      </c>
      <c r="B683" s="55" t="s">
        <v>333</v>
      </c>
      <c r="C683" s="56" t="s">
        <v>10</v>
      </c>
      <c r="D683" s="57">
        <v>71035.8</v>
      </c>
      <c r="E683" s="57">
        <v>73597.146000000008</v>
      </c>
      <c r="F683" s="57">
        <v>88851.548219999997</v>
      </c>
      <c r="G683" s="58">
        <f t="shared" si="21"/>
        <v>1.2072689370318788</v>
      </c>
    </row>
    <row r="684" spans="1:9" x14ac:dyDescent="0.3">
      <c r="A684" s="43" t="str">
        <f t="shared" si="20"/>
        <v>A</v>
      </c>
      <c r="B684" s="59" t="s">
        <v>333</v>
      </c>
      <c r="C684" s="60" t="s">
        <v>11</v>
      </c>
      <c r="D684" s="61">
        <v>44679.8</v>
      </c>
      <c r="E684" s="61">
        <v>39430.390999999996</v>
      </c>
      <c r="F684" s="61">
        <v>45756.516400000008</v>
      </c>
      <c r="G684" s="62">
        <f t="shared" si="21"/>
        <v>1.1604378054480873</v>
      </c>
    </row>
    <row r="685" spans="1:9" x14ac:dyDescent="0.3">
      <c r="A685" s="43" t="str">
        <f t="shared" si="20"/>
        <v>A</v>
      </c>
      <c r="B685" s="59" t="s">
        <v>333</v>
      </c>
      <c r="C685" s="60" t="s">
        <v>12</v>
      </c>
      <c r="D685" s="61">
        <v>24960</v>
      </c>
      <c r="E685" s="61">
        <v>31747.063000000009</v>
      </c>
      <c r="F685" s="61">
        <v>39394.730190000002</v>
      </c>
      <c r="G685" s="62">
        <f t="shared" si="21"/>
        <v>1.2408936911738888</v>
      </c>
    </row>
    <row r="686" spans="1:9" x14ac:dyDescent="0.3">
      <c r="A686" s="43" t="str">
        <f t="shared" si="20"/>
        <v>A</v>
      </c>
      <c r="B686" s="59" t="s">
        <v>333</v>
      </c>
      <c r="C686" s="60" t="s">
        <v>2</v>
      </c>
      <c r="D686" s="61">
        <v>510</v>
      </c>
      <c r="E686" s="61">
        <v>346.995</v>
      </c>
      <c r="F686" s="61">
        <v>957.31802000000005</v>
      </c>
      <c r="G686" s="62">
        <f t="shared" si="21"/>
        <v>2.7588813095289559</v>
      </c>
    </row>
    <row r="687" spans="1:9" x14ac:dyDescent="0.3">
      <c r="A687" s="43" t="str">
        <f t="shared" si="20"/>
        <v>A</v>
      </c>
      <c r="B687" s="59" t="s">
        <v>333</v>
      </c>
      <c r="C687" s="60" t="s">
        <v>15</v>
      </c>
      <c r="D687" s="61">
        <v>495</v>
      </c>
      <c r="E687" s="61">
        <v>1160.3749999999998</v>
      </c>
      <c r="F687" s="61">
        <v>1158.3363200000001</v>
      </c>
      <c r="G687" s="62">
        <f t="shared" si="21"/>
        <v>0.9982430852095231</v>
      </c>
    </row>
    <row r="688" spans="1:9" x14ac:dyDescent="0.3">
      <c r="A688" s="43" t="str">
        <f t="shared" si="20"/>
        <v>A</v>
      </c>
      <c r="B688" s="59" t="s">
        <v>333</v>
      </c>
      <c r="C688" s="60" t="s">
        <v>16</v>
      </c>
      <c r="D688" s="61">
        <v>391</v>
      </c>
      <c r="E688" s="61">
        <v>912.32199999999989</v>
      </c>
      <c r="F688" s="61">
        <v>1584.6472900000001</v>
      </c>
      <c r="G688" s="62">
        <f t="shared" si="21"/>
        <v>1.7369385918568228</v>
      </c>
    </row>
    <row r="689" spans="1:9" x14ac:dyDescent="0.3">
      <c r="A689" s="43" t="str">
        <f t="shared" si="20"/>
        <v>A</v>
      </c>
      <c r="B689" s="55" t="s">
        <v>333</v>
      </c>
      <c r="C689" s="56" t="s">
        <v>17</v>
      </c>
      <c r="D689" s="57">
        <v>1396</v>
      </c>
      <c r="E689" s="57">
        <v>1121.0079999999998</v>
      </c>
      <c r="F689" s="57">
        <v>1317.87781</v>
      </c>
      <c r="G689" s="58">
        <f t="shared" si="21"/>
        <v>1.1756185593679975</v>
      </c>
    </row>
    <row r="690" spans="1:9" ht="49.2" thickBot="1" x14ac:dyDescent="0.35">
      <c r="A690" s="43" t="str">
        <f t="shared" si="20"/>
        <v>A</v>
      </c>
      <c r="B690" s="44" t="s">
        <v>552</v>
      </c>
      <c r="C690" s="45" t="s">
        <v>553</v>
      </c>
      <c r="D690" s="63">
        <v>10900</v>
      </c>
      <c r="E690" s="63">
        <v>11194.348999999998</v>
      </c>
      <c r="F690" s="63">
        <v>11020.76894</v>
      </c>
      <c r="G690" s="64">
        <f t="shared" si="21"/>
        <v>0.98449395672763118</v>
      </c>
      <c r="H690" s="48"/>
      <c r="I690" s="48"/>
    </row>
    <row r="691" spans="1:9" ht="15" thickTop="1" x14ac:dyDescent="0.3">
      <c r="A691" s="43" t="str">
        <f t="shared" si="20"/>
        <v>A</v>
      </c>
      <c r="B691" s="55" t="s">
        <v>333</v>
      </c>
      <c r="C691" s="56" t="s">
        <v>10</v>
      </c>
      <c r="D691" s="57">
        <v>10800</v>
      </c>
      <c r="E691" s="57">
        <v>11172.858999999999</v>
      </c>
      <c r="F691" s="57">
        <v>10999.27894</v>
      </c>
      <c r="G691" s="58">
        <f t="shared" si="21"/>
        <v>0.98446413223329876</v>
      </c>
    </row>
    <row r="692" spans="1:9" x14ac:dyDescent="0.3">
      <c r="A692" s="43" t="str">
        <f t="shared" si="20"/>
        <v>A</v>
      </c>
      <c r="B692" s="59" t="s">
        <v>333</v>
      </c>
      <c r="C692" s="60" t="s">
        <v>11</v>
      </c>
      <c r="D692" s="61">
        <v>5500</v>
      </c>
      <c r="E692" s="61">
        <v>4159.5039999999999</v>
      </c>
      <c r="F692" s="61">
        <v>4159.4961300000004</v>
      </c>
      <c r="G692" s="62">
        <f t="shared" si="21"/>
        <v>0.99999810794748623</v>
      </c>
    </row>
    <row r="693" spans="1:9" x14ac:dyDescent="0.3">
      <c r="A693" s="43" t="str">
        <f t="shared" si="20"/>
        <v>A</v>
      </c>
      <c r="B693" s="59" t="s">
        <v>333</v>
      </c>
      <c r="C693" s="60" t="s">
        <v>12</v>
      </c>
      <c r="D693" s="61">
        <v>4750</v>
      </c>
      <c r="E693" s="61">
        <v>6156.0129999999999</v>
      </c>
      <c r="F693" s="61">
        <v>5949.4212900000002</v>
      </c>
      <c r="G693" s="62">
        <f t="shared" si="21"/>
        <v>0.9664406637867724</v>
      </c>
    </row>
    <row r="694" spans="1:9" x14ac:dyDescent="0.3">
      <c r="A694" s="43" t="str">
        <f t="shared" si="20"/>
        <v>A</v>
      </c>
      <c r="B694" s="59" t="s">
        <v>333</v>
      </c>
      <c r="C694" s="60" t="s">
        <v>2</v>
      </c>
      <c r="D694" s="61">
        <v>400</v>
      </c>
      <c r="E694" s="61">
        <v>283.755</v>
      </c>
      <c r="F694" s="61">
        <v>318.8476</v>
      </c>
      <c r="G694" s="62">
        <f t="shared" si="21"/>
        <v>1.1236721819879827</v>
      </c>
    </row>
    <row r="695" spans="1:9" x14ac:dyDescent="0.3">
      <c r="A695" s="43" t="str">
        <f t="shared" si="20"/>
        <v>A</v>
      </c>
      <c r="B695" s="59" t="s">
        <v>333</v>
      </c>
      <c r="C695" s="60" t="s">
        <v>15</v>
      </c>
      <c r="D695" s="61">
        <v>100</v>
      </c>
      <c r="E695" s="61">
        <v>227.876</v>
      </c>
      <c r="F695" s="61">
        <v>227.87521000000001</v>
      </c>
      <c r="G695" s="62">
        <f t="shared" si="21"/>
        <v>0.99999653320226789</v>
      </c>
    </row>
    <row r="696" spans="1:9" x14ac:dyDescent="0.3">
      <c r="A696" s="43" t="str">
        <f t="shared" si="20"/>
        <v>A</v>
      </c>
      <c r="B696" s="59" t="s">
        <v>333</v>
      </c>
      <c r="C696" s="60" t="s">
        <v>16</v>
      </c>
      <c r="D696" s="61">
        <v>50</v>
      </c>
      <c r="E696" s="61">
        <v>345.71100000000001</v>
      </c>
      <c r="F696" s="61">
        <v>343.63871</v>
      </c>
      <c r="G696" s="62">
        <f t="shared" si="21"/>
        <v>0.99400571575680263</v>
      </c>
    </row>
    <row r="697" spans="1:9" x14ac:dyDescent="0.3">
      <c r="A697" s="43" t="str">
        <f t="shared" si="20"/>
        <v>A</v>
      </c>
      <c r="B697" s="55" t="s">
        <v>333</v>
      </c>
      <c r="C697" s="56" t="s">
        <v>17</v>
      </c>
      <c r="D697" s="57">
        <v>100</v>
      </c>
      <c r="E697" s="57">
        <v>21.49</v>
      </c>
      <c r="F697" s="57">
        <v>21.49</v>
      </c>
      <c r="G697" s="58">
        <f t="shared" si="21"/>
        <v>1</v>
      </c>
    </row>
    <row r="698" spans="1:9" ht="16.8" thickBot="1" x14ac:dyDescent="0.35">
      <c r="A698" s="43" t="str">
        <f t="shared" si="20"/>
        <v>A</v>
      </c>
      <c r="B698" s="44" t="s">
        <v>554</v>
      </c>
      <c r="C698" s="45" t="s">
        <v>555</v>
      </c>
      <c r="D698" s="63">
        <v>6005.8</v>
      </c>
      <c r="E698" s="63">
        <v>5624.6450000000013</v>
      </c>
      <c r="F698" s="63">
        <v>5610.16849</v>
      </c>
      <c r="G698" s="64">
        <f t="shared" si="21"/>
        <v>0.99742623578910294</v>
      </c>
      <c r="H698" s="48"/>
      <c r="I698" s="48"/>
    </row>
    <row r="699" spans="1:9" ht="15" thickTop="1" x14ac:dyDescent="0.3">
      <c r="A699" s="43" t="str">
        <f t="shared" si="20"/>
        <v>A</v>
      </c>
      <c r="B699" s="55" t="s">
        <v>333</v>
      </c>
      <c r="C699" s="56" t="s">
        <v>10</v>
      </c>
      <c r="D699" s="57">
        <v>5975.8</v>
      </c>
      <c r="E699" s="57">
        <v>5620.045000000001</v>
      </c>
      <c r="F699" s="57">
        <v>5605.6184899999998</v>
      </c>
      <c r="G699" s="58">
        <f t="shared" si="21"/>
        <v>0.99743302589214122</v>
      </c>
    </row>
    <row r="700" spans="1:9" x14ac:dyDescent="0.3">
      <c r="A700" s="43" t="str">
        <f t="shared" si="20"/>
        <v>A</v>
      </c>
      <c r="B700" s="59" t="s">
        <v>333</v>
      </c>
      <c r="C700" s="60" t="s">
        <v>11</v>
      </c>
      <c r="D700" s="61">
        <v>3363.8</v>
      </c>
      <c r="E700" s="61">
        <v>2899.0390000000002</v>
      </c>
      <c r="F700" s="61">
        <v>2909.8285100000003</v>
      </c>
      <c r="G700" s="62">
        <f t="shared" si="21"/>
        <v>1.0037217540019296</v>
      </c>
    </row>
    <row r="701" spans="1:9" x14ac:dyDescent="0.3">
      <c r="A701" s="43" t="str">
        <f t="shared" si="20"/>
        <v>A</v>
      </c>
      <c r="B701" s="59" t="s">
        <v>333</v>
      </c>
      <c r="C701" s="60" t="s">
        <v>12</v>
      </c>
      <c r="D701" s="61">
        <v>2532</v>
      </c>
      <c r="E701" s="61">
        <v>2551.9260000000004</v>
      </c>
      <c r="F701" s="61">
        <v>2527.4848700000002</v>
      </c>
      <c r="G701" s="62">
        <f t="shared" si="21"/>
        <v>0.99042247698405039</v>
      </c>
    </row>
    <row r="702" spans="1:9" x14ac:dyDescent="0.3">
      <c r="A702" s="43" t="str">
        <f t="shared" si="20"/>
        <v>A</v>
      </c>
      <c r="B702" s="59" t="s">
        <v>333</v>
      </c>
      <c r="C702" s="60" t="s">
        <v>2</v>
      </c>
      <c r="D702" s="61">
        <v>0</v>
      </c>
      <c r="E702" s="61">
        <v>4.55</v>
      </c>
      <c r="F702" s="61">
        <v>4.5409499999999996</v>
      </c>
      <c r="G702" s="62">
        <f t="shared" si="21"/>
        <v>0.99801098901098895</v>
      </c>
    </row>
    <row r="703" spans="1:9" x14ac:dyDescent="0.3">
      <c r="A703" s="43" t="str">
        <f t="shared" si="20"/>
        <v>A</v>
      </c>
      <c r="B703" s="59" t="s">
        <v>333</v>
      </c>
      <c r="C703" s="60" t="s">
        <v>15</v>
      </c>
      <c r="D703" s="61">
        <v>15</v>
      </c>
      <c r="E703" s="61">
        <v>96</v>
      </c>
      <c r="F703" s="61">
        <v>95.272109999999998</v>
      </c>
      <c r="G703" s="62">
        <f t="shared" si="21"/>
        <v>0.99241781249999994</v>
      </c>
    </row>
    <row r="704" spans="1:9" x14ac:dyDescent="0.3">
      <c r="A704" s="43" t="str">
        <f t="shared" si="20"/>
        <v>A</v>
      </c>
      <c r="B704" s="59" t="s">
        <v>333</v>
      </c>
      <c r="C704" s="60" t="s">
        <v>16</v>
      </c>
      <c r="D704" s="61">
        <v>65</v>
      </c>
      <c r="E704" s="61">
        <v>68.53</v>
      </c>
      <c r="F704" s="61">
        <v>68.492050000000006</v>
      </c>
      <c r="G704" s="62">
        <f t="shared" si="21"/>
        <v>0.9994462279293741</v>
      </c>
    </row>
    <row r="705" spans="1:9" x14ac:dyDescent="0.3">
      <c r="A705" s="43" t="str">
        <f t="shared" si="20"/>
        <v>A</v>
      </c>
      <c r="B705" s="55" t="s">
        <v>333</v>
      </c>
      <c r="C705" s="56" t="s">
        <v>17</v>
      </c>
      <c r="D705" s="57">
        <v>30</v>
      </c>
      <c r="E705" s="57">
        <v>4.5999999999999996</v>
      </c>
      <c r="F705" s="57">
        <v>4.55</v>
      </c>
      <c r="G705" s="58">
        <f t="shared" si="21"/>
        <v>0.98913043478260876</v>
      </c>
    </row>
    <row r="706" spans="1:9" ht="33" thickBot="1" x14ac:dyDescent="0.35">
      <c r="A706" s="43" t="str">
        <f t="shared" ref="A706:A769" si="22">IF(OR(D706&lt;&gt;0,E706&lt;&gt;0,F706&lt;&gt;0),"A","B")</f>
        <v>A</v>
      </c>
      <c r="B706" s="44" t="s">
        <v>556</v>
      </c>
      <c r="C706" s="45" t="s">
        <v>557</v>
      </c>
      <c r="D706" s="63">
        <v>11850</v>
      </c>
      <c r="E706" s="63">
        <v>11538.268000000002</v>
      </c>
      <c r="F706" s="63">
        <v>27043.342300000004</v>
      </c>
      <c r="G706" s="64">
        <f t="shared" ref="G706:G769" si="23">F706/E706</f>
        <v>2.3437956459323011</v>
      </c>
      <c r="H706" s="48"/>
      <c r="I706" s="48"/>
    </row>
    <row r="707" spans="1:9" ht="15" thickTop="1" x14ac:dyDescent="0.3">
      <c r="A707" s="43" t="str">
        <f t="shared" si="22"/>
        <v>A</v>
      </c>
      <c r="B707" s="55" t="s">
        <v>333</v>
      </c>
      <c r="C707" s="56" t="s">
        <v>10</v>
      </c>
      <c r="D707" s="57">
        <v>11650</v>
      </c>
      <c r="E707" s="57">
        <v>11528.068000000001</v>
      </c>
      <c r="F707" s="57">
        <v>26829.894910000003</v>
      </c>
      <c r="G707" s="58">
        <f t="shared" si="23"/>
        <v>2.3273539772666156</v>
      </c>
    </row>
    <row r="708" spans="1:9" x14ac:dyDescent="0.3">
      <c r="A708" s="43" t="str">
        <f t="shared" si="22"/>
        <v>A</v>
      </c>
      <c r="B708" s="59" t="s">
        <v>333</v>
      </c>
      <c r="C708" s="60" t="s">
        <v>11</v>
      </c>
      <c r="D708" s="61">
        <v>3950</v>
      </c>
      <c r="E708" s="61">
        <v>3948.7890000000002</v>
      </c>
      <c r="F708" s="61">
        <v>10262.78846</v>
      </c>
      <c r="G708" s="62">
        <f t="shared" si="23"/>
        <v>2.5989710921500233</v>
      </c>
    </row>
    <row r="709" spans="1:9" x14ac:dyDescent="0.3">
      <c r="A709" s="43" t="str">
        <f t="shared" si="22"/>
        <v>A</v>
      </c>
      <c r="B709" s="59" t="s">
        <v>333</v>
      </c>
      <c r="C709" s="60" t="s">
        <v>12</v>
      </c>
      <c r="D709" s="61">
        <v>7500</v>
      </c>
      <c r="E709" s="61">
        <v>7461.009</v>
      </c>
      <c r="F709" s="61">
        <v>15247.902709999998</v>
      </c>
      <c r="G709" s="62">
        <f t="shared" si="23"/>
        <v>2.043678369775455</v>
      </c>
    </row>
    <row r="710" spans="1:9" x14ac:dyDescent="0.3">
      <c r="A710" s="43" t="str">
        <f t="shared" si="22"/>
        <v>A</v>
      </c>
      <c r="B710" s="59" t="s">
        <v>333</v>
      </c>
      <c r="C710" s="60" t="s">
        <v>2</v>
      </c>
      <c r="D710" s="61">
        <v>50</v>
      </c>
      <c r="E710" s="61">
        <v>4.3899999999999997</v>
      </c>
      <c r="F710" s="61">
        <v>528.99024000000009</v>
      </c>
      <c r="G710" s="62">
        <f t="shared" si="23"/>
        <v>120.49891571753989</v>
      </c>
    </row>
    <row r="711" spans="1:9" x14ac:dyDescent="0.3">
      <c r="A711" s="43" t="str">
        <f t="shared" si="22"/>
        <v>A</v>
      </c>
      <c r="B711" s="59" t="s">
        <v>333</v>
      </c>
      <c r="C711" s="60" t="s">
        <v>15</v>
      </c>
      <c r="D711" s="61">
        <v>70</v>
      </c>
      <c r="E711" s="61">
        <v>36.61</v>
      </c>
      <c r="F711" s="61">
        <v>36.609209999999997</v>
      </c>
      <c r="G711" s="62">
        <f t="shared" si="23"/>
        <v>0.99997842119639435</v>
      </c>
    </row>
    <row r="712" spans="1:9" x14ac:dyDescent="0.3">
      <c r="A712" s="43" t="str">
        <f t="shared" si="22"/>
        <v>A</v>
      </c>
      <c r="B712" s="59" t="s">
        <v>333</v>
      </c>
      <c r="C712" s="60" t="s">
        <v>16</v>
      </c>
      <c r="D712" s="61">
        <v>80</v>
      </c>
      <c r="E712" s="61">
        <v>77.27</v>
      </c>
      <c r="F712" s="61">
        <v>753.60428999999999</v>
      </c>
      <c r="G712" s="62">
        <f t="shared" si="23"/>
        <v>9.7528703248349942</v>
      </c>
    </row>
    <row r="713" spans="1:9" x14ac:dyDescent="0.3">
      <c r="A713" s="43" t="str">
        <f t="shared" si="22"/>
        <v>A</v>
      </c>
      <c r="B713" s="55" t="s">
        <v>333</v>
      </c>
      <c r="C713" s="56" t="s">
        <v>17</v>
      </c>
      <c r="D713" s="57">
        <v>200</v>
      </c>
      <c r="E713" s="57">
        <v>10.199999999999999</v>
      </c>
      <c r="F713" s="57">
        <v>213.44738999999998</v>
      </c>
      <c r="G713" s="58">
        <f t="shared" si="23"/>
        <v>20.926214705882352</v>
      </c>
    </row>
    <row r="714" spans="1:9" ht="16.8" thickBot="1" x14ac:dyDescent="0.35">
      <c r="A714" s="43" t="str">
        <f t="shared" si="22"/>
        <v>A</v>
      </c>
      <c r="B714" s="44" t="s">
        <v>558</v>
      </c>
      <c r="C714" s="45" t="s">
        <v>559</v>
      </c>
      <c r="D714" s="63">
        <v>15610</v>
      </c>
      <c r="E714" s="63">
        <v>14716.030999999997</v>
      </c>
      <c r="F714" s="63">
        <v>14653.593350000005</v>
      </c>
      <c r="G714" s="64">
        <f t="shared" si="23"/>
        <v>0.99575716781243584</v>
      </c>
      <c r="H714" s="48"/>
      <c r="I714" s="48"/>
    </row>
    <row r="715" spans="1:9" ht="15" thickTop="1" x14ac:dyDescent="0.3">
      <c r="A715" s="43" t="str">
        <f t="shared" si="22"/>
        <v>A</v>
      </c>
      <c r="B715" s="55" t="s">
        <v>333</v>
      </c>
      <c r="C715" s="56" t="s">
        <v>10</v>
      </c>
      <c r="D715" s="57">
        <v>15330</v>
      </c>
      <c r="E715" s="57">
        <v>14582.680999999997</v>
      </c>
      <c r="F715" s="57">
        <v>14547.564360000004</v>
      </c>
      <c r="G715" s="58">
        <f t="shared" si="23"/>
        <v>0.99759189411055538</v>
      </c>
    </row>
    <row r="716" spans="1:9" x14ac:dyDescent="0.3">
      <c r="A716" s="43" t="str">
        <f t="shared" si="22"/>
        <v>A</v>
      </c>
      <c r="B716" s="59" t="s">
        <v>333</v>
      </c>
      <c r="C716" s="60" t="s">
        <v>11</v>
      </c>
      <c r="D716" s="61">
        <v>10670</v>
      </c>
      <c r="E716" s="61">
        <v>10363.57</v>
      </c>
      <c r="F716" s="61">
        <v>10362.411480000001</v>
      </c>
      <c r="G716" s="62">
        <f t="shared" si="23"/>
        <v>0.9998882122666225</v>
      </c>
    </row>
    <row r="717" spans="1:9" x14ac:dyDescent="0.3">
      <c r="A717" s="43" t="str">
        <f t="shared" si="22"/>
        <v>A</v>
      </c>
      <c r="B717" s="59" t="s">
        <v>333</v>
      </c>
      <c r="C717" s="60" t="s">
        <v>12</v>
      </c>
      <c r="D717" s="61">
        <v>4435</v>
      </c>
      <c r="E717" s="61">
        <v>3878.0820000000003</v>
      </c>
      <c r="F717" s="61">
        <v>3844.7829200000001</v>
      </c>
      <c r="G717" s="62">
        <f t="shared" si="23"/>
        <v>0.99141351833200009</v>
      </c>
    </row>
    <row r="718" spans="1:9" x14ac:dyDescent="0.3">
      <c r="A718" s="43" t="str">
        <f t="shared" si="22"/>
        <v>A</v>
      </c>
      <c r="B718" s="59" t="s">
        <v>333</v>
      </c>
      <c r="C718" s="60" t="s">
        <v>2</v>
      </c>
      <c r="D718" s="61">
        <v>60</v>
      </c>
      <c r="E718" s="61">
        <v>54.3</v>
      </c>
      <c r="F718" s="61">
        <v>54.292000000000002</v>
      </c>
      <c r="G718" s="62">
        <f t="shared" si="23"/>
        <v>0.99985267034990799</v>
      </c>
    </row>
    <row r="719" spans="1:9" x14ac:dyDescent="0.3">
      <c r="A719" s="43" t="str">
        <f t="shared" si="22"/>
        <v>A</v>
      </c>
      <c r="B719" s="59" t="s">
        <v>333</v>
      </c>
      <c r="C719" s="60" t="s">
        <v>15</v>
      </c>
      <c r="D719" s="61">
        <v>120</v>
      </c>
      <c r="E719" s="61">
        <v>232.89</v>
      </c>
      <c r="F719" s="61">
        <v>232.76061000000001</v>
      </c>
      <c r="G719" s="62">
        <f t="shared" si="23"/>
        <v>0.99944441581862697</v>
      </c>
    </row>
    <row r="720" spans="1:9" x14ac:dyDescent="0.3">
      <c r="A720" s="43" t="str">
        <f t="shared" si="22"/>
        <v>A</v>
      </c>
      <c r="B720" s="59" t="s">
        <v>333</v>
      </c>
      <c r="C720" s="60" t="s">
        <v>16</v>
      </c>
      <c r="D720" s="61">
        <v>45</v>
      </c>
      <c r="E720" s="61">
        <v>53.838999999999999</v>
      </c>
      <c r="F720" s="61">
        <v>53.31734999999999</v>
      </c>
      <c r="G720" s="62">
        <f t="shared" si="23"/>
        <v>0.99031092702316148</v>
      </c>
    </row>
    <row r="721" spans="1:9" x14ac:dyDescent="0.3">
      <c r="A721" s="43" t="str">
        <f t="shared" si="22"/>
        <v>A</v>
      </c>
      <c r="B721" s="55" t="s">
        <v>333</v>
      </c>
      <c r="C721" s="56" t="s">
        <v>17</v>
      </c>
      <c r="D721" s="57">
        <v>280</v>
      </c>
      <c r="E721" s="57">
        <v>133.35</v>
      </c>
      <c r="F721" s="57">
        <v>106.02898999999999</v>
      </c>
      <c r="G721" s="58">
        <f t="shared" si="23"/>
        <v>0.79511803524559432</v>
      </c>
    </row>
    <row r="722" spans="1:9" ht="33" thickBot="1" x14ac:dyDescent="0.35">
      <c r="A722" s="43" t="str">
        <f t="shared" si="22"/>
        <v>A</v>
      </c>
      <c r="B722" s="44" t="s">
        <v>560</v>
      </c>
      <c r="C722" s="45" t="s">
        <v>561</v>
      </c>
      <c r="D722" s="63">
        <v>9720</v>
      </c>
      <c r="E722" s="63">
        <v>9350.9290000000001</v>
      </c>
      <c r="F722" s="63">
        <v>9681.4440299999987</v>
      </c>
      <c r="G722" s="64">
        <f t="shared" si="23"/>
        <v>1.0353456891823261</v>
      </c>
      <c r="H722" s="48"/>
      <c r="I722" s="48"/>
    </row>
    <row r="723" spans="1:9" ht="15" thickTop="1" x14ac:dyDescent="0.3">
      <c r="A723" s="43" t="str">
        <f t="shared" si="22"/>
        <v>A</v>
      </c>
      <c r="B723" s="55" t="s">
        <v>333</v>
      </c>
      <c r="C723" s="56" t="s">
        <v>10</v>
      </c>
      <c r="D723" s="57">
        <v>9419</v>
      </c>
      <c r="E723" s="57">
        <v>9063.0589999999993</v>
      </c>
      <c r="F723" s="57">
        <v>9372.5685699999995</v>
      </c>
      <c r="G723" s="58">
        <f t="shared" si="23"/>
        <v>1.0341506736301729</v>
      </c>
    </row>
    <row r="724" spans="1:9" x14ac:dyDescent="0.3">
      <c r="A724" s="43" t="str">
        <f t="shared" si="22"/>
        <v>A</v>
      </c>
      <c r="B724" s="59" t="s">
        <v>333</v>
      </c>
      <c r="C724" s="60" t="s">
        <v>11</v>
      </c>
      <c r="D724" s="61">
        <v>8350</v>
      </c>
      <c r="E724" s="61">
        <v>7435.1469999999999</v>
      </c>
      <c r="F724" s="61">
        <v>7435.1468199999999</v>
      </c>
      <c r="G724" s="62">
        <f t="shared" si="23"/>
        <v>0.99999997579066024</v>
      </c>
    </row>
    <row r="725" spans="1:9" x14ac:dyDescent="0.3">
      <c r="A725" s="43" t="str">
        <f t="shared" si="22"/>
        <v>A</v>
      </c>
      <c r="B725" s="59" t="s">
        <v>333</v>
      </c>
      <c r="C725" s="60" t="s">
        <v>12</v>
      </c>
      <c r="D725" s="61">
        <v>1000</v>
      </c>
      <c r="E725" s="61">
        <v>1295.527</v>
      </c>
      <c r="F725" s="61">
        <v>1554.39645</v>
      </c>
      <c r="G725" s="62">
        <f t="shared" si="23"/>
        <v>1.1998178733442066</v>
      </c>
    </row>
    <row r="726" spans="1:9" x14ac:dyDescent="0.3">
      <c r="A726" s="43" t="str">
        <f t="shared" si="22"/>
        <v>A</v>
      </c>
      <c r="B726" s="59" t="s">
        <v>333</v>
      </c>
      <c r="C726" s="60" t="s">
        <v>2</v>
      </c>
      <c r="D726" s="61">
        <v>0</v>
      </c>
      <c r="E726" s="61">
        <v>0</v>
      </c>
      <c r="F726" s="61">
        <v>50.64723</v>
      </c>
      <c r="G726" s="62" t="e">
        <f t="shared" si="23"/>
        <v>#DIV/0!</v>
      </c>
    </row>
    <row r="727" spans="1:9" x14ac:dyDescent="0.3">
      <c r="A727" s="43" t="str">
        <f t="shared" si="22"/>
        <v>A</v>
      </c>
      <c r="B727" s="59" t="s">
        <v>333</v>
      </c>
      <c r="C727" s="60" t="s">
        <v>15</v>
      </c>
      <c r="D727" s="61">
        <v>50</v>
      </c>
      <c r="E727" s="61">
        <v>129.86500000000001</v>
      </c>
      <c r="F727" s="61">
        <v>129.86412000000001</v>
      </c>
      <c r="G727" s="62">
        <f t="shared" si="23"/>
        <v>0.99999322373233746</v>
      </c>
    </row>
    <row r="728" spans="1:9" x14ac:dyDescent="0.3">
      <c r="A728" s="43" t="str">
        <f t="shared" si="22"/>
        <v>A</v>
      </c>
      <c r="B728" s="59" t="s">
        <v>333</v>
      </c>
      <c r="C728" s="60" t="s">
        <v>16</v>
      </c>
      <c r="D728" s="61">
        <v>19</v>
      </c>
      <c r="E728" s="61">
        <v>202.52</v>
      </c>
      <c r="F728" s="61">
        <v>202.51394999999999</v>
      </c>
      <c r="G728" s="62">
        <f t="shared" si="23"/>
        <v>0.99997012640726834</v>
      </c>
    </row>
    <row r="729" spans="1:9" x14ac:dyDescent="0.3">
      <c r="A729" s="43" t="str">
        <f t="shared" si="22"/>
        <v>A</v>
      </c>
      <c r="B729" s="55" t="s">
        <v>333</v>
      </c>
      <c r="C729" s="56" t="s">
        <v>17</v>
      </c>
      <c r="D729" s="57">
        <v>301</v>
      </c>
      <c r="E729" s="57">
        <v>287.87</v>
      </c>
      <c r="F729" s="57">
        <v>308.87545999999998</v>
      </c>
      <c r="G729" s="58">
        <f t="shared" si="23"/>
        <v>1.0729685621982143</v>
      </c>
    </row>
    <row r="730" spans="1:9" ht="33" thickBot="1" x14ac:dyDescent="0.35">
      <c r="A730" s="43" t="str">
        <f t="shared" si="22"/>
        <v>A</v>
      </c>
      <c r="B730" s="44" t="s">
        <v>562</v>
      </c>
      <c r="C730" s="45" t="s">
        <v>563</v>
      </c>
      <c r="D730" s="63">
        <v>4716.6000000000004</v>
      </c>
      <c r="E730" s="63">
        <v>4183.4830000000002</v>
      </c>
      <c r="F730" s="63">
        <v>4179.6566499999999</v>
      </c>
      <c r="G730" s="64">
        <f t="shared" si="23"/>
        <v>0.99908536738406728</v>
      </c>
      <c r="H730" s="48"/>
      <c r="I730" s="48"/>
    </row>
    <row r="731" spans="1:9" ht="15" thickTop="1" x14ac:dyDescent="0.3">
      <c r="A731" s="43" t="str">
        <f t="shared" si="22"/>
        <v>A</v>
      </c>
      <c r="B731" s="55" t="s">
        <v>333</v>
      </c>
      <c r="C731" s="56" t="s">
        <v>10</v>
      </c>
      <c r="D731" s="57">
        <v>4636.6000000000004</v>
      </c>
      <c r="E731" s="57">
        <v>4182.0230000000001</v>
      </c>
      <c r="F731" s="57">
        <v>4178.2046499999997</v>
      </c>
      <c r="G731" s="58">
        <f t="shared" si="23"/>
        <v>0.99908696102340888</v>
      </c>
    </row>
    <row r="732" spans="1:9" x14ac:dyDescent="0.3">
      <c r="A732" s="43" t="str">
        <f t="shared" si="22"/>
        <v>A</v>
      </c>
      <c r="B732" s="59" t="s">
        <v>333</v>
      </c>
      <c r="C732" s="60" t="s">
        <v>11</v>
      </c>
      <c r="D732" s="61">
        <v>3227.6</v>
      </c>
      <c r="E732" s="61">
        <v>2714.78</v>
      </c>
      <c r="F732" s="61">
        <v>2714.7793299999998</v>
      </c>
      <c r="G732" s="62">
        <f t="shared" si="23"/>
        <v>0.99999975320283763</v>
      </c>
    </row>
    <row r="733" spans="1:9" x14ac:dyDescent="0.3">
      <c r="A733" s="43" t="str">
        <f t="shared" si="22"/>
        <v>A</v>
      </c>
      <c r="B733" s="59" t="s">
        <v>333</v>
      </c>
      <c r="C733" s="60" t="s">
        <v>12</v>
      </c>
      <c r="D733" s="61">
        <v>1256</v>
      </c>
      <c r="E733" s="61">
        <v>1230.596</v>
      </c>
      <c r="F733" s="61">
        <v>1228.00712</v>
      </c>
      <c r="G733" s="62">
        <f t="shared" si="23"/>
        <v>0.99789623889562451</v>
      </c>
    </row>
    <row r="734" spans="1:9" x14ac:dyDescent="0.3">
      <c r="A734" s="43" t="str">
        <f t="shared" si="22"/>
        <v>A</v>
      </c>
      <c r="B734" s="59" t="s">
        <v>333</v>
      </c>
      <c r="C734" s="60" t="s">
        <v>15</v>
      </c>
      <c r="D734" s="61">
        <v>70</v>
      </c>
      <c r="E734" s="61">
        <v>128.535</v>
      </c>
      <c r="F734" s="61">
        <v>128.5342</v>
      </c>
      <c r="G734" s="62">
        <f t="shared" si="23"/>
        <v>0.99999377601431516</v>
      </c>
    </row>
    <row r="735" spans="1:9" x14ac:dyDescent="0.3">
      <c r="A735" s="43" t="str">
        <f t="shared" si="22"/>
        <v>A</v>
      </c>
      <c r="B735" s="59" t="s">
        <v>333</v>
      </c>
      <c r="C735" s="60" t="s">
        <v>16</v>
      </c>
      <c r="D735" s="61">
        <v>83</v>
      </c>
      <c r="E735" s="61">
        <v>108.11199999999999</v>
      </c>
      <c r="F735" s="61">
        <v>106.884</v>
      </c>
      <c r="G735" s="62">
        <f t="shared" si="23"/>
        <v>0.98864140890927932</v>
      </c>
    </row>
    <row r="736" spans="1:9" x14ac:dyDescent="0.3">
      <c r="A736" s="43" t="str">
        <f t="shared" si="22"/>
        <v>A</v>
      </c>
      <c r="B736" s="55" t="s">
        <v>333</v>
      </c>
      <c r="C736" s="56" t="s">
        <v>17</v>
      </c>
      <c r="D736" s="57">
        <v>80</v>
      </c>
      <c r="E736" s="57">
        <v>1.46</v>
      </c>
      <c r="F736" s="57">
        <v>1.452</v>
      </c>
      <c r="G736" s="58">
        <f t="shared" si="23"/>
        <v>0.9945205479452055</v>
      </c>
    </row>
    <row r="737" spans="1:9" ht="33" thickBot="1" x14ac:dyDescent="0.35">
      <c r="A737" s="43" t="str">
        <f t="shared" si="22"/>
        <v>A</v>
      </c>
      <c r="B737" s="44" t="s">
        <v>564</v>
      </c>
      <c r="C737" s="45" t="s">
        <v>565</v>
      </c>
      <c r="D737" s="63">
        <v>5905</v>
      </c>
      <c r="E737" s="63">
        <v>5554.6620000000003</v>
      </c>
      <c r="F737" s="63">
        <v>5477.2966999999999</v>
      </c>
      <c r="G737" s="64">
        <f t="shared" si="23"/>
        <v>0.9860720058214163</v>
      </c>
      <c r="H737" s="48"/>
      <c r="I737" s="48"/>
    </row>
    <row r="738" spans="1:9" ht="15" thickTop="1" x14ac:dyDescent="0.3">
      <c r="A738" s="43" t="str">
        <f t="shared" si="22"/>
        <v>A</v>
      </c>
      <c r="B738" s="55" t="s">
        <v>333</v>
      </c>
      <c r="C738" s="56" t="s">
        <v>10</v>
      </c>
      <c r="D738" s="57">
        <v>5755</v>
      </c>
      <c r="E738" s="57">
        <v>5462.6120000000001</v>
      </c>
      <c r="F738" s="57">
        <v>5385.2466999999997</v>
      </c>
      <c r="G738" s="58">
        <f t="shared" si="23"/>
        <v>0.98583730640213874</v>
      </c>
    </row>
    <row r="739" spans="1:9" x14ac:dyDescent="0.3">
      <c r="A739" s="43" t="str">
        <f t="shared" si="22"/>
        <v>A</v>
      </c>
      <c r="B739" s="59" t="s">
        <v>333</v>
      </c>
      <c r="C739" s="60" t="s">
        <v>11</v>
      </c>
      <c r="D739" s="61">
        <v>3795</v>
      </c>
      <c r="E739" s="61">
        <v>3610</v>
      </c>
      <c r="F739" s="61">
        <v>3607.8310499999998</v>
      </c>
      <c r="G739" s="62">
        <f t="shared" si="23"/>
        <v>0.99939918282548468</v>
      </c>
    </row>
    <row r="740" spans="1:9" x14ac:dyDescent="0.3">
      <c r="A740" s="43" t="str">
        <f t="shared" si="22"/>
        <v>A</v>
      </c>
      <c r="B740" s="59" t="s">
        <v>333</v>
      </c>
      <c r="C740" s="60" t="s">
        <v>12</v>
      </c>
      <c r="D740" s="61">
        <v>1924</v>
      </c>
      <c r="E740" s="61">
        <v>1640.5619999999999</v>
      </c>
      <c r="F740" s="61">
        <v>1566.3879999999999</v>
      </c>
      <c r="G740" s="62">
        <f t="shared" si="23"/>
        <v>0.9547874447902609</v>
      </c>
    </row>
    <row r="741" spans="1:9" x14ac:dyDescent="0.3">
      <c r="A741" s="43" t="str">
        <f t="shared" si="22"/>
        <v>A</v>
      </c>
      <c r="B741" s="59" t="s">
        <v>333</v>
      </c>
      <c r="C741" s="60" t="s">
        <v>15</v>
      </c>
      <c r="D741" s="61">
        <v>10</v>
      </c>
      <c r="E741" s="61">
        <v>180</v>
      </c>
      <c r="F741" s="61">
        <v>179.05504999999999</v>
      </c>
      <c r="G741" s="62">
        <f t="shared" si="23"/>
        <v>0.99475027777777769</v>
      </c>
    </row>
    <row r="742" spans="1:9" x14ac:dyDescent="0.3">
      <c r="A742" s="43" t="str">
        <f t="shared" si="22"/>
        <v>A</v>
      </c>
      <c r="B742" s="59" t="s">
        <v>333</v>
      </c>
      <c r="C742" s="60" t="s">
        <v>16</v>
      </c>
      <c r="D742" s="61">
        <v>26</v>
      </c>
      <c r="E742" s="61">
        <v>32.049999999999997</v>
      </c>
      <c r="F742" s="61">
        <v>31.9726</v>
      </c>
      <c r="G742" s="62">
        <f t="shared" si="23"/>
        <v>0.99758502340093613</v>
      </c>
    </row>
    <row r="743" spans="1:9" x14ac:dyDescent="0.3">
      <c r="A743" s="43" t="str">
        <f t="shared" si="22"/>
        <v>A</v>
      </c>
      <c r="B743" s="55" t="s">
        <v>333</v>
      </c>
      <c r="C743" s="56" t="s">
        <v>17</v>
      </c>
      <c r="D743" s="57">
        <v>150</v>
      </c>
      <c r="E743" s="57">
        <v>92.05</v>
      </c>
      <c r="F743" s="57">
        <v>92.05</v>
      </c>
      <c r="G743" s="58">
        <f t="shared" si="23"/>
        <v>1</v>
      </c>
    </row>
    <row r="744" spans="1:9" ht="16.8" thickBot="1" x14ac:dyDescent="0.35">
      <c r="A744" s="43" t="str">
        <f t="shared" si="22"/>
        <v>A</v>
      </c>
      <c r="B744" s="44" t="s">
        <v>566</v>
      </c>
      <c r="C744" s="45" t="s">
        <v>567</v>
      </c>
      <c r="D744" s="63">
        <v>1389</v>
      </c>
      <c r="E744" s="63">
        <v>1153.44</v>
      </c>
      <c r="F744" s="63">
        <v>1141.21021</v>
      </c>
      <c r="G744" s="64">
        <f t="shared" si="23"/>
        <v>0.98939711645165762</v>
      </c>
      <c r="H744" s="48"/>
      <c r="I744" s="48"/>
    </row>
    <row r="745" spans="1:9" ht="15" thickTop="1" x14ac:dyDescent="0.3">
      <c r="A745" s="43" t="str">
        <f t="shared" si="22"/>
        <v>A</v>
      </c>
      <c r="B745" s="55" t="s">
        <v>333</v>
      </c>
      <c r="C745" s="56" t="s">
        <v>10</v>
      </c>
      <c r="D745" s="57">
        <v>1339</v>
      </c>
      <c r="E745" s="57">
        <v>1123.51</v>
      </c>
      <c r="F745" s="57">
        <v>1111.28124</v>
      </c>
      <c r="G745" s="58">
        <f t="shared" si="23"/>
        <v>0.98911557529528005</v>
      </c>
    </row>
    <row r="746" spans="1:9" x14ac:dyDescent="0.3">
      <c r="A746" s="43" t="str">
        <f t="shared" si="22"/>
        <v>A</v>
      </c>
      <c r="B746" s="59" t="s">
        <v>333</v>
      </c>
      <c r="C746" s="60" t="s">
        <v>11</v>
      </c>
      <c r="D746" s="61">
        <v>979</v>
      </c>
      <c r="E746" s="61">
        <v>731.85</v>
      </c>
      <c r="F746" s="61">
        <v>731.84509000000003</v>
      </c>
      <c r="G746" s="62">
        <f t="shared" si="23"/>
        <v>0.99999329097492651</v>
      </c>
    </row>
    <row r="747" spans="1:9" x14ac:dyDescent="0.3">
      <c r="A747" s="43" t="str">
        <f t="shared" si="22"/>
        <v>A</v>
      </c>
      <c r="B747" s="59" t="s">
        <v>333</v>
      </c>
      <c r="C747" s="60" t="s">
        <v>12</v>
      </c>
      <c r="D747" s="61">
        <v>347</v>
      </c>
      <c r="E747" s="61">
        <v>360.08</v>
      </c>
      <c r="F747" s="61">
        <v>348.10498000000001</v>
      </c>
      <c r="G747" s="62">
        <f t="shared" si="23"/>
        <v>0.96674344590091099</v>
      </c>
    </row>
    <row r="748" spans="1:9" x14ac:dyDescent="0.3">
      <c r="A748" s="43" t="str">
        <f t="shared" si="22"/>
        <v>A</v>
      </c>
      <c r="B748" s="59" t="s">
        <v>333</v>
      </c>
      <c r="C748" s="60" t="s">
        <v>15</v>
      </c>
      <c r="D748" s="61">
        <v>10</v>
      </c>
      <c r="E748" s="61">
        <v>29</v>
      </c>
      <c r="F748" s="61">
        <v>28.768190000000001</v>
      </c>
      <c r="G748" s="62">
        <f t="shared" si="23"/>
        <v>0.99200655172413799</v>
      </c>
    </row>
    <row r="749" spans="1:9" x14ac:dyDescent="0.3">
      <c r="A749" s="43" t="str">
        <f t="shared" si="22"/>
        <v>A</v>
      </c>
      <c r="B749" s="59" t="s">
        <v>333</v>
      </c>
      <c r="C749" s="60" t="s">
        <v>16</v>
      </c>
      <c r="D749" s="61">
        <v>3</v>
      </c>
      <c r="E749" s="61">
        <v>2.58</v>
      </c>
      <c r="F749" s="61">
        <v>2.56298</v>
      </c>
      <c r="G749" s="62">
        <f t="shared" si="23"/>
        <v>0.99340310077519378</v>
      </c>
    </row>
    <row r="750" spans="1:9" x14ac:dyDescent="0.3">
      <c r="A750" s="43" t="str">
        <f t="shared" si="22"/>
        <v>A</v>
      </c>
      <c r="B750" s="55" t="s">
        <v>333</v>
      </c>
      <c r="C750" s="56" t="s">
        <v>17</v>
      </c>
      <c r="D750" s="57">
        <v>50</v>
      </c>
      <c r="E750" s="57">
        <v>29.93</v>
      </c>
      <c r="F750" s="57">
        <v>29.92897</v>
      </c>
      <c r="G750" s="58">
        <f t="shared" si="23"/>
        <v>0.99996558636819244</v>
      </c>
    </row>
    <row r="751" spans="1:9" ht="16.8" thickBot="1" x14ac:dyDescent="0.35">
      <c r="A751" s="43" t="str">
        <f t="shared" si="22"/>
        <v>A</v>
      </c>
      <c r="B751" s="44" t="s">
        <v>568</v>
      </c>
      <c r="C751" s="45" t="s">
        <v>569</v>
      </c>
      <c r="D751" s="63">
        <v>4516.8999999999996</v>
      </c>
      <c r="E751" s="63">
        <v>3480.14</v>
      </c>
      <c r="F751" s="63">
        <v>3479.9078999999997</v>
      </c>
      <c r="G751" s="64">
        <f t="shared" si="23"/>
        <v>0.99993330728074148</v>
      </c>
      <c r="H751" s="48"/>
      <c r="I751" s="48"/>
    </row>
    <row r="752" spans="1:9" ht="15" thickTop="1" x14ac:dyDescent="0.3">
      <c r="A752" s="43" t="str">
        <f t="shared" si="22"/>
        <v>A</v>
      </c>
      <c r="B752" s="55" t="s">
        <v>333</v>
      </c>
      <c r="C752" s="56" t="s">
        <v>10</v>
      </c>
      <c r="D752" s="57">
        <v>4511.8999999999996</v>
      </c>
      <c r="E752" s="57">
        <v>3466.66</v>
      </c>
      <c r="F752" s="57">
        <v>3466.4308999999998</v>
      </c>
      <c r="G752" s="58">
        <f t="shared" si="23"/>
        <v>0.9999339133344487</v>
      </c>
    </row>
    <row r="753" spans="1:9" x14ac:dyDescent="0.3">
      <c r="A753" s="43" t="str">
        <f t="shared" si="22"/>
        <v>A</v>
      </c>
      <c r="B753" s="59" t="s">
        <v>333</v>
      </c>
      <c r="C753" s="60" t="s">
        <v>11</v>
      </c>
      <c r="D753" s="61">
        <v>3705.9</v>
      </c>
      <c r="E753" s="61">
        <v>2808.5859999999998</v>
      </c>
      <c r="F753" s="61">
        <v>2808.5858899999998</v>
      </c>
      <c r="G753" s="62">
        <f t="shared" si="23"/>
        <v>0.99999996083438425</v>
      </c>
    </row>
    <row r="754" spans="1:9" x14ac:dyDescent="0.3">
      <c r="A754" s="43" t="str">
        <f t="shared" si="22"/>
        <v>A</v>
      </c>
      <c r="B754" s="59" t="s">
        <v>333</v>
      </c>
      <c r="C754" s="60" t="s">
        <v>12</v>
      </c>
      <c r="D754" s="61">
        <v>736</v>
      </c>
      <c r="E754" s="61">
        <v>572.48099999999999</v>
      </c>
      <c r="F754" s="61">
        <v>572.28579000000002</v>
      </c>
      <c r="G754" s="62">
        <f t="shared" si="23"/>
        <v>0.99965901051737971</v>
      </c>
    </row>
    <row r="755" spans="1:9" x14ac:dyDescent="0.3">
      <c r="A755" s="43" t="str">
        <f t="shared" si="22"/>
        <v>A</v>
      </c>
      <c r="B755" s="59" t="s">
        <v>333</v>
      </c>
      <c r="C755" s="60" t="s">
        <v>15</v>
      </c>
      <c r="D755" s="61">
        <v>50</v>
      </c>
      <c r="E755" s="61">
        <v>66.783000000000001</v>
      </c>
      <c r="F755" s="61">
        <v>66.782439999999994</v>
      </c>
      <c r="G755" s="62">
        <f t="shared" si="23"/>
        <v>0.99999161463246622</v>
      </c>
    </row>
    <row r="756" spans="1:9" x14ac:dyDescent="0.3">
      <c r="A756" s="43" t="str">
        <f t="shared" si="22"/>
        <v>A</v>
      </c>
      <c r="B756" s="59" t="s">
        <v>333</v>
      </c>
      <c r="C756" s="60" t="s">
        <v>16</v>
      </c>
      <c r="D756" s="61">
        <v>20</v>
      </c>
      <c r="E756" s="61">
        <v>18.809999999999999</v>
      </c>
      <c r="F756" s="61">
        <v>18.776779999999999</v>
      </c>
      <c r="G756" s="62">
        <f t="shared" si="23"/>
        <v>0.99823391812865492</v>
      </c>
    </row>
    <row r="757" spans="1:9" x14ac:dyDescent="0.3">
      <c r="A757" s="43" t="str">
        <f t="shared" si="22"/>
        <v>A</v>
      </c>
      <c r="B757" s="55" t="s">
        <v>333</v>
      </c>
      <c r="C757" s="56" t="s">
        <v>17</v>
      </c>
      <c r="D757" s="57">
        <v>5</v>
      </c>
      <c r="E757" s="57">
        <v>13.48</v>
      </c>
      <c r="F757" s="57">
        <v>13.477</v>
      </c>
      <c r="G757" s="58">
        <f t="shared" si="23"/>
        <v>0.9997774480712166</v>
      </c>
    </row>
    <row r="758" spans="1:9" ht="33" thickBot="1" x14ac:dyDescent="0.35">
      <c r="A758" s="43" t="str">
        <f t="shared" si="22"/>
        <v>A</v>
      </c>
      <c r="B758" s="44" t="s">
        <v>570</v>
      </c>
      <c r="C758" s="45" t="s">
        <v>571</v>
      </c>
      <c r="D758" s="63">
        <v>1818.5</v>
      </c>
      <c r="E758" s="63">
        <v>7922.2070000000003</v>
      </c>
      <c r="F758" s="63">
        <v>7882.0374600000005</v>
      </c>
      <c r="G758" s="64">
        <f t="shared" si="23"/>
        <v>0.99492950133719049</v>
      </c>
      <c r="H758" s="48"/>
      <c r="I758" s="48"/>
    </row>
    <row r="759" spans="1:9" ht="15" thickTop="1" x14ac:dyDescent="0.3">
      <c r="A759" s="43" t="str">
        <f t="shared" si="22"/>
        <v>A</v>
      </c>
      <c r="B759" s="55" t="s">
        <v>333</v>
      </c>
      <c r="C759" s="56" t="s">
        <v>10</v>
      </c>
      <c r="D759" s="57">
        <v>1618.5</v>
      </c>
      <c r="E759" s="57">
        <v>7395.6289999999999</v>
      </c>
      <c r="F759" s="57">
        <v>7355.45946</v>
      </c>
      <c r="G759" s="58">
        <f t="shared" si="23"/>
        <v>0.99456847551438832</v>
      </c>
    </row>
    <row r="760" spans="1:9" x14ac:dyDescent="0.3">
      <c r="A760" s="43" t="str">
        <f t="shared" si="22"/>
        <v>A</v>
      </c>
      <c r="B760" s="59" t="s">
        <v>333</v>
      </c>
      <c r="C760" s="60" t="s">
        <v>11</v>
      </c>
      <c r="D760" s="61">
        <v>1138.5</v>
      </c>
      <c r="E760" s="61">
        <v>759.12599999999998</v>
      </c>
      <c r="F760" s="61">
        <v>763.80363999999997</v>
      </c>
      <c r="G760" s="62">
        <f t="shared" si="23"/>
        <v>1.0061618756306594</v>
      </c>
    </row>
    <row r="761" spans="1:9" x14ac:dyDescent="0.3">
      <c r="A761" s="43" t="str">
        <f t="shared" si="22"/>
        <v>A</v>
      </c>
      <c r="B761" s="59" t="s">
        <v>333</v>
      </c>
      <c r="C761" s="60" t="s">
        <v>12</v>
      </c>
      <c r="D761" s="61">
        <v>480</v>
      </c>
      <c r="E761" s="61">
        <v>6600.7870000000003</v>
      </c>
      <c r="F761" s="61">
        <v>6555.9560600000004</v>
      </c>
      <c r="G761" s="62">
        <f t="shared" si="23"/>
        <v>0.99320824319887924</v>
      </c>
    </row>
    <row r="762" spans="1:9" x14ac:dyDescent="0.3">
      <c r="A762" s="43" t="str">
        <f t="shared" si="22"/>
        <v>A</v>
      </c>
      <c r="B762" s="59" t="s">
        <v>333</v>
      </c>
      <c r="C762" s="60" t="s">
        <v>15</v>
      </c>
      <c r="D762" s="61">
        <v>0</v>
      </c>
      <c r="E762" s="61">
        <v>32.816000000000003</v>
      </c>
      <c r="F762" s="61">
        <v>32.815179999999998</v>
      </c>
      <c r="G762" s="62">
        <f t="shared" si="23"/>
        <v>0.99997501218917584</v>
      </c>
    </row>
    <row r="763" spans="1:9" x14ac:dyDescent="0.3">
      <c r="A763" s="43" t="str">
        <f t="shared" si="22"/>
        <v>A</v>
      </c>
      <c r="B763" s="59" t="s">
        <v>333</v>
      </c>
      <c r="C763" s="60" t="s">
        <v>16</v>
      </c>
      <c r="D763" s="61">
        <v>0</v>
      </c>
      <c r="E763" s="61">
        <v>2.9</v>
      </c>
      <c r="F763" s="61">
        <v>2.8845800000000001</v>
      </c>
      <c r="G763" s="62">
        <f t="shared" si="23"/>
        <v>0.99468275862068978</v>
      </c>
    </row>
    <row r="764" spans="1:9" x14ac:dyDescent="0.3">
      <c r="A764" s="43" t="str">
        <f t="shared" si="22"/>
        <v>A</v>
      </c>
      <c r="B764" s="55" t="s">
        <v>333</v>
      </c>
      <c r="C764" s="56" t="s">
        <v>17</v>
      </c>
      <c r="D764" s="57">
        <v>200</v>
      </c>
      <c r="E764" s="57">
        <v>526.57799999999997</v>
      </c>
      <c r="F764" s="57">
        <v>526.57799999999997</v>
      </c>
      <c r="G764" s="58">
        <f t="shared" si="23"/>
        <v>1</v>
      </c>
    </row>
    <row r="765" spans="1:9" ht="16.8" thickBot="1" x14ac:dyDescent="0.35">
      <c r="A765" s="43" t="str">
        <f t="shared" si="22"/>
        <v>A</v>
      </c>
      <c r="B765" s="44" t="s">
        <v>572</v>
      </c>
      <c r="C765" s="45" t="s">
        <v>573</v>
      </c>
      <c r="D765" s="63">
        <v>4111447.3420000002</v>
      </c>
      <c r="E765" s="63">
        <v>4135625.0710000005</v>
      </c>
      <c r="F765" s="63">
        <v>4135068.9230499999</v>
      </c>
      <c r="G765" s="64">
        <f t="shared" si="23"/>
        <v>0.99986552263794404</v>
      </c>
      <c r="H765" s="48"/>
      <c r="I765" s="48"/>
    </row>
    <row r="766" spans="1:9" ht="15" thickTop="1" x14ac:dyDescent="0.3">
      <c r="A766" s="43" t="str">
        <f t="shared" si="22"/>
        <v>A</v>
      </c>
      <c r="B766" s="55" t="s">
        <v>333</v>
      </c>
      <c r="C766" s="56" t="s">
        <v>10</v>
      </c>
      <c r="D766" s="57">
        <v>4111302.3420000002</v>
      </c>
      <c r="E766" s="57">
        <v>4135507.5010000006</v>
      </c>
      <c r="F766" s="57">
        <v>4134951.8510500002</v>
      </c>
      <c r="G766" s="58">
        <f t="shared" si="23"/>
        <v>0.99986563923536198</v>
      </c>
    </row>
    <row r="767" spans="1:9" x14ac:dyDescent="0.3">
      <c r="A767" s="43" t="str">
        <f t="shared" si="22"/>
        <v>A</v>
      </c>
      <c r="B767" s="59" t="s">
        <v>333</v>
      </c>
      <c r="C767" s="60" t="s">
        <v>12</v>
      </c>
      <c r="D767" s="61">
        <v>12149</v>
      </c>
      <c r="E767" s="61">
        <v>12275.591</v>
      </c>
      <c r="F767" s="61">
        <v>12067.951880000001</v>
      </c>
      <c r="G767" s="62">
        <f t="shared" si="23"/>
        <v>0.98308520379996367</v>
      </c>
    </row>
    <row r="768" spans="1:9" x14ac:dyDescent="0.3">
      <c r="A768" s="43" t="str">
        <f t="shared" si="22"/>
        <v>A</v>
      </c>
      <c r="B768" s="59" t="s">
        <v>333</v>
      </c>
      <c r="C768" s="60" t="s">
        <v>15</v>
      </c>
      <c r="D768" s="61">
        <v>4094837.3420000002</v>
      </c>
      <c r="E768" s="61">
        <v>4117823.2940000002</v>
      </c>
      <c r="F768" s="61">
        <v>4117475.2870800002</v>
      </c>
      <c r="G768" s="62">
        <f t="shared" si="23"/>
        <v>0.99991548765084037</v>
      </c>
    </row>
    <row r="769" spans="1:9" x14ac:dyDescent="0.3">
      <c r="A769" s="43" t="str">
        <f t="shared" si="22"/>
        <v>A</v>
      </c>
      <c r="B769" s="59" t="s">
        <v>333</v>
      </c>
      <c r="C769" s="60" t="s">
        <v>16</v>
      </c>
      <c r="D769" s="61">
        <v>4316</v>
      </c>
      <c r="E769" s="61">
        <v>5408.6159999999991</v>
      </c>
      <c r="F769" s="61">
        <v>5408.6120899999996</v>
      </c>
      <c r="G769" s="62">
        <f t="shared" si="23"/>
        <v>0.99999927707938607</v>
      </c>
    </row>
    <row r="770" spans="1:9" x14ac:dyDescent="0.3">
      <c r="A770" s="43" t="str">
        <f t="shared" ref="A770:A833" si="24">IF(OR(D770&lt;&gt;0,E770&lt;&gt;0,F770&lt;&gt;0),"A","B")</f>
        <v>A</v>
      </c>
      <c r="B770" s="55" t="s">
        <v>333</v>
      </c>
      <c r="C770" s="56" t="s">
        <v>17</v>
      </c>
      <c r="D770" s="57">
        <v>145</v>
      </c>
      <c r="E770" s="57">
        <v>117.57</v>
      </c>
      <c r="F770" s="57">
        <v>117.072</v>
      </c>
      <c r="G770" s="58">
        <f t="shared" ref="G770:G833" si="25">F770/E770</f>
        <v>0.99576422556774691</v>
      </c>
    </row>
    <row r="771" spans="1:9" ht="16.8" thickBot="1" x14ac:dyDescent="0.35">
      <c r="A771" s="43" t="str">
        <f t="shared" si="24"/>
        <v>A</v>
      </c>
      <c r="B771" s="44" t="s">
        <v>574</v>
      </c>
      <c r="C771" s="45" t="s">
        <v>575</v>
      </c>
      <c r="D771" s="63">
        <v>2885000</v>
      </c>
      <c r="E771" s="63">
        <v>2824443.4800000004</v>
      </c>
      <c r="F771" s="63">
        <v>2824117.44759</v>
      </c>
      <c r="G771" s="64">
        <f t="shared" si="25"/>
        <v>0.99988456755735811</v>
      </c>
      <c r="H771" s="48"/>
      <c r="I771" s="48"/>
    </row>
    <row r="772" spans="1:9" ht="15" thickTop="1" x14ac:dyDescent="0.3">
      <c r="A772" s="43" t="str">
        <f t="shared" si="24"/>
        <v>A</v>
      </c>
      <c r="B772" s="55" t="s">
        <v>333</v>
      </c>
      <c r="C772" s="56" t="s">
        <v>10</v>
      </c>
      <c r="D772" s="57">
        <v>2885000</v>
      </c>
      <c r="E772" s="57">
        <v>2824443.4800000004</v>
      </c>
      <c r="F772" s="57">
        <v>2824117.44759</v>
      </c>
      <c r="G772" s="58">
        <f t="shared" si="25"/>
        <v>0.99988456755735811</v>
      </c>
    </row>
    <row r="773" spans="1:9" x14ac:dyDescent="0.3">
      <c r="A773" s="43" t="str">
        <f t="shared" si="24"/>
        <v>A</v>
      </c>
      <c r="B773" s="59" t="s">
        <v>333</v>
      </c>
      <c r="C773" s="60" t="s">
        <v>12</v>
      </c>
      <c r="D773" s="61">
        <v>0</v>
      </c>
      <c r="E773" s="61">
        <v>32.56</v>
      </c>
      <c r="F773" s="61">
        <v>32.56</v>
      </c>
      <c r="G773" s="62">
        <f t="shared" si="25"/>
        <v>1</v>
      </c>
    </row>
    <row r="774" spans="1:9" x14ac:dyDescent="0.3">
      <c r="A774" s="43" t="str">
        <f t="shared" si="24"/>
        <v>A</v>
      </c>
      <c r="B774" s="59" t="s">
        <v>333</v>
      </c>
      <c r="C774" s="60" t="s">
        <v>15</v>
      </c>
      <c r="D774" s="61">
        <v>2885000</v>
      </c>
      <c r="E774" s="61">
        <v>2824241.43</v>
      </c>
      <c r="F774" s="61">
        <v>2823915.39775</v>
      </c>
      <c r="G774" s="62">
        <f t="shared" si="25"/>
        <v>0.99988455935581966</v>
      </c>
    </row>
    <row r="775" spans="1:9" x14ac:dyDescent="0.3">
      <c r="A775" s="43" t="str">
        <f t="shared" si="24"/>
        <v>A</v>
      </c>
      <c r="B775" s="59" t="s">
        <v>333</v>
      </c>
      <c r="C775" s="60" t="s">
        <v>16</v>
      </c>
      <c r="D775" s="61">
        <v>0</v>
      </c>
      <c r="E775" s="61">
        <v>169.49</v>
      </c>
      <c r="F775" s="61">
        <v>169.48983999999999</v>
      </c>
      <c r="G775" s="62">
        <f t="shared" si="25"/>
        <v>0.99999905599150374</v>
      </c>
    </row>
    <row r="776" spans="1:9" ht="33" thickBot="1" x14ac:dyDescent="0.35">
      <c r="A776" s="43" t="str">
        <f t="shared" si="24"/>
        <v>A</v>
      </c>
      <c r="B776" s="44" t="s">
        <v>576</v>
      </c>
      <c r="C776" s="45" t="s">
        <v>577</v>
      </c>
      <c r="D776" s="63">
        <v>1087337.3419999999</v>
      </c>
      <c r="E776" s="63">
        <v>1148349.75</v>
      </c>
      <c r="F776" s="63">
        <v>1148333.7868299999</v>
      </c>
      <c r="G776" s="64">
        <f t="shared" si="25"/>
        <v>0.99998609903472346</v>
      </c>
      <c r="H776" s="48"/>
      <c r="I776" s="48"/>
    </row>
    <row r="777" spans="1:9" ht="15" thickTop="1" x14ac:dyDescent="0.3">
      <c r="A777" s="43" t="str">
        <f t="shared" si="24"/>
        <v>A</v>
      </c>
      <c r="B777" s="55" t="s">
        <v>333</v>
      </c>
      <c r="C777" s="56" t="s">
        <v>10</v>
      </c>
      <c r="D777" s="57">
        <v>1087337.3419999999</v>
      </c>
      <c r="E777" s="57">
        <v>1148349.75</v>
      </c>
      <c r="F777" s="57">
        <v>1148333.7868299999</v>
      </c>
      <c r="G777" s="58">
        <f t="shared" si="25"/>
        <v>0.99998609903472346</v>
      </c>
    </row>
    <row r="778" spans="1:9" x14ac:dyDescent="0.3">
      <c r="A778" s="43" t="str">
        <f t="shared" si="24"/>
        <v>A</v>
      </c>
      <c r="B778" s="59" t="s">
        <v>333</v>
      </c>
      <c r="C778" s="60" t="s">
        <v>12</v>
      </c>
      <c r="D778" s="61">
        <v>2600</v>
      </c>
      <c r="E778" s="61">
        <v>3049.2660000000001</v>
      </c>
      <c r="F778" s="61">
        <v>3049.2654600000001</v>
      </c>
      <c r="G778" s="62">
        <f t="shared" si="25"/>
        <v>0.99999982290820155</v>
      </c>
    </row>
    <row r="779" spans="1:9" x14ac:dyDescent="0.3">
      <c r="A779" s="43" t="str">
        <f t="shared" si="24"/>
        <v>A</v>
      </c>
      <c r="B779" s="59" t="s">
        <v>333</v>
      </c>
      <c r="C779" s="60" t="s">
        <v>15</v>
      </c>
      <c r="D779" s="61">
        <v>1084737.3419999999</v>
      </c>
      <c r="E779" s="61">
        <v>1145011.922</v>
      </c>
      <c r="F779" s="61">
        <v>1144995.95946</v>
      </c>
      <c r="G779" s="62">
        <f t="shared" si="25"/>
        <v>0.99998605906218685</v>
      </c>
    </row>
    <row r="780" spans="1:9" x14ac:dyDescent="0.3">
      <c r="A780" s="43" t="str">
        <f t="shared" si="24"/>
        <v>A</v>
      </c>
      <c r="B780" s="59" t="s">
        <v>333</v>
      </c>
      <c r="C780" s="60" t="s">
        <v>16</v>
      </c>
      <c r="D780" s="61">
        <v>0</v>
      </c>
      <c r="E780" s="61">
        <v>288.56200000000001</v>
      </c>
      <c r="F780" s="61">
        <v>288.56191000000001</v>
      </c>
      <c r="G780" s="62">
        <f t="shared" si="25"/>
        <v>0.99999968810862139</v>
      </c>
    </row>
    <row r="781" spans="1:9" ht="16.8" thickBot="1" x14ac:dyDescent="0.35">
      <c r="A781" s="43" t="str">
        <f t="shared" si="24"/>
        <v>A</v>
      </c>
      <c r="B781" s="44" t="s">
        <v>578</v>
      </c>
      <c r="C781" s="45" t="s">
        <v>579</v>
      </c>
      <c r="D781" s="63">
        <v>52110</v>
      </c>
      <c r="E781" s="63">
        <v>51590.892999999996</v>
      </c>
      <c r="F781" s="63">
        <v>51590.143369999998</v>
      </c>
      <c r="G781" s="64">
        <f t="shared" si="25"/>
        <v>0.99998546972234037</v>
      </c>
      <c r="H781" s="48"/>
      <c r="I781" s="48"/>
    </row>
    <row r="782" spans="1:9" ht="15" thickTop="1" x14ac:dyDescent="0.3">
      <c r="A782" s="43" t="str">
        <f t="shared" si="24"/>
        <v>A</v>
      </c>
      <c r="B782" s="55" t="s">
        <v>333</v>
      </c>
      <c r="C782" s="56" t="s">
        <v>10</v>
      </c>
      <c r="D782" s="57">
        <v>52110</v>
      </c>
      <c r="E782" s="57">
        <v>51590.892999999996</v>
      </c>
      <c r="F782" s="57">
        <v>51590.143369999998</v>
      </c>
      <c r="G782" s="58">
        <f t="shared" si="25"/>
        <v>0.99998546972234037</v>
      </c>
    </row>
    <row r="783" spans="1:9" x14ac:dyDescent="0.3">
      <c r="A783" s="43" t="str">
        <f t="shared" si="24"/>
        <v>A</v>
      </c>
      <c r="B783" s="59" t="s">
        <v>333</v>
      </c>
      <c r="C783" s="60" t="s">
        <v>12</v>
      </c>
      <c r="D783" s="61">
        <v>1750</v>
      </c>
      <c r="E783" s="61">
        <v>1906.2849999999999</v>
      </c>
      <c r="F783" s="61">
        <v>1905.65949</v>
      </c>
      <c r="G783" s="62">
        <f t="shared" si="25"/>
        <v>0.99967186963124621</v>
      </c>
    </row>
    <row r="784" spans="1:9" x14ac:dyDescent="0.3">
      <c r="A784" s="43" t="str">
        <f t="shared" si="24"/>
        <v>A</v>
      </c>
      <c r="B784" s="59" t="s">
        <v>333</v>
      </c>
      <c r="C784" s="60" t="s">
        <v>15</v>
      </c>
      <c r="D784" s="61">
        <v>46060</v>
      </c>
      <c r="E784" s="61">
        <v>44743.078000000001</v>
      </c>
      <c r="F784" s="61">
        <v>44742.956579999998</v>
      </c>
      <c r="G784" s="62">
        <f t="shared" si="25"/>
        <v>0.99999728628414875</v>
      </c>
    </row>
    <row r="785" spans="1:9" x14ac:dyDescent="0.3">
      <c r="A785" s="43" t="str">
        <f t="shared" si="24"/>
        <v>A</v>
      </c>
      <c r="B785" s="59" t="s">
        <v>333</v>
      </c>
      <c r="C785" s="60" t="s">
        <v>16</v>
      </c>
      <c r="D785" s="61">
        <v>4300</v>
      </c>
      <c r="E785" s="61">
        <v>4941.53</v>
      </c>
      <c r="F785" s="61">
        <v>4941.5272999999997</v>
      </c>
      <c r="G785" s="62">
        <f t="shared" si="25"/>
        <v>0.99999945361052145</v>
      </c>
    </row>
    <row r="786" spans="1:9" ht="16.8" thickBot="1" x14ac:dyDescent="0.35">
      <c r="A786" s="43" t="str">
        <f t="shared" si="24"/>
        <v>A</v>
      </c>
      <c r="B786" s="44" t="s">
        <v>580</v>
      </c>
      <c r="C786" s="45" t="s">
        <v>581</v>
      </c>
      <c r="D786" s="63">
        <v>79000</v>
      </c>
      <c r="E786" s="63">
        <v>80337.58</v>
      </c>
      <c r="F786" s="63">
        <v>80331.690329999983</v>
      </c>
      <c r="G786" s="64">
        <f t="shared" si="25"/>
        <v>0.99992668848128086</v>
      </c>
      <c r="H786" s="48"/>
      <c r="I786" s="48"/>
    </row>
    <row r="787" spans="1:9" ht="15" thickTop="1" x14ac:dyDescent="0.3">
      <c r="A787" s="43" t="str">
        <f t="shared" si="24"/>
        <v>A</v>
      </c>
      <c r="B787" s="55" t="s">
        <v>333</v>
      </c>
      <c r="C787" s="56" t="s">
        <v>10</v>
      </c>
      <c r="D787" s="57">
        <v>79000</v>
      </c>
      <c r="E787" s="57">
        <v>80337.58</v>
      </c>
      <c r="F787" s="57">
        <v>80331.690329999983</v>
      </c>
      <c r="G787" s="58">
        <f t="shared" si="25"/>
        <v>0.99992668848128086</v>
      </c>
    </row>
    <row r="788" spans="1:9" x14ac:dyDescent="0.3">
      <c r="A788" s="43" t="str">
        <f t="shared" si="24"/>
        <v>A</v>
      </c>
      <c r="B788" s="59" t="s">
        <v>333</v>
      </c>
      <c r="C788" s="60" t="s">
        <v>15</v>
      </c>
      <c r="D788" s="61">
        <v>79000</v>
      </c>
      <c r="E788" s="61">
        <v>80337.58</v>
      </c>
      <c r="F788" s="61">
        <v>80331.690329999983</v>
      </c>
      <c r="G788" s="62">
        <f t="shared" si="25"/>
        <v>0.99992668848128086</v>
      </c>
    </row>
    <row r="789" spans="1:9" ht="33" thickBot="1" x14ac:dyDescent="0.35">
      <c r="A789" s="43" t="str">
        <f t="shared" si="24"/>
        <v>A</v>
      </c>
      <c r="B789" s="44" t="s">
        <v>582</v>
      </c>
      <c r="C789" s="45" t="s">
        <v>583</v>
      </c>
      <c r="D789" s="63">
        <v>8000</v>
      </c>
      <c r="E789" s="63">
        <v>7506.3679999999986</v>
      </c>
      <c r="F789" s="63">
        <v>7298.8554100000001</v>
      </c>
      <c r="G789" s="64">
        <f t="shared" si="25"/>
        <v>0.97235512700682958</v>
      </c>
      <c r="H789" s="48"/>
      <c r="I789" s="48"/>
    </row>
    <row r="790" spans="1:9" ht="15" thickTop="1" x14ac:dyDescent="0.3">
      <c r="A790" s="43" t="str">
        <f t="shared" si="24"/>
        <v>A</v>
      </c>
      <c r="B790" s="55" t="s">
        <v>333</v>
      </c>
      <c r="C790" s="56" t="s">
        <v>10</v>
      </c>
      <c r="D790" s="57">
        <v>7855</v>
      </c>
      <c r="E790" s="57">
        <v>7388.7979999999989</v>
      </c>
      <c r="F790" s="57">
        <v>7181.78341</v>
      </c>
      <c r="G790" s="58">
        <f t="shared" si="25"/>
        <v>0.9719826431849945</v>
      </c>
    </row>
    <row r="791" spans="1:9" x14ac:dyDescent="0.3">
      <c r="A791" s="43" t="str">
        <f t="shared" si="24"/>
        <v>A</v>
      </c>
      <c r="B791" s="59" t="s">
        <v>333</v>
      </c>
      <c r="C791" s="60" t="s">
        <v>12</v>
      </c>
      <c r="D791" s="61">
        <v>7799</v>
      </c>
      <c r="E791" s="61">
        <v>7287.48</v>
      </c>
      <c r="F791" s="61">
        <v>7080.4669299999996</v>
      </c>
      <c r="G791" s="62">
        <f t="shared" si="25"/>
        <v>0.97159332581358715</v>
      </c>
    </row>
    <row r="792" spans="1:9" x14ac:dyDescent="0.3">
      <c r="A792" s="43" t="str">
        <f t="shared" si="24"/>
        <v>A</v>
      </c>
      <c r="B792" s="59" t="s">
        <v>333</v>
      </c>
      <c r="C792" s="60" t="s">
        <v>15</v>
      </c>
      <c r="D792" s="61">
        <v>40</v>
      </c>
      <c r="E792" s="61">
        <v>92.284000000000006</v>
      </c>
      <c r="F792" s="61">
        <v>92.283439999999999</v>
      </c>
      <c r="G792" s="62">
        <f t="shared" si="25"/>
        <v>0.99999393177582241</v>
      </c>
    </row>
    <row r="793" spans="1:9" x14ac:dyDescent="0.3">
      <c r="A793" s="43" t="str">
        <f t="shared" si="24"/>
        <v>A</v>
      </c>
      <c r="B793" s="59" t="s">
        <v>333</v>
      </c>
      <c r="C793" s="60" t="s">
        <v>16</v>
      </c>
      <c r="D793" s="61">
        <v>16</v>
      </c>
      <c r="E793" s="61">
        <v>9.0340000000000007</v>
      </c>
      <c r="F793" s="61">
        <v>9.0330399999999997</v>
      </c>
      <c r="G793" s="62">
        <f t="shared" si="25"/>
        <v>0.99989373477972099</v>
      </c>
    </row>
    <row r="794" spans="1:9" x14ac:dyDescent="0.3">
      <c r="A794" s="43" t="str">
        <f t="shared" si="24"/>
        <v>A</v>
      </c>
      <c r="B794" s="55" t="s">
        <v>333</v>
      </c>
      <c r="C794" s="56" t="s">
        <v>17</v>
      </c>
      <c r="D794" s="57">
        <v>145</v>
      </c>
      <c r="E794" s="57">
        <v>117.57</v>
      </c>
      <c r="F794" s="57">
        <v>117.072</v>
      </c>
      <c r="G794" s="58">
        <f t="shared" si="25"/>
        <v>0.99576422556774691</v>
      </c>
    </row>
    <row r="795" spans="1:9" ht="49.2" thickBot="1" x14ac:dyDescent="0.35">
      <c r="A795" s="43" t="str">
        <f t="shared" si="24"/>
        <v>A</v>
      </c>
      <c r="B795" s="44" t="s">
        <v>584</v>
      </c>
      <c r="C795" s="45" t="s">
        <v>585</v>
      </c>
      <c r="D795" s="63">
        <v>0</v>
      </c>
      <c r="E795" s="63">
        <v>23397</v>
      </c>
      <c r="F795" s="63">
        <v>23396.999520000001</v>
      </c>
      <c r="G795" s="64">
        <f t="shared" si="25"/>
        <v>0.99999997948454933</v>
      </c>
      <c r="H795" s="48"/>
      <c r="I795" s="48"/>
    </row>
    <row r="796" spans="1:9" ht="15" thickTop="1" x14ac:dyDescent="0.3">
      <c r="A796" s="43" t="str">
        <f t="shared" si="24"/>
        <v>A</v>
      </c>
      <c r="B796" s="55" t="s">
        <v>333</v>
      </c>
      <c r="C796" s="56" t="s">
        <v>10</v>
      </c>
      <c r="D796" s="57">
        <v>0</v>
      </c>
      <c r="E796" s="57">
        <v>23397</v>
      </c>
      <c r="F796" s="57">
        <v>23396.999520000001</v>
      </c>
      <c r="G796" s="58">
        <f t="shared" si="25"/>
        <v>0.99999997948454933</v>
      </c>
    </row>
    <row r="797" spans="1:9" x14ac:dyDescent="0.3">
      <c r="A797" s="43" t="str">
        <f t="shared" si="24"/>
        <v>A</v>
      </c>
      <c r="B797" s="59" t="s">
        <v>333</v>
      </c>
      <c r="C797" s="60" t="s">
        <v>15</v>
      </c>
      <c r="D797" s="61">
        <v>0</v>
      </c>
      <c r="E797" s="61">
        <v>23397</v>
      </c>
      <c r="F797" s="61">
        <v>23396.999520000001</v>
      </c>
      <c r="G797" s="62">
        <f t="shared" si="25"/>
        <v>0.99999997948454933</v>
      </c>
    </row>
    <row r="798" spans="1:9" ht="16.8" thickBot="1" x14ac:dyDescent="0.35">
      <c r="A798" s="43" t="str">
        <f t="shared" si="24"/>
        <v>A</v>
      </c>
      <c r="B798" s="44" t="s">
        <v>586</v>
      </c>
      <c r="C798" s="45" t="s">
        <v>587</v>
      </c>
      <c r="D798" s="63">
        <v>1911204.05</v>
      </c>
      <c r="E798" s="63">
        <v>1923614.2290000001</v>
      </c>
      <c r="F798" s="63">
        <v>1937329.70603</v>
      </c>
      <c r="G798" s="64">
        <f t="shared" si="25"/>
        <v>1.0071300559245344</v>
      </c>
      <c r="H798" s="48"/>
      <c r="I798" s="48"/>
    </row>
    <row r="799" spans="1:9" ht="15" thickTop="1" x14ac:dyDescent="0.3">
      <c r="A799" s="43" t="str">
        <f t="shared" si="24"/>
        <v>A</v>
      </c>
      <c r="B799" s="55" t="s">
        <v>333</v>
      </c>
      <c r="C799" s="56" t="s">
        <v>10</v>
      </c>
      <c r="D799" s="57">
        <v>1899854.05</v>
      </c>
      <c r="E799" s="57">
        <v>1911729.8730000001</v>
      </c>
      <c r="F799" s="57">
        <v>1923481.73453</v>
      </c>
      <c r="G799" s="58">
        <f t="shared" si="25"/>
        <v>1.0061472395739457</v>
      </c>
    </row>
    <row r="800" spans="1:9" x14ac:dyDescent="0.3">
      <c r="A800" s="43" t="str">
        <f t="shared" si="24"/>
        <v>A</v>
      </c>
      <c r="B800" s="59" t="s">
        <v>333</v>
      </c>
      <c r="C800" s="60" t="s">
        <v>11</v>
      </c>
      <c r="D800" s="61">
        <v>0</v>
      </c>
      <c r="E800" s="61">
        <v>90</v>
      </c>
      <c r="F800" s="61">
        <v>137.185</v>
      </c>
      <c r="G800" s="62">
        <f t="shared" si="25"/>
        <v>1.5242777777777778</v>
      </c>
    </row>
    <row r="801" spans="1:9" x14ac:dyDescent="0.3">
      <c r="A801" s="43" t="str">
        <f t="shared" si="24"/>
        <v>A</v>
      </c>
      <c r="B801" s="59" t="s">
        <v>333</v>
      </c>
      <c r="C801" s="60" t="s">
        <v>12</v>
      </c>
      <c r="D801" s="61">
        <v>191568.05</v>
      </c>
      <c r="E801" s="61">
        <v>294033.88099999999</v>
      </c>
      <c r="F801" s="61">
        <v>301068.63071</v>
      </c>
      <c r="G801" s="62">
        <f t="shared" si="25"/>
        <v>1.0239249629535041</v>
      </c>
    </row>
    <row r="802" spans="1:9" x14ac:dyDescent="0.3">
      <c r="A802" s="43" t="str">
        <f t="shared" si="24"/>
        <v>A</v>
      </c>
      <c r="B802" s="59" t="s">
        <v>333</v>
      </c>
      <c r="C802" s="60" t="s">
        <v>14</v>
      </c>
      <c r="D802" s="61">
        <v>0</v>
      </c>
      <c r="E802" s="61">
        <v>0</v>
      </c>
      <c r="F802" s="61">
        <v>35.063399999999994</v>
      </c>
      <c r="G802" s="62" t="e">
        <f t="shared" si="25"/>
        <v>#DIV/0!</v>
      </c>
    </row>
    <row r="803" spans="1:9" x14ac:dyDescent="0.3">
      <c r="A803" s="43" t="str">
        <f t="shared" si="24"/>
        <v>A</v>
      </c>
      <c r="B803" s="59" t="s">
        <v>333</v>
      </c>
      <c r="C803" s="60" t="s">
        <v>2</v>
      </c>
      <c r="D803" s="61">
        <v>0</v>
      </c>
      <c r="E803" s="61">
        <v>149</v>
      </c>
      <c r="F803" s="61">
        <v>148.66918000000001</v>
      </c>
      <c r="G803" s="62">
        <f t="shared" si="25"/>
        <v>0.9977797315436242</v>
      </c>
    </row>
    <row r="804" spans="1:9" x14ac:dyDescent="0.3">
      <c r="A804" s="43" t="str">
        <f t="shared" si="24"/>
        <v>A</v>
      </c>
      <c r="B804" s="59" t="s">
        <v>333</v>
      </c>
      <c r="C804" s="60" t="s">
        <v>15</v>
      </c>
      <c r="D804" s="61">
        <v>1657327</v>
      </c>
      <c r="E804" s="61">
        <v>1576542.821</v>
      </c>
      <c r="F804" s="61">
        <v>1576641.9786999999</v>
      </c>
      <c r="G804" s="62">
        <f t="shared" si="25"/>
        <v>1.0000628956592101</v>
      </c>
    </row>
    <row r="805" spans="1:9" x14ac:dyDescent="0.3">
      <c r="A805" s="43" t="str">
        <f t="shared" si="24"/>
        <v>A</v>
      </c>
      <c r="B805" s="59" t="s">
        <v>333</v>
      </c>
      <c r="C805" s="60" t="s">
        <v>16</v>
      </c>
      <c r="D805" s="61">
        <v>50959</v>
      </c>
      <c r="E805" s="61">
        <v>40914.170999999995</v>
      </c>
      <c r="F805" s="61">
        <v>45450.207540000003</v>
      </c>
      <c r="G805" s="62">
        <f t="shared" si="25"/>
        <v>1.1108671257203282</v>
      </c>
    </row>
    <row r="806" spans="1:9" x14ac:dyDescent="0.3">
      <c r="A806" s="43" t="str">
        <f t="shared" si="24"/>
        <v>A</v>
      </c>
      <c r="B806" s="55" t="s">
        <v>333</v>
      </c>
      <c r="C806" s="56" t="s">
        <v>17</v>
      </c>
      <c r="D806" s="57">
        <v>11350</v>
      </c>
      <c r="E806" s="57">
        <v>11884.356</v>
      </c>
      <c r="F806" s="57">
        <v>13847.9715</v>
      </c>
      <c r="G806" s="58">
        <f t="shared" si="25"/>
        <v>1.1652269167971743</v>
      </c>
    </row>
    <row r="807" spans="1:9" ht="16.8" thickBot="1" x14ac:dyDescent="0.35">
      <c r="A807" s="43" t="str">
        <f t="shared" si="24"/>
        <v>A</v>
      </c>
      <c r="B807" s="44" t="s">
        <v>588</v>
      </c>
      <c r="C807" s="45" t="s">
        <v>589</v>
      </c>
      <c r="D807" s="63">
        <v>860000</v>
      </c>
      <c r="E807" s="63">
        <v>946232.71799999999</v>
      </c>
      <c r="F807" s="63">
        <v>946232.68055000005</v>
      </c>
      <c r="G807" s="64">
        <f t="shared" si="25"/>
        <v>0.99999996042199846</v>
      </c>
      <c r="H807" s="48"/>
      <c r="I807" s="48"/>
    </row>
    <row r="808" spans="1:9" ht="15" thickTop="1" x14ac:dyDescent="0.3">
      <c r="A808" s="43" t="str">
        <f t="shared" si="24"/>
        <v>A</v>
      </c>
      <c r="B808" s="55" t="s">
        <v>333</v>
      </c>
      <c r="C808" s="56" t="s">
        <v>10</v>
      </c>
      <c r="D808" s="57">
        <v>850000</v>
      </c>
      <c r="E808" s="57">
        <v>937579.50800000003</v>
      </c>
      <c r="F808" s="57">
        <v>937579.47805000003</v>
      </c>
      <c r="G808" s="58">
        <f t="shared" si="25"/>
        <v>0.99999996805604241</v>
      </c>
    </row>
    <row r="809" spans="1:9" x14ac:dyDescent="0.3">
      <c r="A809" s="43" t="str">
        <f t="shared" si="24"/>
        <v>A</v>
      </c>
      <c r="B809" s="59" t="s">
        <v>333</v>
      </c>
      <c r="C809" s="60" t="s">
        <v>12</v>
      </c>
      <c r="D809" s="61">
        <v>5000</v>
      </c>
      <c r="E809" s="61">
        <v>3694.3710000000001</v>
      </c>
      <c r="F809" s="61">
        <v>3694.37012</v>
      </c>
      <c r="G809" s="62">
        <f t="shared" si="25"/>
        <v>0.9999997617997759</v>
      </c>
    </row>
    <row r="810" spans="1:9" x14ac:dyDescent="0.3">
      <c r="A810" s="43" t="str">
        <f t="shared" si="24"/>
        <v>A</v>
      </c>
      <c r="B810" s="59" t="s">
        <v>333</v>
      </c>
      <c r="C810" s="60" t="s">
        <v>15</v>
      </c>
      <c r="D810" s="61">
        <v>845000</v>
      </c>
      <c r="E810" s="61">
        <v>933696.51599999995</v>
      </c>
      <c r="F810" s="61">
        <v>933696.48710000003</v>
      </c>
      <c r="G810" s="62">
        <f t="shared" si="25"/>
        <v>0.99999996904775867</v>
      </c>
    </row>
    <row r="811" spans="1:9" x14ac:dyDescent="0.3">
      <c r="A811" s="43" t="str">
        <f t="shared" si="24"/>
        <v>A</v>
      </c>
      <c r="B811" s="59" t="s">
        <v>333</v>
      </c>
      <c r="C811" s="60" t="s">
        <v>16</v>
      </c>
      <c r="D811" s="61">
        <v>0</v>
      </c>
      <c r="E811" s="61">
        <v>188.62100000000001</v>
      </c>
      <c r="F811" s="61">
        <v>188.62083000000001</v>
      </c>
      <c r="G811" s="62">
        <f t="shared" si="25"/>
        <v>0.99999909872177539</v>
      </c>
    </row>
    <row r="812" spans="1:9" x14ac:dyDescent="0.3">
      <c r="A812" s="43" t="str">
        <f t="shared" si="24"/>
        <v>A</v>
      </c>
      <c r="B812" s="55" t="s">
        <v>333</v>
      </c>
      <c r="C812" s="56" t="s">
        <v>17</v>
      </c>
      <c r="D812" s="57">
        <v>10000</v>
      </c>
      <c r="E812" s="57">
        <v>8653.2099999999991</v>
      </c>
      <c r="F812" s="57">
        <v>8653.2024999999994</v>
      </c>
      <c r="G812" s="58">
        <f t="shared" si="25"/>
        <v>0.99999913326961909</v>
      </c>
    </row>
    <row r="813" spans="1:9" ht="16.8" thickBot="1" x14ac:dyDescent="0.35">
      <c r="A813" s="43" t="str">
        <f t="shared" si="24"/>
        <v>A</v>
      </c>
      <c r="B813" s="44" t="s">
        <v>590</v>
      </c>
      <c r="C813" s="45" t="s">
        <v>591</v>
      </c>
      <c r="D813" s="63">
        <v>122645</v>
      </c>
      <c r="E813" s="63">
        <v>80221.447999999989</v>
      </c>
      <c r="F813" s="63">
        <v>103638.12261999999</v>
      </c>
      <c r="G813" s="64">
        <f t="shared" si="25"/>
        <v>1.2919004231885718</v>
      </c>
      <c r="H813" s="48"/>
      <c r="I813" s="48"/>
    </row>
    <row r="814" spans="1:9" ht="15" thickTop="1" x14ac:dyDescent="0.3">
      <c r="A814" s="43" t="str">
        <f t="shared" si="24"/>
        <v>A</v>
      </c>
      <c r="B814" s="55" t="s">
        <v>333</v>
      </c>
      <c r="C814" s="56" t="s">
        <v>10</v>
      </c>
      <c r="D814" s="57">
        <v>122295</v>
      </c>
      <c r="E814" s="57">
        <v>80169.677999999985</v>
      </c>
      <c r="F814" s="57">
        <v>102507.76101999999</v>
      </c>
      <c r="G814" s="58">
        <f t="shared" si="25"/>
        <v>1.278635059754138</v>
      </c>
    </row>
    <row r="815" spans="1:9" x14ac:dyDescent="0.3">
      <c r="A815" s="43" t="str">
        <f t="shared" si="24"/>
        <v>A</v>
      </c>
      <c r="B815" s="59" t="s">
        <v>333</v>
      </c>
      <c r="C815" s="60" t="s">
        <v>11</v>
      </c>
      <c r="D815" s="61">
        <v>0</v>
      </c>
      <c r="E815" s="61">
        <v>0</v>
      </c>
      <c r="F815" s="61">
        <v>137.185</v>
      </c>
      <c r="G815" s="62" t="e">
        <f t="shared" si="25"/>
        <v>#DIV/0!</v>
      </c>
    </row>
    <row r="816" spans="1:9" x14ac:dyDescent="0.3">
      <c r="A816" s="43" t="str">
        <f t="shared" si="24"/>
        <v>A</v>
      </c>
      <c r="B816" s="59" t="s">
        <v>333</v>
      </c>
      <c r="C816" s="60" t="s">
        <v>12</v>
      </c>
      <c r="D816" s="61">
        <v>19412</v>
      </c>
      <c r="E816" s="61">
        <v>18501.677</v>
      </c>
      <c r="F816" s="61">
        <v>31989.998810000001</v>
      </c>
      <c r="G816" s="62">
        <f t="shared" si="25"/>
        <v>1.7290323904152041</v>
      </c>
    </row>
    <row r="817" spans="1:9" x14ac:dyDescent="0.3">
      <c r="A817" s="43" t="str">
        <f t="shared" si="24"/>
        <v>A</v>
      </c>
      <c r="B817" s="59" t="s">
        <v>333</v>
      </c>
      <c r="C817" s="60" t="s">
        <v>15</v>
      </c>
      <c r="D817" s="61">
        <v>60924</v>
      </c>
      <c r="E817" s="61">
        <v>41891.785000000003</v>
      </c>
      <c r="F817" s="61">
        <v>42013.82598999999</v>
      </c>
      <c r="G817" s="62">
        <f t="shared" si="25"/>
        <v>1.0029132439689545</v>
      </c>
    </row>
    <row r="818" spans="1:9" x14ac:dyDescent="0.3">
      <c r="A818" s="43" t="str">
        <f t="shared" si="24"/>
        <v>A</v>
      </c>
      <c r="B818" s="59" t="s">
        <v>333</v>
      </c>
      <c r="C818" s="60" t="s">
        <v>16</v>
      </c>
      <c r="D818" s="61">
        <v>41959</v>
      </c>
      <c r="E818" s="61">
        <v>19776.215999999997</v>
      </c>
      <c r="F818" s="61">
        <v>28366.751220000002</v>
      </c>
      <c r="G818" s="62">
        <f t="shared" si="25"/>
        <v>1.4343872063290575</v>
      </c>
    </row>
    <row r="819" spans="1:9" x14ac:dyDescent="0.3">
      <c r="A819" s="43" t="str">
        <f t="shared" si="24"/>
        <v>A</v>
      </c>
      <c r="B819" s="55" t="s">
        <v>333</v>
      </c>
      <c r="C819" s="56" t="s">
        <v>17</v>
      </c>
      <c r="D819" s="57">
        <v>350</v>
      </c>
      <c r="E819" s="57">
        <v>51.77</v>
      </c>
      <c r="F819" s="57">
        <v>1130.3616</v>
      </c>
      <c r="G819" s="58">
        <f t="shared" si="25"/>
        <v>21.834297855901099</v>
      </c>
    </row>
    <row r="820" spans="1:9" ht="16.8" thickBot="1" x14ac:dyDescent="0.35">
      <c r="A820" s="43" t="str">
        <f t="shared" si="24"/>
        <v>A</v>
      </c>
      <c r="B820" s="44" t="s">
        <v>592</v>
      </c>
      <c r="C820" s="45" t="s">
        <v>593</v>
      </c>
      <c r="D820" s="63">
        <v>2900</v>
      </c>
      <c r="E820" s="63">
        <v>2495.9430000000002</v>
      </c>
      <c r="F820" s="63">
        <v>2492.0739899999999</v>
      </c>
      <c r="G820" s="64">
        <f t="shared" si="25"/>
        <v>0.99844988046602012</v>
      </c>
      <c r="H820" s="48"/>
      <c r="I820" s="48"/>
    </row>
    <row r="821" spans="1:9" ht="15" thickTop="1" x14ac:dyDescent="0.3">
      <c r="A821" s="43" t="str">
        <f t="shared" si="24"/>
        <v>A</v>
      </c>
      <c r="B821" s="55" t="s">
        <v>333</v>
      </c>
      <c r="C821" s="56" t="s">
        <v>10</v>
      </c>
      <c r="D821" s="57">
        <v>2900</v>
      </c>
      <c r="E821" s="57">
        <v>2495.9430000000002</v>
      </c>
      <c r="F821" s="57">
        <v>2492.0739899999999</v>
      </c>
      <c r="G821" s="58">
        <f t="shared" si="25"/>
        <v>0.99844988046602012</v>
      </c>
    </row>
    <row r="822" spans="1:9" x14ac:dyDescent="0.3">
      <c r="A822" s="43" t="str">
        <f t="shared" si="24"/>
        <v>A</v>
      </c>
      <c r="B822" s="59" t="s">
        <v>333</v>
      </c>
      <c r="C822" s="60" t="s">
        <v>12</v>
      </c>
      <c r="D822" s="61">
        <v>2900</v>
      </c>
      <c r="E822" s="61">
        <v>2495.9430000000002</v>
      </c>
      <c r="F822" s="61">
        <v>2492.0739899999999</v>
      </c>
      <c r="G822" s="62">
        <f t="shared" si="25"/>
        <v>0.99844988046602012</v>
      </c>
    </row>
    <row r="823" spans="1:9" ht="16.8" thickBot="1" x14ac:dyDescent="0.35">
      <c r="A823" s="43" t="str">
        <f t="shared" si="24"/>
        <v>A</v>
      </c>
      <c r="B823" s="44" t="s">
        <v>594</v>
      </c>
      <c r="C823" s="45" t="s">
        <v>595</v>
      </c>
      <c r="D823" s="63">
        <v>50000</v>
      </c>
      <c r="E823" s="63">
        <v>20561.28</v>
      </c>
      <c r="F823" s="63">
        <v>20561.081839999999</v>
      </c>
      <c r="G823" s="64">
        <f t="shared" si="25"/>
        <v>0.99999036246770634</v>
      </c>
      <c r="H823" s="48"/>
      <c r="I823" s="48"/>
    </row>
    <row r="824" spans="1:9" ht="15" thickTop="1" x14ac:dyDescent="0.3">
      <c r="A824" s="43" t="str">
        <f t="shared" si="24"/>
        <v>A</v>
      </c>
      <c r="B824" s="55" t="s">
        <v>333</v>
      </c>
      <c r="C824" s="56" t="s">
        <v>10</v>
      </c>
      <c r="D824" s="57">
        <v>49650</v>
      </c>
      <c r="E824" s="57">
        <v>20509.509999999998</v>
      </c>
      <c r="F824" s="57">
        <v>20509.357919999999</v>
      </c>
      <c r="G824" s="58">
        <f t="shared" si="25"/>
        <v>0.99999258490329612</v>
      </c>
    </row>
    <row r="825" spans="1:9" x14ac:dyDescent="0.3">
      <c r="A825" s="43" t="str">
        <f t="shared" si="24"/>
        <v>A</v>
      </c>
      <c r="B825" s="59" t="s">
        <v>333</v>
      </c>
      <c r="C825" s="60" t="s">
        <v>12</v>
      </c>
      <c r="D825" s="61">
        <v>116</v>
      </c>
      <c r="E825" s="61">
        <v>34.1</v>
      </c>
      <c r="F825" s="61">
        <v>34.078000000000003</v>
      </c>
      <c r="G825" s="62">
        <f t="shared" si="25"/>
        <v>0.99935483870967745</v>
      </c>
    </row>
    <row r="826" spans="1:9" x14ac:dyDescent="0.3">
      <c r="A826" s="43" t="str">
        <f t="shared" si="24"/>
        <v>A</v>
      </c>
      <c r="B826" s="59" t="s">
        <v>333</v>
      </c>
      <c r="C826" s="60" t="s">
        <v>15</v>
      </c>
      <c r="D826" s="61">
        <v>15175</v>
      </c>
      <c r="E826" s="61">
        <v>3908.98</v>
      </c>
      <c r="F826" s="61">
        <v>3908.9639999999999</v>
      </c>
      <c r="G826" s="62">
        <f t="shared" si="25"/>
        <v>0.99999590686061324</v>
      </c>
    </row>
    <row r="827" spans="1:9" x14ac:dyDescent="0.3">
      <c r="A827" s="43" t="str">
        <f t="shared" si="24"/>
        <v>A</v>
      </c>
      <c r="B827" s="59" t="s">
        <v>333</v>
      </c>
      <c r="C827" s="60" t="s">
        <v>16</v>
      </c>
      <c r="D827" s="61">
        <v>34359</v>
      </c>
      <c r="E827" s="61">
        <v>16566.43</v>
      </c>
      <c r="F827" s="61">
        <v>16566.315920000001</v>
      </c>
      <c r="G827" s="62">
        <f t="shared" si="25"/>
        <v>0.99999311378492528</v>
      </c>
    </row>
    <row r="828" spans="1:9" x14ac:dyDescent="0.3">
      <c r="A828" s="43" t="str">
        <f t="shared" si="24"/>
        <v>A</v>
      </c>
      <c r="B828" s="55" t="s">
        <v>333</v>
      </c>
      <c r="C828" s="56" t="s">
        <v>17</v>
      </c>
      <c r="D828" s="57">
        <v>350</v>
      </c>
      <c r="E828" s="57">
        <v>51.77</v>
      </c>
      <c r="F828" s="57">
        <v>51.72392</v>
      </c>
      <c r="G828" s="58">
        <f t="shared" si="25"/>
        <v>0.99910990921383036</v>
      </c>
    </row>
    <row r="829" spans="1:9" ht="16.8" thickBot="1" x14ac:dyDescent="0.35">
      <c r="A829" s="43" t="str">
        <f t="shared" si="24"/>
        <v>A</v>
      </c>
      <c r="B829" s="44" t="s">
        <v>596</v>
      </c>
      <c r="C829" s="45" t="s">
        <v>597</v>
      </c>
      <c r="D829" s="63">
        <v>2300</v>
      </c>
      <c r="E829" s="63">
        <v>2788.14</v>
      </c>
      <c r="F829" s="63">
        <v>2778.19121</v>
      </c>
      <c r="G829" s="64">
        <f t="shared" si="25"/>
        <v>0.99643174661243694</v>
      </c>
      <c r="H829" s="48"/>
      <c r="I829" s="48"/>
    </row>
    <row r="830" spans="1:9" ht="15" thickTop="1" x14ac:dyDescent="0.3">
      <c r="A830" s="43" t="str">
        <f t="shared" si="24"/>
        <v>A</v>
      </c>
      <c r="B830" s="55" t="s">
        <v>333</v>
      </c>
      <c r="C830" s="56" t="s">
        <v>10</v>
      </c>
      <c r="D830" s="57">
        <v>2300</v>
      </c>
      <c r="E830" s="57">
        <v>2788.14</v>
      </c>
      <c r="F830" s="57">
        <v>2778.19121</v>
      </c>
      <c r="G830" s="58">
        <f t="shared" si="25"/>
        <v>0.99643174661243694</v>
      </c>
    </row>
    <row r="831" spans="1:9" x14ac:dyDescent="0.3">
      <c r="A831" s="43" t="str">
        <f t="shared" si="24"/>
        <v>A</v>
      </c>
      <c r="B831" s="59" t="s">
        <v>333</v>
      </c>
      <c r="C831" s="60" t="s">
        <v>12</v>
      </c>
      <c r="D831" s="61">
        <v>2300</v>
      </c>
      <c r="E831" s="61">
        <v>2788.14</v>
      </c>
      <c r="F831" s="61">
        <v>2778.19121</v>
      </c>
      <c r="G831" s="62">
        <f t="shared" si="25"/>
        <v>0.99643174661243694</v>
      </c>
    </row>
    <row r="832" spans="1:9" ht="16.8" thickBot="1" x14ac:dyDescent="0.35">
      <c r="A832" s="43" t="str">
        <f t="shared" si="24"/>
        <v>A</v>
      </c>
      <c r="B832" s="44" t="s">
        <v>598</v>
      </c>
      <c r="C832" s="45" t="s">
        <v>599</v>
      </c>
      <c r="D832" s="63">
        <v>6085</v>
      </c>
      <c r="E832" s="63">
        <v>6086.0829999999996</v>
      </c>
      <c r="F832" s="63">
        <v>6086.0826200000001</v>
      </c>
      <c r="G832" s="64">
        <f t="shared" si="25"/>
        <v>0.99999993756246841</v>
      </c>
      <c r="H832" s="48"/>
      <c r="I832" s="48"/>
    </row>
    <row r="833" spans="1:9" ht="15" thickTop="1" x14ac:dyDescent="0.3">
      <c r="A833" s="43" t="str">
        <f t="shared" si="24"/>
        <v>A</v>
      </c>
      <c r="B833" s="55" t="s">
        <v>333</v>
      </c>
      <c r="C833" s="56" t="s">
        <v>10</v>
      </c>
      <c r="D833" s="57">
        <v>6085</v>
      </c>
      <c r="E833" s="57">
        <v>6086.0829999999996</v>
      </c>
      <c r="F833" s="57">
        <v>6086.0826200000001</v>
      </c>
      <c r="G833" s="58">
        <f t="shared" si="25"/>
        <v>0.99999993756246841</v>
      </c>
    </row>
    <row r="834" spans="1:9" x14ac:dyDescent="0.3">
      <c r="A834" s="43" t="str">
        <f t="shared" ref="A834:A897" si="26">IF(OR(D834&lt;&gt;0,E834&lt;&gt;0,F834&lt;&gt;0),"A","B")</f>
        <v>A</v>
      </c>
      <c r="B834" s="59" t="s">
        <v>333</v>
      </c>
      <c r="C834" s="60" t="s">
        <v>12</v>
      </c>
      <c r="D834" s="61">
        <v>6085</v>
      </c>
      <c r="E834" s="61">
        <v>6086.0829999999996</v>
      </c>
      <c r="F834" s="61">
        <v>6086.0826200000001</v>
      </c>
      <c r="G834" s="62">
        <f t="shared" ref="G834:G897" si="27">F834/E834</f>
        <v>0.99999993756246841</v>
      </c>
    </row>
    <row r="835" spans="1:9" ht="49.2" thickBot="1" x14ac:dyDescent="0.35">
      <c r="A835" s="43" t="str">
        <f t="shared" si="26"/>
        <v>A</v>
      </c>
      <c r="B835" s="44" t="s">
        <v>600</v>
      </c>
      <c r="C835" s="45" t="s">
        <v>601</v>
      </c>
      <c r="D835" s="63">
        <v>260</v>
      </c>
      <c r="E835" s="63">
        <v>279.02</v>
      </c>
      <c r="F835" s="63">
        <v>278.88364000000001</v>
      </c>
      <c r="G835" s="64">
        <f t="shared" si="27"/>
        <v>0.99951128951329671</v>
      </c>
      <c r="H835" s="48"/>
      <c r="I835" s="48"/>
    </row>
    <row r="836" spans="1:9" ht="15" thickTop="1" x14ac:dyDescent="0.3">
      <c r="A836" s="43" t="str">
        <f t="shared" si="26"/>
        <v>A</v>
      </c>
      <c r="B836" s="55" t="s">
        <v>333</v>
      </c>
      <c r="C836" s="56" t="s">
        <v>10</v>
      </c>
      <c r="D836" s="57">
        <v>260</v>
      </c>
      <c r="E836" s="57">
        <v>279.02</v>
      </c>
      <c r="F836" s="57">
        <v>278.88364000000001</v>
      </c>
      <c r="G836" s="58">
        <f t="shared" si="27"/>
        <v>0.99951128951329671</v>
      </c>
    </row>
    <row r="837" spans="1:9" x14ac:dyDescent="0.3">
      <c r="A837" s="43" t="str">
        <f t="shared" si="26"/>
        <v>A</v>
      </c>
      <c r="B837" s="59" t="s">
        <v>333</v>
      </c>
      <c r="C837" s="60" t="s">
        <v>12</v>
      </c>
      <c r="D837" s="61">
        <v>260</v>
      </c>
      <c r="E837" s="61">
        <v>279.02</v>
      </c>
      <c r="F837" s="61">
        <v>278.88364000000001</v>
      </c>
      <c r="G837" s="62">
        <f t="shared" si="27"/>
        <v>0.99951128951329671</v>
      </c>
    </row>
    <row r="838" spans="1:9" ht="16.8" thickBot="1" x14ac:dyDescent="0.35">
      <c r="A838" s="43" t="str">
        <f t="shared" si="26"/>
        <v>A</v>
      </c>
      <c r="B838" s="44" t="s">
        <v>602</v>
      </c>
      <c r="C838" s="45" t="s">
        <v>603</v>
      </c>
      <c r="D838" s="63">
        <v>17200</v>
      </c>
      <c r="E838" s="63">
        <v>10978.714</v>
      </c>
      <c r="F838" s="63">
        <v>25903.1037</v>
      </c>
      <c r="G838" s="64">
        <f t="shared" si="27"/>
        <v>2.359393249519024</v>
      </c>
      <c r="H838" s="48"/>
      <c r="I838" s="48"/>
    </row>
    <row r="839" spans="1:9" ht="15" thickTop="1" x14ac:dyDescent="0.3">
      <c r="A839" s="43" t="str">
        <f t="shared" si="26"/>
        <v>A</v>
      </c>
      <c r="B839" s="55" t="s">
        <v>333</v>
      </c>
      <c r="C839" s="56" t="s">
        <v>10</v>
      </c>
      <c r="D839" s="57">
        <v>17200</v>
      </c>
      <c r="E839" s="57">
        <v>10978.714</v>
      </c>
      <c r="F839" s="57">
        <v>24830.377039999999</v>
      </c>
      <c r="G839" s="58">
        <f t="shared" si="27"/>
        <v>2.2616835669460009</v>
      </c>
    </row>
    <row r="840" spans="1:9" x14ac:dyDescent="0.3">
      <c r="A840" s="43" t="str">
        <f t="shared" si="26"/>
        <v>A</v>
      </c>
      <c r="B840" s="59" t="s">
        <v>333</v>
      </c>
      <c r="C840" s="60" t="s">
        <v>11</v>
      </c>
      <c r="D840" s="61">
        <v>0</v>
      </c>
      <c r="E840" s="61">
        <v>0</v>
      </c>
      <c r="F840" s="61">
        <v>58.98</v>
      </c>
      <c r="G840" s="62" t="e">
        <f t="shared" si="27"/>
        <v>#DIV/0!</v>
      </c>
    </row>
    <row r="841" spans="1:9" x14ac:dyDescent="0.3">
      <c r="A841" s="43" t="str">
        <f t="shared" si="26"/>
        <v>A</v>
      </c>
      <c r="B841" s="59" t="s">
        <v>333</v>
      </c>
      <c r="C841" s="60" t="s">
        <v>12</v>
      </c>
      <c r="D841" s="61">
        <v>3900</v>
      </c>
      <c r="E841" s="61">
        <v>2730.297</v>
      </c>
      <c r="F841" s="61">
        <v>10416.200989999999</v>
      </c>
      <c r="G841" s="62">
        <f t="shared" si="27"/>
        <v>3.8150431949344701</v>
      </c>
    </row>
    <row r="842" spans="1:9" x14ac:dyDescent="0.3">
      <c r="A842" s="43" t="str">
        <f t="shared" si="26"/>
        <v>A</v>
      </c>
      <c r="B842" s="59" t="s">
        <v>333</v>
      </c>
      <c r="C842" s="60" t="s">
        <v>15</v>
      </c>
      <c r="D842" s="61">
        <v>12700</v>
      </c>
      <c r="E842" s="61">
        <v>8248.4170000000013</v>
      </c>
      <c r="F842" s="61">
        <v>8370.4874199999995</v>
      </c>
      <c r="G842" s="62">
        <f t="shared" si="27"/>
        <v>1.0147992542084134</v>
      </c>
    </row>
    <row r="843" spans="1:9" x14ac:dyDescent="0.3">
      <c r="A843" s="43" t="str">
        <f t="shared" si="26"/>
        <v>A</v>
      </c>
      <c r="B843" s="59" t="s">
        <v>333</v>
      </c>
      <c r="C843" s="60" t="s">
        <v>16</v>
      </c>
      <c r="D843" s="61">
        <v>600</v>
      </c>
      <c r="E843" s="61">
        <v>0</v>
      </c>
      <c r="F843" s="61">
        <v>5984.7086300000001</v>
      </c>
      <c r="G843" s="62" t="e">
        <f t="shared" si="27"/>
        <v>#DIV/0!</v>
      </c>
    </row>
    <row r="844" spans="1:9" x14ac:dyDescent="0.3">
      <c r="A844" s="43" t="str">
        <f t="shared" si="26"/>
        <v>A</v>
      </c>
      <c r="B844" s="55" t="s">
        <v>333</v>
      </c>
      <c r="C844" s="56" t="s">
        <v>17</v>
      </c>
      <c r="D844" s="57">
        <v>0</v>
      </c>
      <c r="E844" s="57">
        <v>0</v>
      </c>
      <c r="F844" s="57">
        <v>1072.72666</v>
      </c>
      <c r="G844" s="58" t="e">
        <f t="shared" si="27"/>
        <v>#DIV/0!</v>
      </c>
    </row>
    <row r="845" spans="1:9" ht="16.8" thickBot="1" x14ac:dyDescent="0.35">
      <c r="A845" s="43" t="str">
        <f t="shared" si="26"/>
        <v>A</v>
      </c>
      <c r="B845" s="44" t="s">
        <v>604</v>
      </c>
      <c r="C845" s="45" t="s">
        <v>605</v>
      </c>
      <c r="D845" s="63">
        <v>14100</v>
      </c>
      <c r="E845" s="63">
        <v>13843.186</v>
      </c>
      <c r="F845" s="63">
        <v>22352.495299999999</v>
      </c>
      <c r="G845" s="64">
        <f t="shared" si="27"/>
        <v>1.6146929832482204</v>
      </c>
      <c r="H845" s="48"/>
      <c r="I845" s="48"/>
    </row>
    <row r="846" spans="1:9" ht="15" thickTop="1" x14ac:dyDescent="0.3">
      <c r="A846" s="43" t="str">
        <f t="shared" si="26"/>
        <v>A</v>
      </c>
      <c r="B846" s="55" t="s">
        <v>333</v>
      </c>
      <c r="C846" s="56" t="s">
        <v>10</v>
      </c>
      <c r="D846" s="57">
        <v>14100</v>
      </c>
      <c r="E846" s="57">
        <v>13843.186</v>
      </c>
      <c r="F846" s="57">
        <v>22346.584279999999</v>
      </c>
      <c r="G846" s="58">
        <f t="shared" si="27"/>
        <v>1.6142659847234588</v>
      </c>
    </row>
    <row r="847" spans="1:9" x14ac:dyDescent="0.3">
      <c r="A847" s="43" t="str">
        <f t="shared" si="26"/>
        <v>A</v>
      </c>
      <c r="B847" s="59" t="s">
        <v>333</v>
      </c>
      <c r="C847" s="60" t="s">
        <v>11</v>
      </c>
      <c r="D847" s="61">
        <v>0</v>
      </c>
      <c r="E847" s="61">
        <v>0</v>
      </c>
      <c r="F847" s="61">
        <v>78.204999999999998</v>
      </c>
      <c r="G847" s="62" t="e">
        <f t="shared" si="27"/>
        <v>#DIV/0!</v>
      </c>
    </row>
    <row r="848" spans="1:9" x14ac:dyDescent="0.3">
      <c r="A848" s="43" t="str">
        <f t="shared" si="26"/>
        <v>A</v>
      </c>
      <c r="B848" s="59" t="s">
        <v>333</v>
      </c>
      <c r="C848" s="60" t="s">
        <v>12</v>
      </c>
      <c r="D848" s="61">
        <v>0</v>
      </c>
      <c r="E848" s="61">
        <v>2234.25</v>
      </c>
      <c r="F848" s="61">
        <v>8053.1086500000001</v>
      </c>
      <c r="G848" s="62">
        <f t="shared" si="27"/>
        <v>3.604390130916415</v>
      </c>
    </row>
    <row r="849" spans="1:9" x14ac:dyDescent="0.3">
      <c r="A849" s="43" t="str">
        <f t="shared" si="26"/>
        <v>A</v>
      </c>
      <c r="B849" s="59" t="s">
        <v>333</v>
      </c>
      <c r="C849" s="60" t="s">
        <v>15</v>
      </c>
      <c r="D849" s="61">
        <v>8400</v>
      </c>
      <c r="E849" s="61">
        <v>9279.7099999999991</v>
      </c>
      <c r="F849" s="61">
        <v>9279.7089599999999</v>
      </c>
      <c r="G849" s="62">
        <f t="shared" si="27"/>
        <v>0.99999988792753236</v>
      </c>
    </row>
    <row r="850" spans="1:9" x14ac:dyDescent="0.3">
      <c r="A850" s="43" t="str">
        <f t="shared" si="26"/>
        <v>A</v>
      </c>
      <c r="B850" s="59" t="s">
        <v>333</v>
      </c>
      <c r="C850" s="60" t="s">
        <v>16</v>
      </c>
      <c r="D850" s="61">
        <v>5700</v>
      </c>
      <c r="E850" s="61">
        <v>2329.2260000000001</v>
      </c>
      <c r="F850" s="61">
        <v>4935.56167</v>
      </c>
      <c r="G850" s="62">
        <f t="shared" si="27"/>
        <v>2.1189707095833552</v>
      </c>
    </row>
    <row r="851" spans="1:9" x14ac:dyDescent="0.3">
      <c r="A851" s="43" t="str">
        <f t="shared" si="26"/>
        <v>A</v>
      </c>
      <c r="B851" s="55" t="s">
        <v>333</v>
      </c>
      <c r="C851" s="56" t="s">
        <v>17</v>
      </c>
      <c r="D851" s="57">
        <v>0</v>
      </c>
      <c r="E851" s="57">
        <v>0</v>
      </c>
      <c r="F851" s="57">
        <v>5.9110199999999997</v>
      </c>
      <c r="G851" s="58" t="e">
        <f t="shared" si="27"/>
        <v>#DIV/0!</v>
      </c>
    </row>
    <row r="852" spans="1:9" ht="16.8" thickBot="1" x14ac:dyDescent="0.35">
      <c r="A852" s="43" t="str">
        <f t="shared" si="26"/>
        <v>A</v>
      </c>
      <c r="B852" s="44" t="s">
        <v>606</v>
      </c>
      <c r="C852" s="45" t="s">
        <v>607</v>
      </c>
      <c r="D852" s="63">
        <v>8200</v>
      </c>
      <c r="E852" s="63">
        <v>6542.8200000000006</v>
      </c>
      <c r="F852" s="63">
        <v>6542.8069800000003</v>
      </c>
      <c r="G852" s="64">
        <f t="shared" si="27"/>
        <v>0.99999801003237132</v>
      </c>
      <c r="H852" s="48"/>
      <c r="I852" s="48"/>
    </row>
    <row r="853" spans="1:9" ht="15" thickTop="1" x14ac:dyDescent="0.3">
      <c r="A853" s="43" t="str">
        <f t="shared" si="26"/>
        <v>A</v>
      </c>
      <c r="B853" s="55" t="s">
        <v>333</v>
      </c>
      <c r="C853" s="56" t="s">
        <v>10</v>
      </c>
      <c r="D853" s="57">
        <v>8200</v>
      </c>
      <c r="E853" s="57">
        <v>6542.8200000000006</v>
      </c>
      <c r="F853" s="57">
        <v>6542.8069800000003</v>
      </c>
      <c r="G853" s="58">
        <f t="shared" si="27"/>
        <v>0.99999801003237132</v>
      </c>
    </row>
    <row r="854" spans="1:9" x14ac:dyDescent="0.3">
      <c r="A854" s="43" t="str">
        <f t="shared" si="26"/>
        <v>A</v>
      </c>
      <c r="B854" s="59" t="s">
        <v>333</v>
      </c>
      <c r="C854" s="60" t="s">
        <v>12</v>
      </c>
      <c r="D854" s="61">
        <v>181</v>
      </c>
      <c r="E854" s="61">
        <v>108.31</v>
      </c>
      <c r="F854" s="61">
        <v>108.31</v>
      </c>
      <c r="G854" s="62">
        <f t="shared" si="27"/>
        <v>1</v>
      </c>
    </row>
    <row r="855" spans="1:9" x14ac:dyDescent="0.3">
      <c r="A855" s="43" t="str">
        <f t="shared" si="26"/>
        <v>A</v>
      </c>
      <c r="B855" s="59" t="s">
        <v>333</v>
      </c>
      <c r="C855" s="60" t="s">
        <v>15</v>
      </c>
      <c r="D855" s="61">
        <v>7719</v>
      </c>
      <c r="E855" s="61">
        <v>6262.55</v>
      </c>
      <c r="F855" s="61">
        <v>6262.54198</v>
      </c>
      <c r="G855" s="62">
        <f t="shared" si="27"/>
        <v>0.99999871937150198</v>
      </c>
    </row>
    <row r="856" spans="1:9" x14ac:dyDescent="0.3">
      <c r="A856" s="43" t="str">
        <f t="shared" si="26"/>
        <v>A</v>
      </c>
      <c r="B856" s="59" t="s">
        <v>333</v>
      </c>
      <c r="C856" s="60" t="s">
        <v>16</v>
      </c>
      <c r="D856" s="61">
        <v>300</v>
      </c>
      <c r="E856" s="61">
        <v>171.96</v>
      </c>
      <c r="F856" s="61">
        <v>171.95500000000001</v>
      </c>
      <c r="G856" s="62">
        <f t="shared" si="27"/>
        <v>0.99997092347057459</v>
      </c>
    </row>
    <row r="857" spans="1:9" ht="16.8" thickBot="1" x14ac:dyDescent="0.35">
      <c r="A857" s="43" t="str">
        <f t="shared" si="26"/>
        <v>A</v>
      </c>
      <c r="B857" s="44" t="s">
        <v>608</v>
      </c>
      <c r="C857" s="45" t="s">
        <v>609</v>
      </c>
      <c r="D857" s="63">
        <v>13500</v>
      </c>
      <c r="E857" s="63">
        <v>12493.23</v>
      </c>
      <c r="F857" s="63">
        <v>12493.225769999999</v>
      </c>
      <c r="G857" s="64">
        <f t="shared" si="27"/>
        <v>0.99999966141662322</v>
      </c>
      <c r="H857" s="48"/>
      <c r="I857" s="48"/>
    </row>
    <row r="858" spans="1:9" ht="15" thickTop="1" x14ac:dyDescent="0.3">
      <c r="A858" s="43" t="str">
        <f t="shared" si="26"/>
        <v>A</v>
      </c>
      <c r="B858" s="55" t="s">
        <v>333</v>
      </c>
      <c r="C858" s="56" t="s">
        <v>10</v>
      </c>
      <c r="D858" s="57">
        <v>13500</v>
      </c>
      <c r="E858" s="57">
        <v>12493.23</v>
      </c>
      <c r="F858" s="57">
        <v>12493.225769999999</v>
      </c>
      <c r="G858" s="58">
        <f t="shared" si="27"/>
        <v>0.99999966141662322</v>
      </c>
    </row>
    <row r="859" spans="1:9" x14ac:dyDescent="0.3">
      <c r="A859" s="43" t="str">
        <f t="shared" si="26"/>
        <v>A</v>
      </c>
      <c r="B859" s="59" t="s">
        <v>333</v>
      </c>
      <c r="C859" s="60" t="s">
        <v>12</v>
      </c>
      <c r="D859" s="61">
        <v>170</v>
      </c>
      <c r="E859" s="61">
        <v>169</v>
      </c>
      <c r="F859" s="61">
        <v>169</v>
      </c>
      <c r="G859" s="62">
        <f t="shared" si="27"/>
        <v>1</v>
      </c>
    </row>
    <row r="860" spans="1:9" x14ac:dyDescent="0.3">
      <c r="A860" s="43" t="str">
        <f t="shared" si="26"/>
        <v>A</v>
      </c>
      <c r="B860" s="59" t="s">
        <v>333</v>
      </c>
      <c r="C860" s="60" t="s">
        <v>15</v>
      </c>
      <c r="D860" s="61">
        <v>13330</v>
      </c>
      <c r="E860" s="61">
        <v>12324.23</v>
      </c>
      <c r="F860" s="61">
        <v>12324.225769999999</v>
      </c>
      <c r="G860" s="62">
        <f t="shared" si="27"/>
        <v>0.99999965677368885</v>
      </c>
    </row>
    <row r="861" spans="1:9" ht="16.8" thickBot="1" x14ac:dyDescent="0.35">
      <c r="A861" s="43" t="str">
        <f t="shared" si="26"/>
        <v>A</v>
      </c>
      <c r="B861" s="44" t="s">
        <v>610</v>
      </c>
      <c r="C861" s="45" t="s">
        <v>611</v>
      </c>
      <c r="D861" s="63">
        <v>2100</v>
      </c>
      <c r="E861" s="63">
        <v>1006.95</v>
      </c>
      <c r="F861" s="63">
        <v>1005.1495</v>
      </c>
      <c r="G861" s="64">
        <f t="shared" si="27"/>
        <v>0.998211927106609</v>
      </c>
      <c r="H861" s="48"/>
      <c r="I861" s="48"/>
    </row>
    <row r="862" spans="1:9" ht="15" thickTop="1" x14ac:dyDescent="0.3">
      <c r="A862" s="43" t="str">
        <f t="shared" si="26"/>
        <v>A</v>
      </c>
      <c r="B862" s="55" t="s">
        <v>333</v>
      </c>
      <c r="C862" s="56" t="s">
        <v>10</v>
      </c>
      <c r="D862" s="57">
        <v>2100</v>
      </c>
      <c r="E862" s="57">
        <v>1006.95</v>
      </c>
      <c r="F862" s="57">
        <v>1005.1495</v>
      </c>
      <c r="G862" s="58">
        <f t="shared" si="27"/>
        <v>0.998211927106609</v>
      </c>
    </row>
    <row r="863" spans="1:9" x14ac:dyDescent="0.3">
      <c r="A863" s="43" t="str">
        <f t="shared" si="26"/>
        <v>A</v>
      </c>
      <c r="B863" s="59" t="s">
        <v>333</v>
      </c>
      <c r="C863" s="60" t="s">
        <v>12</v>
      </c>
      <c r="D863" s="61">
        <v>2100</v>
      </c>
      <c r="E863" s="61">
        <v>1006.95</v>
      </c>
      <c r="F863" s="61">
        <v>1005.1495</v>
      </c>
      <c r="G863" s="62">
        <f t="shared" si="27"/>
        <v>0.998211927106609</v>
      </c>
    </row>
    <row r="864" spans="1:9" ht="16.8" thickBot="1" x14ac:dyDescent="0.35">
      <c r="A864" s="43" t="str">
        <f t="shared" si="26"/>
        <v>A</v>
      </c>
      <c r="B864" s="44" t="s">
        <v>612</v>
      </c>
      <c r="C864" s="45" t="s">
        <v>613</v>
      </c>
      <c r="D864" s="63">
        <v>6000</v>
      </c>
      <c r="E864" s="63">
        <v>3146.0819999999999</v>
      </c>
      <c r="F864" s="63">
        <v>3145.0280699999998</v>
      </c>
      <c r="G864" s="64">
        <f t="shared" si="27"/>
        <v>0.99966500237438183</v>
      </c>
      <c r="H864" s="48"/>
      <c r="I864" s="48"/>
    </row>
    <row r="865" spans="1:9" ht="15" thickTop="1" x14ac:dyDescent="0.3">
      <c r="A865" s="43" t="str">
        <f t="shared" si="26"/>
        <v>A</v>
      </c>
      <c r="B865" s="55" t="s">
        <v>333</v>
      </c>
      <c r="C865" s="56" t="s">
        <v>10</v>
      </c>
      <c r="D865" s="57">
        <v>6000</v>
      </c>
      <c r="E865" s="57">
        <v>3146.0819999999999</v>
      </c>
      <c r="F865" s="57">
        <v>3145.0280699999998</v>
      </c>
      <c r="G865" s="58">
        <f t="shared" si="27"/>
        <v>0.99966500237438183</v>
      </c>
    </row>
    <row r="866" spans="1:9" x14ac:dyDescent="0.3">
      <c r="A866" s="43" t="str">
        <f t="shared" si="26"/>
        <v>A</v>
      </c>
      <c r="B866" s="59" t="s">
        <v>333</v>
      </c>
      <c r="C866" s="60" t="s">
        <v>12</v>
      </c>
      <c r="D866" s="61">
        <v>1400</v>
      </c>
      <c r="E866" s="61">
        <v>569.58399999999995</v>
      </c>
      <c r="F866" s="61">
        <v>568.92021</v>
      </c>
      <c r="G866" s="62">
        <f t="shared" si="27"/>
        <v>0.99883460560689918</v>
      </c>
    </row>
    <row r="867" spans="1:9" x14ac:dyDescent="0.3">
      <c r="A867" s="43" t="str">
        <f t="shared" si="26"/>
        <v>A</v>
      </c>
      <c r="B867" s="59" t="s">
        <v>333</v>
      </c>
      <c r="C867" s="60" t="s">
        <v>15</v>
      </c>
      <c r="D867" s="61">
        <v>3600</v>
      </c>
      <c r="E867" s="61">
        <v>1867.8979999999999</v>
      </c>
      <c r="F867" s="61">
        <v>1867.8978599999998</v>
      </c>
      <c r="G867" s="62">
        <f t="shared" si="27"/>
        <v>0.99999992504944057</v>
      </c>
    </row>
    <row r="868" spans="1:9" x14ac:dyDescent="0.3">
      <c r="A868" s="43" t="str">
        <f t="shared" si="26"/>
        <v>A</v>
      </c>
      <c r="B868" s="59" t="s">
        <v>333</v>
      </c>
      <c r="C868" s="60" t="s">
        <v>16</v>
      </c>
      <c r="D868" s="61">
        <v>1000</v>
      </c>
      <c r="E868" s="61">
        <v>708.6</v>
      </c>
      <c r="F868" s="61">
        <v>708.21</v>
      </c>
      <c r="G868" s="62">
        <f t="shared" si="27"/>
        <v>0.99944961896697715</v>
      </c>
    </row>
    <row r="869" spans="1:9" ht="33" thickBot="1" x14ac:dyDescent="0.35">
      <c r="A869" s="43" t="str">
        <f t="shared" si="26"/>
        <v>A</v>
      </c>
      <c r="B869" s="44" t="s">
        <v>614</v>
      </c>
      <c r="C869" s="45" t="s">
        <v>615</v>
      </c>
      <c r="D869" s="63">
        <v>928059.05</v>
      </c>
      <c r="E869" s="63">
        <v>897107.59499999997</v>
      </c>
      <c r="F869" s="63">
        <v>887406.45285999996</v>
      </c>
      <c r="G869" s="64">
        <f t="shared" si="27"/>
        <v>0.98918619996746315</v>
      </c>
      <c r="H869" s="48"/>
      <c r="I869" s="48"/>
    </row>
    <row r="870" spans="1:9" ht="15" thickTop="1" x14ac:dyDescent="0.3">
      <c r="A870" s="43" t="str">
        <f t="shared" si="26"/>
        <v>A</v>
      </c>
      <c r="B870" s="55" t="s">
        <v>333</v>
      </c>
      <c r="C870" s="56" t="s">
        <v>10</v>
      </c>
      <c r="D870" s="57">
        <v>927059.05</v>
      </c>
      <c r="E870" s="57">
        <v>893928.21900000004</v>
      </c>
      <c r="F870" s="57">
        <v>883342.04546000005</v>
      </c>
      <c r="G870" s="58">
        <f t="shared" si="27"/>
        <v>0.98815769173072721</v>
      </c>
    </row>
    <row r="871" spans="1:9" x14ac:dyDescent="0.3">
      <c r="A871" s="43" t="str">
        <f t="shared" si="26"/>
        <v>A</v>
      </c>
      <c r="B871" s="59" t="s">
        <v>333</v>
      </c>
      <c r="C871" s="60" t="s">
        <v>11</v>
      </c>
      <c r="D871" s="61">
        <v>0</v>
      </c>
      <c r="E871" s="61">
        <v>90</v>
      </c>
      <c r="F871" s="61">
        <v>0</v>
      </c>
      <c r="G871" s="62">
        <f t="shared" si="27"/>
        <v>0</v>
      </c>
    </row>
    <row r="872" spans="1:9" x14ac:dyDescent="0.3">
      <c r="A872" s="43" t="str">
        <f t="shared" si="26"/>
        <v>A</v>
      </c>
      <c r="B872" s="59" t="s">
        <v>333</v>
      </c>
      <c r="C872" s="60" t="s">
        <v>12</v>
      </c>
      <c r="D872" s="61">
        <v>167156.04999999999</v>
      </c>
      <c r="E872" s="61">
        <v>271837.83299999998</v>
      </c>
      <c r="F872" s="61">
        <v>265384.26178</v>
      </c>
      <c r="G872" s="62">
        <f t="shared" si="27"/>
        <v>0.97625948107083393</v>
      </c>
    </row>
    <row r="873" spans="1:9" x14ac:dyDescent="0.3">
      <c r="A873" s="43" t="str">
        <f t="shared" si="26"/>
        <v>A</v>
      </c>
      <c r="B873" s="59" t="s">
        <v>333</v>
      </c>
      <c r="C873" s="60" t="s">
        <v>14</v>
      </c>
      <c r="D873" s="61">
        <v>0</v>
      </c>
      <c r="E873" s="61">
        <v>0</v>
      </c>
      <c r="F873" s="61">
        <v>35.063399999999994</v>
      </c>
      <c r="G873" s="62" t="e">
        <f t="shared" si="27"/>
        <v>#DIV/0!</v>
      </c>
    </row>
    <row r="874" spans="1:9" x14ac:dyDescent="0.3">
      <c r="A874" s="43" t="str">
        <f t="shared" si="26"/>
        <v>A</v>
      </c>
      <c r="B874" s="59" t="s">
        <v>333</v>
      </c>
      <c r="C874" s="60" t="s">
        <v>2</v>
      </c>
      <c r="D874" s="61">
        <v>0</v>
      </c>
      <c r="E874" s="61">
        <v>149</v>
      </c>
      <c r="F874" s="61">
        <v>148.66918000000001</v>
      </c>
      <c r="G874" s="62">
        <f t="shared" si="27"/>
        <v>0.9977797315436242</v>
      </c>
    </row>
    <row r="875" spans="1:9" x14ac:dyDescent="0.3">
      <c r="A875" s="43" t="str">
        <f t="shared" si="26"/>
        <v>A</v>
      </c>
      <c r="B875" s="59" t="s">
        <v>333</v>
      </c>
      <c r="C875" s="60" t="s">
        <v>15</v>
      </c>
      <c r="D875" s="61">
        <v>751403</v>
      </c>
      <c r="E875" s="61">
        <v>600954.52</v>
      </c>
      <c r="F875" s="61">
        <v>600931.66561000003</v>
      </c>
      <c r="G875" s="62">
        <f t="shared" si="27"/>
        <v>0.99996196985089658</v>
      </c>
    </row>
    <row r="876" spans="1:9" x14ac:dyDescent="0.3">
      <c r="A876" s="43" t="str">
        <f t="shared" si="26"/>
        <v>A</v>
      </c>
      <c r="B876" s="59" t="s">
        <v>333</v>
      </c>
      <c r="C876" s="60" t="s">
        <v>16</v>
      </c>
      <c r="D876" s="61">
        <v>8500</v>
      </c>
      <c r="E876" s="61">
        <v>20896.866000000002</v>
      </c>
      <c r="F876" s="61">
        <v>16842.385490000001</v>
      </c>
      <c r="G876" s="62">
        <f t="shared" si="27"/>
        <v>0.80597662300174577</v>
      </c>
    </row>
    <row r="877" spans="1:9" x14ac:dyDescent="0.3">
      <c r="A877" s="43" t="str">
        <f t="shared" si="26"/>
        <v>A</v>
      </c>
      <c r="B877" s="55" t="s">
        <v>333</v>
      </c>
      <c r="C877" s="56" t="s">
        <v>17</v>
      </c>
      <c r="D877" s="57">
        <v>1000</v>
      </c>
      <c r="E877" s="57">
        <v>3179.3760000000002</v>
      </c>
      <c r="F877" s="57">
        <v>4064.4074000000001</v>
      </c>
      <c r="G877" s="58">
        <f t="shared" si="27"/>
        <v>1.2783663838438737</v>
      </c>
    </row>
    <row r="878" spans="1:9" ht="16.8" thickBot="1" x14ac:dyDescent="0.35">
      <c r="A878" s="43" t="str">
        <f t="shared" si="26"/>
        <v>A</v>
      </c>
      <c r="B878" s="44" t="s">
        <v>616</v>
      </c>
      <c r="C878" s="45" t="s">
        <v>617</v>
      </c>
      <c r="D878" s="63">
        <v>35000</v>
      </c>
      <c r="E878" s="63">
        <v>32779.5</v>
      </c>
      <c r="F878" s="63">
        <v>32779.480159999999</v>
      </c>
      <c r="G878" s="64">
        <f t="shared" si="27"/>
        <v>0.99999939474366595</v>
      </c>
      <c r="H878" s="48"/>
      <c r="I878" s="48"/>
    </row>
    <row r="879" spans="1:9" ht="15" thickTop="1" x14ac:dyDescent="0.3">
      <c r="A879" s="43" t="str">
        <f t="shared" si="26"/>
        <v>A</v>
      </c>
      <c r="B879" s="55" t="s">
        <v>333</v>
      </c>
      <c r="C879" s="56" t="s">
        <v>10</v>
      </c>
      <c r="D879" s="57">
        <v>35000</v>
      </c>
      <c r="E879" s="57">
        <v>32779.5</v>
      </c>
      <c r="F879" s="57">
        <v>32779.480159999999</v>
      </c>
      <c r="G879" s="58">
        <f t="shared" si="27"/>
        <v>0.99999939474366595</v>
      </c>
    </row>
    <row r="880" spans="1:9" x14ac:dyDescent="0.3">
      <c r="A880" s="43" t="str">
        <f t="shared" si="26"/>
        <v>A</v>
      </c>
      <c r="B880" s="59" t="s">
        <v>333</v>
      </c>
      <c r="C880" s="60" t="s">
        <v>15</v>
      </c>
      <c r="D880" s="61">
        <v>35000</v>
      </c>
      <c r="E880" s="61">
        <v>32779.5</v>
      </c>
      <c r="F880" s="61">
        <v>32779.480159999999</v>
      </c>
      <c r="G880" s="62">
        <f t="shared" si="27"/>
        <v>0.99999939474366595</v>
      </c>
    </row>
    <row r="881" spans="1:9" ht="16.8" thickBot="1" x14ac:dyDescent="0.35">
      <c r="A881" s="43" t="str">
        <f t="shared" si="26"/>
        <v>A</v>
      </c>
      <c r="B881" s="44" t="s">
        <v>618</v>
      </c>
      <c r="C881" s="45" t="s">
        <v>619</v>
      </c>
      <c r="D881" s="63">
        <v>27000</v>
      </c>
      <c r="E881" s="63">
        <v>15634.269999999999</v>
      </c>
      <c r="F881" s="63">
        <v>15634.261200000001</v>
      </c>
      <c r="G881" s="64">
        <f t="shared" si="27"/>
        <v>0.99999943713393735</v>
      </c>
      <c r="H881" s="48"/>
      <c r="I881" s="48"/>
    </row>
    <row r="882" spans="1:9" ht="15" thickTop="1" x14ac:dyDescent="0.3">
      <c r="A882" s="43" t="str">
        <f t="shared" si="26"/>
        <v>A</v>
      </c>
      <c r="B882" s="55" t="s">
        <v>333</v>
      </c>
      <c r="C882" s="56" t="s">
        <v>10</v>
      </c>
      <c r="D882" s="57">
        <v>27000</v>
      </c>
      <c r="E882" s="57">
        <v>15634.269999999999</v>
      </c>
      <c r="F882" s="57">
        <v>15634.261200000001</v>
      </c>
      <c r="G882" s="58">
        <f t="shared" si="27"/>
        <v>0.99999943713393735</v>
      </c>
    </row>
    <row r="883" spans="1:9" x14ac:dyDescent="0.3">
      <c r="A883" s="43" t="str">
        <f t="shared" si="26"/>
        <v>A</v>
      </c>
      <c r="B883" s="59" t="s">
        <v>333</v>
      </c>
      <c r="C883" s="60" t="s">
        <v>12</v>
      </c>
      <c r="D883" s="61">
        <v>504</v>
      </c>
      <c r="E883" s="61">
        <v>219</v>
      </c>
      <c r="F883" s="61">
        <v>219</v>
      </c>
      <c r="G883" s="62">
        <f t="shared" si="27"/>
        <v>1</v>
      </c>
    </row>
    <row r="884" spans="1:9" x14ac:dyDescent="0.3">
      <c r="A884" s="43" t="str">
        <f t="shared" si="26"/>
        <v>A</v>
      </c>
      <c r="B884" s="59" t="s">
        <v>333</v>
      </c>
      <c r="C884" s="60" t="s">
        <v>15</v>
      </c>
      <c r="D884" s="61">
        <v>26496</v>
      </c>
      <c r="E884" s="61">
        <v>12375.13</v>
      </c>
      <c r="F884" s="61">
        <v>12375.1229</v>
      </c>
      <c r="G884" s="62">
        <f t="shared" si="27"/>
        <v>0.99999942626865346</v>
      </c>
    </row>
    <row r="885" spans="1:9" x14ac:dyDescent="0.3">
      <c r="A885" s="43" t="str">
        <f t="shared" si="26"/>
        <v>A</v>
      </c>
      <c r="B885" s="59" t="s">
        <v>333</v>
      </c>
      <c r="C885" s="60" t="s">
        <v>16</v>
      </c>
      <c r="D885" s="61">
        <v>0</v>
      </c>
      <c r="E885" s="61">
        <v>3040.14</v>
      </c>
      <c r="F885" s="61">
        <v>3040.1383000000001</v>
      </c>
      <c r="G885" s="62">
        <f t="shared" si="27"/>
        <v>0.99999944081522563</v>
      </c>
    </row>
    <row r="886" spans="1:9" ht="16.8" thickBot="1" x14ac:dyDescent="0.35">
      <c r="A886" s="43" t="str">
        <f t="shared" si="26"/>
        <v>A</v>
      </c>
      <c r="B886" s="44" t="s">
        <v>620</v>
      </c>
      <c r="C886" s="45" t="s">
        <v>621</v>
      </c>
      <c r="D886" s="63">
        <v>2500</v>
      </c>
      <c r="E886" s="63">
        <v>2166.67</v>
      </c>
      <c r="F886" s="63">
        <v>2166.66</v>
      </c>
      <c r="G886" s="64">
        <f t="shared" si="27"/>
        <v>0.99999538462248505</v>
      </c>
      <c r="H886" s="48"/>
      <c r="I886" s="48"/>
    </row>
    <row r="887" spans="1:9" ht="15" thickTop="1" x14ac:dyDescent="0.3">
      <c r="A887" s="43" t="str">
        <f t="shared" si="26"/>
        <v>A</v>
      </c>
      <c r="B887" s="55" t="s">
        <v>333</v>
      </c>
      <c r="C887" s="56" t="s">
        <v>10</v>
      </c>
      <c r="D887" s="57">
        <v>2500</v>
      </c>
      <c r="E887" s="57">
        <v>2166.67</v>
      </c>
      <c r="F887" s="57">
        <v>2166.66</v>
      </c>
      <c r="G887" s="58">
        <f t="shared" si="27"/>
        <v>0.99999538462248505</v>
      </c>
    </row>
    <row r="888" spans="1:9" x14ac:dyDescent="0.3">
      <c r="A888" s="43" t="str">
        <f t="shared" si="26"/>
        <v>A</v>
      </c>
      <c r="B888" s="59" t="s">
        <v>333</v>
      </c>
      <c r="C888" s="60" t="s">
        <v>15</v>
      </c>
      <c r="D888" s="61">
        <v>2500</v>
      </c>
      <c r="E888" s="61">
        <v>2166.67</v>
      </c>
      <c r="F888" s="61">
        <v>2166.66</v>
      </c>
      <c r="G888" s="62">
        <f t="shared" si="27"/>
        <v>0.99999538462248505</v>
      </c>
    </row>
    <row r="889" spans="1:9" ht="16.8" thickBot="1" x14ac:dyDescent="0.35">
      <c r="A889" s="43" t="str">
        <f t="shared" si="26"/>
        <v>A</v>
      </c>
      <c r="B889" s="44" t="s">
        <v>622</v>
      </c>
      <c r="C889" s="45" t="s">
        <v>623</v>
      </c>
      <c r="D889" s="63">
        <v>53259</v>
      </c>
      <c r="E889" s="63">
        <v>44219.39</v>
      </c>
      <c r="F889" s="63">
        <v>44219.364699999998</v>
      </c>
      <c r="G889" s="64">
        <f t="shared" si="27"/>
        <v>0.99999942785280393</v>
      </c>
      <c r="H889" s="48"/>
      <c r="I889" s="48"/>
    </row>
    <row r="890" spans="1:9" ht="15" thickTop="1" x14ac:dyDescent="0.3">
      <c r="A890" s="43" t="str">
        <f t="shared" si="26"/>
        <v>A</v>
      </c>
      <c r="B890" s="55" t="s">
        <v>333</v>
      </c>
      <c r="C890" s="56" t="s">
        <v>10</v>
      </c>
      <c r="D890" s="57">
        <v>53259</v>
      </c>
      <c r="E890" s="57">
        <v>44219.39</v>
      </c>
      <c r="F890" s="57">
        <v>44219.364699999998</v>
      </c>
      <c r="G890" s="58">
        <f t="shared" si="27"/>
        <v>0.99999942785280393</v>
      </c>
    </row>
    <row r="891" spans="1:9" x14ac:dyDescent="0.3">
      <c r="A891" s="43" t="str">
        <f t="shared" si="26"/>
        <v>A</v>
      </c>
      <c r="B891" s="59" t="s">
        <v>333</v>
      </c>
      <c r="C891" s="60" t="s">
        <v>12</v>
      </c>
      <c r="D891" s="61">
        <v>36</v>
      </c>
      <c r="E891" s="61">
        <v>63.75</v>
      </c>
      <c r="F891" s="61">
        <v>63.733359999999998</v>
      </c>
      <c r="G891" s="62">
        <f t="shared" si="27"/>
        <v>0.99973898039215681</v>
      </c>
    </row>
    <row r="892" spans="1:9" x14ac:dyDescent="0.3">
      <c r="A892" s="43" t="str">
        <f t="shared" si="26"/>
        <v>A</v>
      </c>
      <c r="B892" s="59" t="s">
        <v>333</v>
      </c>
      <c r="C892" s="60" t="s">
        <v>15</v>
      </c>
      <c r="D892" s="61">
        <v>53223</v>
      </c>
      <c r="E892" s="61">
        <v>44155.64</v>
      </c>
      <c r="F892" s="61">
        <v>44155.63134</v>
      </c>
      <c r="G892" s="62">
        <f t="shared" si="27"/>
        <v>0.99999980387556386</v>
      </c>
    </row>
    <row r="893" spans="1:9" ht="16.8" thickBot="1" x14ac:dyDescent="0.35">
      <c r="A893" s="43" t="str">
        <f t="shared" si="26"/>
        <v>A</v>
      </c>
      <c r="B893" s="44" t="s">
        <v>624</v>
      </c>
      <c r="C893" s="45" t="s">
        <v>625</v>
      </c>
      <c r="D893" s="63">
        <v>4500</v>
      </c>
      <c r="E893" s="63">
        <v>4672.6749999999993</v>
      </c>
      <c r="F893" s="63">
        <v>4672.6484199999995</v>
      </c>
      <c r="G893" s="64">
        <f t="shared" si="27"/>
        <v>0.99999431160951713</v>
      </c>
      <c r="H893" s="48"/>
      <c r="I893" s="48"/>
    </row>
    <row r="894" spans="1:9" ht="15" thickTop="1" x14ac:dyDescent="0.3">
      <c r="A894" s="43" t="str">
        <f t="shared" si="26"/>
        <v>A</v>
      </c>
      <c r="B894" s="55" t="s">
        <v>333</v>
      </c>
      <c r="C894" s="56" t="s">
        <v>10</v>
      </c>
      <c r="D894" s="57">
        <v>4500</v>
      </c>
      <c r="E894" s="57">
        <v>4672.6749999999993</v>
      </c>
      <c r="F894" s="57">
        <v>4672.6484199999995</v>
      </c>
      <c r="G894" s="58">
        <f t="shared" si="27"/>
        <v>0.99999431160951713</v>
      </c>
    </row>
    <row r="895" spans="1:9" x14ac:dyDescent="0.3">
      <c r="A895" s="43" t="str">
        <f t="shared" si="26"/>
        <v>A</v>
      </c>
      <c r="B895" s="59" t="s">
        <v>333</v>
      </c>
      <c r="C895" s="60" t="s">
        <v>12</v>
      </c>
      <c r="D895" s="61">
        <v>286</v>
      </c>
      <c r="E895" s="61">
        <v>290.39999999999998</v>
      </c>
      <c r="F895" s="61">
        <v>290.37795</v>
      </c>
      <c r="G895" s="62">
        <f t="shared" si="27"/>
        <v>0.99992407024793395</v>
      </c>
    </row>
    <row r="896" spans="1:9" x14ac:dyDescent="0.3">
      <c r="A896" s="43" t="str">
        <f t="shared" si="26"/>
        <v>A</v>
      </c>
      <c r="B896" s="59" t="s">
        <v>333</v>
      </c>
      <c r="C896" s="60" t="s">
        <v>15</v>
      </c>
      <c r="D896" s="61">
        <v>4214</v>
      </c>
      <c r="E896" s="61">
        <v>4372.875</v>
      </c>
      <c r="F896" s="61">
        <v>4372.8704699999998</v>
      </c>
      <c r="G896" s="62">
        <f t="shared" si="27"/>
        <v>0.99999896406826172</v>
      </c>
    </row>
    <row r="897" spans="1:9" x14ac:dyDescent="0.3">
      <c r="A897" s="43" t="str">
        <f t="shared" si="26"/>
        <v>A</v>
      </c>
      <c r="B897" s="59" t="s">
        <v>333</v>
      </c>
      <c r="C897" s="60" t="s">
        <v>16</v>
      </c>
      <c r="D897" s="61">
        <v>0</v>
      </c>
      <c r="E897" s="61">
        <v>9.4</v>
      </c>
      <c r="F897" s="61">
        <v>9.4</v>
      </c>
      <c r="G897" s="62">
        <f t="shared" si="27"/>
        <v>1</v>
      </c>
    </row>
    <row r="898" spans="1:9" ht="33" thickBot="1" x14ac:dyDescent="0.35">
      <c r="A898" s="43" t="str">
        <f t="shared" ref="A898:A961" si="28">IF(OR(D898&lt;&gt;0,E898&lt;&gt;0,F898&lt;&gt;0),"A","B")</f>
        <v>A</v>
      </c>
      <c r="B898" s="44" t="s">
        <v>626</v>
      </c>
      <c r="C898" s="45" t="s">
        <v>627</v>
      </c>
      <c r="D898" s="63">
        <v>25000</v>
      </c>
      <c r="E898" s="63">
        <v>21130.66</v>
      </c>
      <c r="F898" s="63">
        <v>21130.65005</v>
      </c>
      <c r="G898" s="64">
        <f t="shared" ref="G898:G961" si="29">F898/E898</f>
        <v>0.99999952912024515</v>
      </c>
      <c r="H898" s="48"/>
      <c r="I898" s="48"/>
    </row>
    <row r="899" spans="1:9" ht="15" thickTop="1" x14ac:dyDescent="0.3">
      <c r="A899" s="43" t="str">
        <f t="shared" si="28"/>
        <v>A</v>
      </c>
      <c r="B899" s="55" t="s">
        <v>333</v>
      </c>
      <c r="C899" s="56" t="s">
        <v>10</v>
      </c>
      <c r="D899" s="57">
        <v>25000</v>
      </c>
      <c r="E899" s="57">
        <v>21130.66</v>
      </c>
      <c r="F899" s="57">
        <v>21130.65005</v>
      </c>
      <c r="G899" s="58">
        <f t="shared" si="29"/>
        <v>0.99999952912024515</v>
      </c>
    </row>
    <row r="900" spans="1:9" x14ac:dyDescent="0.3">
      <c r="A900" s="43" t="str">
        <f t="shared" si="28"/>
        <v>A</v>
      </c>
      <c r="B900" s="59" t="s">
        <v>333</v>
      </c>
      <c r="C900" s="60" t="s">
        <v>12</v>
      </c>
      <c r="D900" s="61">
        <v>330</v>
      </c>
      <c r="E900" s="61">
        <v>338.42</v>
      </c>
      <c r="F900" s="61">
        <v>338.41500000000002</v>
      </c>
      <c r="G900" s="62">
        <f t="shared" si="29"/>
        <v>0.9999852254594882</v>
      </c>
    </row>
    <row r="901" spans="1:9" x14ac:dyDescent="0.3">
      <c r="A901" s="43" t="str">
        <f t="shared" si="28"/>
        <v>A</v>
      </c>
      <c r="B901" s="59" t="s">
        <v>333</v>
      </c>
      <c r="C901" s="60" t="s">
        <v>15</v>
      </c>
      <c r="D901" s="61">
        <v>24670</v>
      </c>
      <c r="E901" s="61">
        <v>20792.240000000002</v>
      </c>
      <c r="F901" s="61">
        <v>20792.235049999999</v>
      </c>
      <c r="G901" s="62">
        <f t="shared" si="29"/>
        <v>0.9999997619304124</v>
      </c>
    </row>
    <row r="902" spans="1:9" ht="33" thickBot="1" x14ac:dyDescent="0.35">
      <c r="A902" s="43" t="str">
        <f t="shared" si="28"/>
        <v>A</v>
      </c>
      <c r="B902" s="44" t="s">
        <v>628</v>
      </c>
      <c r="C902" s="45" t="s">
        <v>629</v>
      </c>
      <c r="D902" s="63">
        <v>169800.05</v>
      </c>
      <c r="E902" s="63">
        <v>168837.462</v>
      </c>
      <c r="F902" s="63">
        <v>168556.66524999999</v>
      </c>
      <c r="G902" s="64">
        <f t="shared" si="29"/>
        <v>0.99833688124262365</v>
      </c>
      <c r="H902" s="48"/>
      <c r="I902" s="48"/>
    </row>
    <row r="903" spans="1:9" ht="15" thickTop="1" x14ac:dyDescent="0.3">
      <c r="A903" s="43" t="str">
        <f t="shared" si="28"/>
        <v>A</v>
      </c>
      <c r="B903" s="55" t="s">
        <v>333</v>
      </c>
      <c r="C903" s="56" t="s">
        <v>10</v>
      </c>
      <c r="D903" s="57">
        <v>168800.05</v>
      </c>
      <c r="E903" s="57">
        <v>167974.212</v>
      </c>
      <c r="F903" s="57">
        <v>167693.5289</v>
      </c>
      <c r="G903" s="58">
        <f t="shared" si="29"/>
        <v>0.9983290107650572</v>
      </c>
    </row>
    <row r="904" spans="1:9" x14ac:dyDescent="0.3">
      <c r="A904" s="43" t="str">
        <f t="shared" si="28"/>
        <v>A</v>
      </c>
      <c r="B904" s="59" t="s">
        <v>333</v>
      </c>
      <c r="C904" s="60" t="s">
        <v>12</v>
      </c>
      <c r="D904" s="61">
        <v>120000.05</v>
      </c>
      <c r="E904" s="61">
        <v>145564.818</v>
      </c>
      <c r="F904" s="61">
        <v>145303.93989000001</v>
      </c>
      <c r="G904" s="62">
        <f t="shared" si="29"/>
        <v>0.99820782168669364</v>
      </c>
    </row>
    <row r="905" spans="1:9" x14ac:dyDescent="0.3">
      <c r="A905" s="43" t="str">
        <f t="shared" si="28"/>
        <v>A</v>
      </c>
      <c r="B905" s="59" t="s">
        <v>333</v>
      </c>
      <c r="C905" s="60" t="s">
        <v>2</v>
      </c>
      <c r="D905" s="61">
        <v>0</v>
      </c>
      <c r="E905" s="61">
        <v>149</v>
      </c>
      <c r="F905" s="61">
        <v>148.66918000000001</v>
      </c>
      <c r="G905" s="62">
        <f t="shared" si="29"/>
        <v>0.9977797315436242</v>
      </c>
    </row>
    <row r="906" spans="1:9" x14ac:dyDescent="0.3">
      <c r="A906" s="43" t="str">
        <f t="shared" si="28"/>
        <v>A</v>
      </c>
      <c r="B906" s="59" t="s">
        <v>333</v>
      </c>
      <c r="C906" s="60" t="s">
        <v>15</v>
      </c>
      <c r="D906" s="61">
        <v>45300</v>
      </c>
      <c r="E906" s="61">
        <v>19130.216</v>
      </c>
      <c r="F906" s="61">
        <v>19115.202929999999</v>
      </c>
      <c r="G906" s="62">
        <f t="shared" si="29"/>
        <v>0.99921521691129878</v>
      </c>
    </row>
    <row r="907" spans="1:9" x14ac:dyDescent="0.3">
      <c r="A907" s="43" t="str">
        <f t="shared" si="28"/>
        <v>A</v>
      </c>
      <c r="B907" s="59" t="s">
        <v>333</v>
      </c>
      <c r="C907" s="60" t="s">
        <v>16</v>
      </c>
      <c r="D907" s="61">
        <v>3500</v>
      </c>
      <c r="E907" s="61">
        <v>3130.1779999999999</v>
      </c>
      <c r="F907" s="61">
        <v>3125.7168999999999</v>
      </c>
      <c r="G907" s="62">
        <f t="shared" si="29"/>
        <v>0.99857480948367794</v>
      </c>
    </row>
    <row r="908" spans="1:9" x14ac:dyDescent="0.3">
      <c r="A908" s="43" t="str">
        <f t="shared" si="28"/>
        <v>A</v>
      </c>
      <c r="B908" s="55" t="s">
        <v>333</v>
      </c>
      <c r="C908" s="56" t="s">
        <v>17</v>
      </c>
      <c r="D908" s="57">
        <v>1000</v>
      </c>
      <c r="E908" s="57">
        <v>863.25</v>
      </c>
      <c r="F908" s="57">
        <v>863.13634999999999</v>
      </c>
      <c r="G908" s="58">
        <f t="shared" si="29"/>
        <v>0.99986834636547928</v>
      </c>
    </row>
    <row r="909" spans="1:9" ht="16.8" thickBot="1" x14ac:dyDescent="0.35">
      <c r="A909" s="43" t="str">
        <f t="shared" si="28"/>
        <v>A</v>
      </c>
      <c r="B909" s="44" t="s">
        <v>630</v>
      </c>
      <c r="C909" s="45" t="s">
        <v>631</v>
      </c>
      <c r="D909" s="63">
        <v>60000</v>
      </c>
      <c r="E909" s="63">
        <v>76059.813999999998</v>
      </c>
      <c r="F909" s="63">
        <v>76058.010920000001</v>
      </c>
      <c r="G909" s="64">
        <f t="shared" si="29"/>
        <v>0.99997629392046639</v>
      </c>
      <c r="H909" s="48"/>
      <c r="I909" s="48"/>
    </row>
    <row r="910" spans="1:9" ht="15" thickTop="1" x14ac:dyDescent="0.3">
      <c r="A910" s="43" t="str">
        <f t="shared" si="28"/>
        <v>A</v>
      </c>
      <c r="B910" s="55" t="s">
        <v>333</v>
      </c>
      <c r="C910" s="56" t="s">
        <v>10</v>
      </c>
      <c r="D910" s="57">
        <v>60000</v>
      </c>
      <c r="E910" s="57">
        <v>76059.813999999998</v>
      </c>
      <c r="F910" s="57">
        <v>76058.010920000001</v>
      </c>
      <c r="G910" s="58">
        <f t="shared" si="29"/>
        <v>0.99997629392046639</v>
      </c>
    </row>
    <row r="911" spans="1:9" x14ac:dyDescent="0.3">
      <c r="A911" s="43" t="str">
        <f t="shared" si="28"/>
        <v>A</v>
      </c>
      <c r="B911" s="59" t="s">
        <v>333</v>
      </c>
      <c r="C911" s="60" t="s">
        <v>12</v>
      </c>
      <c r="D911" s="61">
        <v>0</v>
      </c>
      <c r="E911" s="61">
        <v>223.024</v>
      </c>
      <c r="F911" s="61">
        <v>221.40433999999999</v>
      </c>
      <c r="G911" s="62">
        <f t="shared" si="29"/>
        <v>0.99273773226199868</v>
      </c>
    </row>
    <row r="912" spans="1:9" x14ac:dyDescent="0.3">
      <c r="A912" s="43" t="str">
        <f t="shared" si="28"/>
        <v>A</v>
      </c>
      <c r="B912" s="59" t="s">
        <v>333</v>
      </c>
      <c r="C912" s="60" t="s">
        <v>15</v>
      </c>
      <c r="D912" s="61">
        <v>60000</v>
      </c>
      <c r="E912" s="61">
        <v>75836.790000000008</v>
      </c>
      <c r="F912" s="61">
        <v>75836.606579999992</v>
      </c>
      <c r="G912" s="62">
        <f t="shared" si="29"/>
        <v>0.99999758138497141</v>
      </c>
    </row>
    <row r="913" spans="1:9" ht="33" thickBot="1" x14ac:dyDescent="0.35">
      <c r="A913" s="43" t="str">
        <f t="shared" si="28"/>
        <v>A</v>
      </c>
      <c r="B913" s="44" t="s">
        <v>632</v>
      </c>
      <c r="C913" s="45" t="s">
        <v>633</v>
      </c>
      <c r="D913" s="63">
        <v>1000</v>
      </c>
      <c r="E913" s="63">
        <v>405.7</v>
      </c>
      <c r="F913" s="63">
        <v>405.69779</v>
      </c>
      <c r="G913" s="64">
        <f t="shared" si="29"/>
        <v>0.9999945526250924</v>
      </c>
      <c r="H913" s="48"/>
      <c r="I913" s="48"/>
    </row>
    <row r="914" spans="1:9" ht="15" thickTop="1" x14ac:dyDescent="0.3">
      <c r="A914" s="43" t="str">
        <f t="shared" si="28"/>
        <v>A</v>
      </c>
      <c r="B914" s="55" t="s">
        <v>333</v>
      </c>
      <c r="C914" s="56" t="s">
        <v>10</v>
      </c>
      <c r="D914" s="57">
        <v>1000</v>
      </c>
      <c r="E914" s="57">
        <v>405.7</v>
      </c>
      <c r="F914" s="57">
        <v>405.69779</v>
      </c>
      <c r="G914" s="58">
        <f t="shared" si="29"/>
        <v>0.9999945526250924</v>
      </c>
    </row>
    <row r="915" spans="1:9" x14ac:dyDescent="0.3">
      <c r="A915" s="43" t="str">
        <f t="shared" si="28"/>
        <v>A</v>
      </c>
      <c r="B915" s="59" t="s">
        <v>333</v>
      </c>
      <c r="C915" s="60" t="s">
        <v>12</v>
      </c>
      <c r="D915" s="61">
        <v>1000</v>
      </c>
      <c r="E915" s="61">
        <v>405.7</v>
      </c>
      <c r="F915" s="61">
        <v>405.69779</v>
      </c>
      <c r="G915" s="62">
        <f t="shared" si="29"/>
        <v>0.9999945526250924</v>
      </c>
    </row>
    <row r="916" spans="1:9" ht="33" thickBot="1" x14ac:dyDescent="0.35">
      <c r="A916" s="43" t="str">
        <f t="shared" si="28"/>
        <v>A</v>
      </c>
      <c r="B916" s="44" t="s">
        <v>634</v>
      </c>
      <c r="C916" s="45" t="s">
        <v>635</v>
      </c>
      <c r="D916" s="63">
        <v>545000</v>
      </c>
      <c r="E916" s="63">
        <v>529921.22400000005</v>
      </c>
      <c r="F916" s="63">
        <v>520502.78881999996</v>
      </c>
      <c r="G916" s="64">
        <f t="shared" si="29"/>
        <v>0.98222672587274951</v>
      </c>
      <c r="H916" s="48"/>
      <c r="I916" s="48"/>
    </row>
    <row r="917" spans="1:9" ht="15" thickTop="1" x14ac:dyDescent="0.3">
      <c r="A917" s="43" t="str">
        <f t="shared" si="28"/>
        <v>A</v>
      </c>
      <c r="B917" s="55" t="s">
        <v>333</v>
      </c>
      <c r="C917" s="56" t="s">
        <v>10</v>
      </c>
      <c r="D917" s="57">
        <v>545000</v>
      </c>
      <c r="E917" s="57">
        <v>527605.098</v>
      </c>
      <c r="F917" s="57">
        <v>517301.51776999998</v>
      </c>
      <c r="G917" s="58">
        <f t="shared" si="29"/>
        <v>0.98047103739319819</v>
      </c>
    </row>
    <row r="918" spans="1:9" x14ac:dyDescent="0.3">
      <c r="A918" s="43" t="str">
        <f t="shared" si="28"/>
        <v>A</v>
      </c>
      <c r="B918" s="59" t="s">
        <v>333</v>
      </c>
      <c r="C918" s="60" t="s">
        <v>11</v>
      </c>
      <c r="D918" s="61">
        <v>0</v>
      </c>
      <c r="E918" s="61">
        <v>90</v>
      </c>
      <c r="F918" s="61">
        <v>0</v>
      </c>
      <c r="G918" s="62">
        <f t="shared" si="29"/>
        <v>0</v>
      </c>
    </row>
    <row r="919" spans="1:9" x14ac:dyDescent="0.3">
      <c r="A919" s="43" t="str">
        <f t="shared" si="28"/>
        <v>A</v>
      </c>
      <c r="B919" s="59" t="s">
        <v>333</v>
      </c>
      <c r="C919" s="60" t="s">
        <v>12</v>
      </c>
      <c r="D919" s="61">
        <v>45000</v>
      </c>
      <c r="E919" s="61">
        <v>124732.72099999998</v>
      </c>
      <c r="F919" s="61">
        <v>118541.69345000001</v>
      </c>
      <c r="G919" s="62">
        <f t="shared" si="29"/>
        <v>0.95036564984419791</v>
      </c>
    </row>
    <row r="920" spans="1:9" x14ac:dyDescent="0.3">
      <c r="A920" s="43" t="str">
        <f t="shared" si="28"/>
        <v>A</v>
      </c>
      <c r="B920" s="59" t="s">
        <v>333</v>
      </c>
      <c r="C920" s="60" t="s">
        <v>14</v>
      </c>
      <c r="D920" s="61">
        <v>0</v>
      </c>
      <c r="E920" s="61">
        <v>0</v>
      </c>
      <c r="F920" s="61">
        <v>35.063399999999994</v>
      </c>
      <c r="G920" s="62" t="e">
        <f t="shared" si="29"/>
        <v>#DIV/0!</v>
      </c>
    </row>
    <row r="921" spans="1:9" x14ac:dyDescent="0.3">
      <c r="A921" s="43" t="str">
        <f t="shared" si="28"/>
        <v>A</v>
      </c>
      <c r="B921" s="59" t="s">
        <v>333</v>
      </c>
      <c r="C921" s="60" t="s">
        <v>15</v>
      </c>
      <c r="D921" s="61">
        <v>495000</v>
      </c>
      <c r="E921" s="61">
        <v>388065.22899999999</v>
      </c>
      <c r="F921" s="61">
        <v>388057.63063000003</v>
      </c>
      <c r="G921" s="62">
        <f t="shared" si="29"/>
        <v>0.99998041986389885</v>
      </c>
    </row>
    <row r="922" spans="1:9" x14ac:dyDescent="0.3">
      <c r="A922" s="43" t="str">
        <f t="shared" si="28"/>
        <v>A</v>
      </c>
      <c r="B922" s="59" t="s">
        <v>333</v>
      </c>
      <c r="C922" s="60" t="s">
        <v>16</v>
      </c>
      <c r="D922" s="61">
        <v>5000</v>
      </c>
      <c r="E922" s="61">
        <v>14717.148000000001</v>
      </c>
      <c r="F922" s="61">
        <v>10667.130290000001</v>
      </c>
      <c r="G922" s="62">
        <f t="shared" si="29"/>
        <v>0.72480960917155957</v>
      </c>
    </row>
    <row r="923" spans="1:9" x14ac:dyDescent="0.3">
      <c r="A923" s="43" t="str">
        <f t="shared" si="28"/>
        <v>A</v>
      </c>
      <c r="B923" s="55" t="s">
        <v>333</v>
      </c>
      <c r="C923" s="56" t="s">
        <v>17</v>
      </c>
      <c r="D923" s="57">
        <v>0</v>
      </c>
      <c r="E923" s="57">
        <v>2316.1260000000002</v>
      </c>
      <c r="F923" s="57">
        <v>3201.2710499999998</v>
      </c>
      <c r="G923" s="58">
        <f t="shared" si="29"/>
        <v>1.3821661904404163</v>
      </c>
    </row>
    <row r="924" spans="1:9" ht="16.8" thickBot="1" x14ac:dyDescent="0.35">
      <c r="A924" s="43" t="str">
        <f t="shared" si="28"/>
        <v>A</v>
      </c>
      <c r="B924" s="44" t="s">
        <v>636</v>
      </c>
      <c r="C924" s="45" t="s">
        <v>637</v>
      </c>
      <c r="D924" s="63">
        <v>5000</v>
      </c>
      <c r="E924" s="63">
        <v>1280.23</v>
      </c>
      <c r="F924" s="63">
        <v>1280.2255500000001</v>
      </c>
      <c r="G924" s="64">
        <f t="shared" si="29"/>
        <v>0.99999652406208261</v>
      </c>
      <c r="H924" s="48"/>
      <c r="I924" s="48"/>
    </row>
    <row r="925" spans="1:9" ht="15" thickTop="1" x14ac:dyDescent="0.3">
      <c r="A925" s="43" t="str">
        <f t="shared" si="28"/>
        <v>A</v>
      </c>
      <c r="B925" s="55" t="s">
        <v>333</v>
      </c>
      <c r="C925" s="56" t="s">
        <v>10</v>
      </c>
      <c r="D925" s="57">
        <v>5000</v>
      </c>
      <c r="E925" s="57">
        <v>1280.23</v>
      </c>
      <c r="F925" s="57">
        <v>1280.2255500000001</v>
      </c>
      <c r="G925" s="58">
        <f t="shared" si="29"/>
        <v>0.99999652406208261</v>
      </c>
    </row>
    <row r="926" spans="1:9" x14ac:dyDescent="0.3">
      <c r="A926" s="43" t="str">
        <f t="shared" si="28"/>
        <v>A</v>
      </c>
      <c r="B926" s="59" t="s">
        <v>333</v>
      </c>
      <c r="C926" s="60" t="s">
        <v>15</v>
      </c>
      <c r="D926" s="61">
        <v>5000</v>
      </c>
      <c r="E926" s="61">
        <v>1280.23</v>
      </c>
      <c r="F926" s="61">
        <v>1280.2255500000001</v>
      </c>
      <c r="G926" s="62">
        <f t="shared" si="29"/>
        <v>0.99999652406208261</v>
      </c>
    </row>
    <row r="927" spans="1:9" ht="16.8" thickBot="1" x14ac:dyDescent="0.35">
      <c r="A927" s="43" t="str">
        <f t="shared" si="28"/>
        <v>A</v>
      </c>
      <c r="B927" s="44" t="s">
        <v>638</v>
      </c>
      <c r="C927" s="45" t="s">
        <v>639</v>
      </c>
      <c r="D927" s="63">
        <v>500</v>
      </c>
      <c r="E927" s="63">
        <v>52.468000000000004</v>
      </c>
      <c r="F927" s="63">
        <v>52.45</v>
      </c>
      <c r="G927" s="64">
        <f t="shared" si="29"/>
        <v>0.99965693375009523</v>
      </c>
      <c r="H927" s="48"/>
      <c r="I927" s="48"/>
    </row>
    <row r="928" spans="1:9" ht="15" thickTop="1" x14ac:dyDescent="0.3">
      <c r="A928" s="43" t="str">
        <f t="shared" si="28"/>
        <v>A</v>
      </c>
      <c r="B928" s="55" t="s">
        <v>333</v>
      </c>
      <c r="C928" s="56" t="s">
        <v>10</v>
      </c>
      <c r="D928" s="57">
        <v>500</v>
      </c>
      <c r="E928" s="57">
        <v>52.468000000000004</v>
      </c>
      <c r="F928" s="57">
        <v>52.45</v>
      </c>
      <c r="G928" s="58">
        <f t="shared" si="29"/>
        <v>0.99965693375009523</v>
      </c>
    </row>
    <row r="929" spans="1:9" x14ac:dyDescent="0.3">
      <c r="A929" s="43" t="str">
        <f t="shared" si="28"/>
        <v>A</v>
      </c>
      <c r="B929" s="59" t="s">
        <v>333</v>
      </c>
      <c r="C929" s="60" t="s">
        <v>16</v>
      </c>
      <c r="D929" s="61">
        <v>500</v>
      </c>
      <c r="E929" s="61">
        <v>52.468000000000004</v>
      </c>
      <c r="F929" s="61">
        <v>52.45</v>
      </c>
      <c r="G929" s="62">
        <f t="shared" si="29"/>
        <v>0.99965693375009523</v>
      </c>
    </row>
    <row r="930" spans="1:9" ht="16.8" thickBot="1" x14ac:dyDescent="0.35">
      <c r="A930" s="43" t="str">
        <f t="shared" si="28"/>
        <v>A</v>
      </c>
      <c r="B930" s="44" t="s">
        <v>640</v>
      </c>
      <c r="C930" s="45" t="s">
        <v>641</v>
      </c>
      <c r="D930" s="63">
        <v>31000</v>
      </c>
      <c r="E930" s="63">
        <v>31840</v>
      </c>
      <c r="F930" s="63">
        <v>31698.046010000002</v>
      </c>
      <c r="G930" s="64">
        <f t="shared" si="29"/>
        <v>0.99554164604271367</v>
      </c>
      <c r="H930" s="48"/>
      <c r="I930" s="48"/>
    </row>
    <row r="931" spans="1:9" ht="15" thickTop="1" x14ac:dyDescent="0.3">
      <c r="A931" s="43" t="str">
        <f t="shared" si="28"/>
        <v>A</v>
      </c>
      <c r="B931" s="55" t="s">
        <v>333</v>
      </c>
      <c r="C931" s="56" t="s">
        <v>10</v>
      </c>
      <c r="D931" s="57">
        <v>1000</v>
      </c>
      <c r="E931" s="57">
        <v>1004.7729999999999</v>
      </c>
      <c r="F931" s="57">
        <v>993.56007</v>
      </c>
      <c r="G931" s="58">
        <f t="shared" si="29"/>
        <v>0.98884033508066005</v>
      </c>
    </row>
    <row r="932" spans="1:9" x14ac:dyDescent="0.3">
      <c r="A932" s="43" t="str">
        <f t="shared" si="28"/>
        <v>A</v>
      </c>
      <c r="B932" s="59" t="s">
        <v>333</v>
      </c>
      <c r="C932" s="60" t="s">
        <v>12</v>
      </c>
      <c r="D932" s="61">
        <v>600</v>
      </c>
      <c r="E932" s="61">
        <v>154.88</v>
      </c>
      <c r="F932" s="61">
        <v>145.34526</v>
      </c>
      <c r="G932" s="62">
        <f t="shared" si="29"/>
        <v>0.9384378873966942</v>
      </c>
    </row>
    <row r="933" spans="1:9" x14ac:dyDescent="0.3">
      <c r="A933" s="43" t="str">
        <f t="shared" si="28"/>
        <v>A</v>
      </c>
      <c r="B933" s="59" t="s">
        <v>333</v>
      </c>
      <c r="C933" s="60" t="s">
        <v>14</v>
      </c>
      <c r="D933" s="61">
        <v>0</v>
      </c>
      <c r="E933" s="61">
        <v>439.27300000000002</v>
      </c>
      <c r="F933" s="61">
        <v>439.2722</v>
      </c>
      <c r="G933" s="62">
        <f t="shared" si="29"/>
        <v>0.99999817880907771</v>
      </c>
    </row>
    <row r="934" spans="1:9" x14ac:dyDescent="0.3">
      <c r="A934" s="43" t="str">
        <f t="shared" si="28"/>
        <v>A</v>
      </c>
      <c r="B934" s="59" t="s">
        <v>333</v>
      </c>
      <c r="C934" s="60" t="s">
        <v>15</v>
      </c>
      <c r="D934" s="61">
        <v>0</v>
      </c>
      <c r="E934" s="61">
        <v>2.8</v>
      </c>
      <c r="F934" s="61">
        <v>1.1226100000000001</v>
      </c>
      <c r="G934" s="62">
        <f t="shared" si="29"/>
        <v>0.4009321428571429</v>
      </c>
    </row>
    <row r="935" spans="1:9" x14ac:dyDescent="0.3">
      <c r="A935" s="43" t="str">
        <f t="shared" si="28"/>
        <v>A</v>
      </c>
      <c r="B935" s="59" t="s">
        <v>333</v>
      </c>
      <c r="C935" s="60" t="s">
        <v>16</v>
      </c>
      <c r="D935" s="61">
        <v>400</v>
      </c>
      <c r="E935" s="61">
        <v>407.82</v>
      </c>
      <c r="F935" s="61">
        <v>407.82</v>
      </c>
      <c r="G935" s="62">
        <f t="shared" si="29"/>
        <v>1</v>
      </c>
    </row>
    <row r="936" spans="1:9" x14ac:dyDescent="0.3">
      <c r="A936" s="43" t="str">
        <f t="shared" si="28"/>
        <v>A</v>
      </c>
      <c r="B936" s="55" t="s">
        <v>333</v>
      </c>
      <c r="C936" s="56" t="s">
        <v>17</v>
      </c>
      <c r="D936" s="57">
        <v>30000</v>
      </c>
      <c r="E936" s="57">
        <v>30835.226999999999</v>
      </c>
      <c r="F936" s="57">
        <v>30704.485940000002</v>
      </c>
      <c r="G936" s="58">
        <f t="shared" si="29"/>
        <v>0.99576000980955981</v>
      </c>
    </row>
    <row r="937" spans="1:9" ht="16.8" thickBot="1" x14ac:dyDescent="0.35">
      <c r="A937" s="43" t="str">
        <f t="shared" si="28"/>
        <v>A</v>
      </c>
      <c r="B937" s="44" t="s">
        <v>642</v>
      </c>
      <c r="C937" s="45" t="s">
        <v>643</v>
      </c>
      <c r="D937" s="63">
        <v>48957.608</v>
      </c>
      <c r="E937" s="63">
        <v>48224.892999999996</v>
      </c>
      <c r="F937" s="63">
        <v>48103.406460000006</v>
      </c>
      <c r="G937" s="64">
        <f t="shared" si="29"/>
        <v>0.99748083339448801</v>
      </c>
      <c r="H937" s="48"/>
      <c r="I937" s="48"/>
    </row>
    <row r="938" spans="1:9" ht="15" thickTop="1" x14ac:dyDescent="0.3">
      <c r="A938" s="43" t="str">
        <f t="shared" si="28"/>
        <v>A</v>
      </c>
      <c r="B938" s="55" t="s">
        <v>333</v>
      </c>
      <c r="C938" s="56" t="s">
        <v>10</v>
      </c>
      <c r="D938" s="57">
        <v>48879.608</v>
      </c>
      <c r="E938" s="57">
        <v>47587.183000000005</v>
      </c>
      <c r="F938" s="57">
        <v>47468.373959999997</v>
      </c>
      <c r="G938" s="58">
        <f t="shared" si="29"/>
        <v>0.99750333950215109</v>
      </c>
    </row>
    <row r="939" spans="1:9" x14ac:dyDescent="0.3">
      <c r="A939" s="43" t="str">
        <f t="shared" si="28"/>
        <v>A</v>
      </c>
      <c r="B939" s="59" t="s">
        <v>333</v>
      </c>
      <c r="C939" s="60" t="s">
        <v>11</v>
      </c>
      <c r="D939" s="61">
        <v>4785</v>
      </c>
      <c r="E939" s="61">
        <v>3649.636</v>
      </c>
      <c r="F939" s="61">
        <v>3649.6352099999999</v>
      </c>
      <c r="G939" s="62">
        <f t="shared" si="29"/>
        <v>0.99999978354005714</v>
      </c>
    </row>
    <row r="940" spans="1:9" x14ac:dyDescent="0.3">
      <c r="A940" s="43" t="str">
        <f t="shared" si="28"/>
        <v>A</v>
      </c>
      <c r="B940" s="59" t="s">
        <v>333</v>
      </c>
      <c r="C940" s="60" t="s">
        <v>12</v>
      </c>
      <c r="D940" s="61">
        <v>5146.25</v>
      </c>
      <c r="E940" s="61">
        <v>3669.8419999999996</v>
      </c>
      <c r="F940" s="61">
        <v>3600.7126699999999</v>
      </c>
      <c r="G940" s="62">
        <f t="shared" si="29"/>
        <v>0.98116285932745884</v>
      </c>
    </row>
    <row r="941" spans="1:9" x14ac:dyDescent="0.3">
      <c r="A941" s="43" t="str">
        <f t="shared" si="28"/>
        <v>A</v>
      </c>
      <c r="B941" s="59" t="s">
        <v>333</v>
      </c>
      <c r="C941" s="60" t="s">
        <v>2</v>
      </c>
      <c r="D941" s="61">
        <v>2</v>
      </c>
      <c r="E941" s="61">
        <v>2.8</v>
      </c>
      <c r="F941" s="61">
        <v>2.28606</v>
      </c>
      <c r="G941" s="62">
        <f t="shared" si="29"/>
        <v>0.81645000000000001</v>
      </c>
    </row>
    <row r="942" spans="1:9" x14ac:dyDescent="0.3">
      <c r="A942" s="43" t="str">
        <f t="shared" si="28"/>
        <v>A</v>
      </c>
      <c r="B942" s="59" t="s">
        <v>333</v>
      </c>
      <c r="C942" s="60" t="s">
        <v>15</v>
      </c>
      <c r="D942" s="61">
        <v>34896.358</v>
      </c>
      <c r="E942" s="61">
        <v>38111.145000000004</v>
      </c>
      <c r="F942" s="61">
        <v>38105.987309999997</v>
      </c>
      <c r="G942" s="62">
        <f t="shared" si="29"/>
        <v>0.99986466714657862</v>
      </c>
    </row>
    <row r="943" spans="1:9" x14ac:dyDescent="0.3">
      <c r="A943" s="43" t="str">
        <f t="shared" si="28"/>
        <v>A</v>
      </c>
      <c r="B943" s="59" t="s">
        <v>333</v>
      </c>
      <c r="C943" s="60" t="s">
        <v>16</v>
      </c>
      <c r="D943" s="61">
        <v>4050</v>
      </c>
      <c r="E943" s="61">
        <v>2153.7599999999998</v>
      </c>
      <c r="F943" s="61">
        <v>2109.7527100000002</v>
      </c>
      <c r="G943" s="62">
        <f t="shared" si="29"/>
        <v>0.97956722661763629</v>
      </c>
    </row>
    <row r="944" spans="1:9" x14ac:dyDescent="0.3">
      <c r="A944" s="43" t="str">
        <f t="shared" si="28"/>
        <v>A</v>
      </c>
      <c r="B944" s="55" t="s">
        <v>333</v>
      </c>
      <c r="C944" s="56" t="s">
        <v>17</v>
      </c>
      <c r="D944" s="57">
        <v>78</v>
      </c>
      <c r="E944" s="57">
        <v>637.71</v>
      </c>
      <c r="F944" s="57">
        <v>635.03250000000003</v>
      </c>
      <c r="G944" s="58">
        <f t="shared" si="29"/>
        <v>0.99580138307381094</v>
      </c>
    </row>
    <row r="945" spans="1:9" ht="33" thickBot="1" x14ac:dyDescent="0.35">
      <c r="A945" s="43" t="str">
        <f t="shared" si="28"/>
        <v>A</v>
      </c>
      <c r="B945" s="44" t="s">
        <v>644</v>
      </c>
      <c r="C945" s="45" t="s">
        <v>645</v>
      </c>
      <c r="D945" s="63">
        <v>157235</v>
      </c>
      <c r="E945" s="63">
        <v>119532.92300000001</v>
      </c>
      <c r="F945" s="63">
        <v>119457.74319999998</v>
      </c>
      <c r="G945" s="64">
        <f t="shared" si="29"/>
        <v>0.99937105361340473</v>
      </c>
      <c r="H945" s="48"/>
      <c r="I945" s="48"/>
    </row>
    <row r="946" spans="1:9" ht="15" thickTop="1" x14ac:dyDescent="0.3">
      <c r="A946" s="43" t="str">
        <f t="shared" si="28"/>
        <v>A</v>
      </c>
      <c r="B946" s="55" t="s">
        <v>333</v>
      </c>
      <c r="C946" s="56" t="s">
        <v>10</v>
      </c>
      <c r="D946" s="57">
        <v>37235</v>
      </c>
      <c r="E946" s="57">
        <v>111248.50300000001</v>
      </c>
      <c r="F946" s="57">
        <v>111179.88100999998</v>
      </c>
      <c r="G946" s="58">
        <f t="shared" si="29"/>
        <v>0.99938316482335021</v>
      </c>
    </row>
    <row r="947" spans="1:9" x14ac:dyDescent="0.3">
      <c r="A947" s="43" t="str">
        <f t="shared" si="28"/>
        <v>A</v>
      </c>
      <c r="B947" s="59" t="s">
        <v>333</v>
      </c>
      <c r="C947" s="60" t="s">
        <v>12</v>
      </c>
      <c r="D947" s="61">
        <v>1385</v>
      </c>
      <c r="E947" s="61">
        <v>838.1</v>
      </c>
      <c r="F947" s="61">
        <v>766.77091999999993</v>
      </c>
      <c r="G947" s="62">
        <f t="shared" si="29"/>
        <v>0.91489192220498738</v>
      </c>
    </row>
    <row r="948" spans="1:9" x14ac:dyDescent="0.3">
      <c r="A948" s="43" t="str">
        <f t="shared" si="28"/>
        <v>A</v>
      </c>
      <c r="B948" s="59" t="s">
        <v>333</v>
      </c>
      <c r="C948" s="60" t="s">
        <v>15</v>
      </c>
      <c r="D948" s="61">
        <v>2000</v>
      </c>
      <c r="E948" s="61">
        <v>2499.5099999999998</v>
      </c>
      <c r="F948" s="61">
        <v>2497.9020499999997</v>
      </c>
      <c r="G948" s="62">
        <f t="shared" si="29"/>
        <v>0.99935669391200677</v>
      </c>
    </row>
    <row r="949" spans="1:9" x14ac:dyDescent="0.3">
      <c r="A949" s="43" t="str">
        <f t="shared" si="28"/>
        <v>A</v>
      </c>
      <c r="B949" s="59" t="s">
        <v>333</v>
      </c>
      <c r="C949" s="60" t="s">
        <v>16</v>
      </c>
      <c r="D949" s="61">
        <v>33850</v>
      </c>
      <c r="E949" s="61">
        <v>107910.89300000001</v>
      </c>
      <c r="F949" s="61">
        <v>107915.20803999998</v>
      </c>
      <c r="G949" s="62">
        <f t="shared" si="29"/>
        <v>1.0000399870659951</v>
      </c>
    </row>
    <row r="950" spans="1:9" x14ac:dyDescent="0.3">
      <c r="A950" s="43" t="str">
        <f t="shared" si="28"/>
        <v>A</v>
      </c>
      <c r="B950" s="55" t="s">
        <v>333</v>
      </c>
      <c r="C950" s="56" t="s">
        <v>17</v>
      </c>
      <c r="D950" s="57">
        <v>120000</v>
      </c>
      <c r="E950" s="57">
        <v>8284.42</v>
      </c>
      <c r="F950" s="57">
        <v>8277.8621899999998</v>
      </c>
      <c r="G950" s="58">
        <f t="shared" si="29"/>
        <v>0.99920841652161529</v>
      </c>
    </row>
    <row r="951" spans="1:9" ht="33" thickBot="1" x14ac:dyDescent="0.35">
      <c r="A951" s="43" t="str">
        <f t="shared" si="28"/>
        <v>A</v>
      </c>
      <c r="B951" s="44" t="s">
        <v>646</v>
      </c>
      <c r="C951" s="45" t="s">
        <v>647</v>
      </c>
      <c r="D951" s="63">
        <v>650</v>
      </c>
      <c r="E951" s="63">
        <v>635.45000000000005</v>
      </c>
      <c r="F951" s="63">
        <v>633.25513000000001</v>
      </c>
      <c r="G951" s="64">
        <f t="shared" si="29"/>
        <v>0.99654595955621994</v>
      </c>
      <c r="H951" s="48"/>
      <c r="I951" s="48"/>
    </row>
    <row r="952" spans="1:9" ht="15" thickTop="1" x14ac:dyDescent="0.3">
      <c r="A952" s="43" t="str">
        <f t="shared" si="28"/>
        <v>A</v>
      </c>
      <c r="B952" s="55" t="s">
        <v>333</v>
      </c>
      <c r="C952" s="56" t="s">
        <v>10</v>
      </c>
      <c r="D952" s="57">
        <v>650</v>
      </c>
      <c r="E952" s="57">
        <v>635.45000000000005</v>
      </c>
      <c r="F952" s="57">
        <v>633.25513000000001</v>
      </c>
      <c r="G952" s="58">
        <f t="shared" si="29"/>
        <v>0.99654595955621994</v>
      </c>
    </row>
    <row r="953" spans="1:9" x14ac:dyDescent="0.3">
      <c r="A953" s="43" t="str">
        <f t="shared" si="28"/>
        <v>A</v>
      </c>
      <c r="B953" s="59" t="s">
        <v>333</v>
      </c>
      <c r="C953" s="60" t="s">
        <v>12</v>
      </c>
      <c r="D953" s="61">
        <v>80</v>
      </c>
      <c r="E953" s="61">
        <v>67.349999999999994</v>
      </c>
      <c r="F953" s="61">
        <v>66.533900000000003</v>
      </c>
      <c r="G953" s="62">
        <f t="shared" si="29"/>
        <v>0.98788270230141062</v>
      </c>
    </row>
    <row r="954" spans="1:9" x14ac:dyDescent="0.3">
      <c r="A954" s="43" t="str">
        <f t="shared" si="28"/>
        <v>A</v>
      </c>
      <c r="B954" s="59" t="s">
        <v>333</v>
      </c>
      <c r="C954" s="60" t="s">
        <v>15</v>
      </c>
      <c r="D954" s="61">
        <v>0</v>
      </c>
      <c r="E954" s="61">
        <v>1.65</v>
      </c>
      <c r="F954" s="61">
        <v>1.6250899999999999</v>
      </c>
      <c r="G954" s="62">
        <f t="shared" si="29"/>
        <v>0.98490303030303028</v>
      </c>
    </row>
    <row r="955" spans="1:9" x14ac:dyDescent="0.3">
      <c r="A955" s="43" t="str">
        <f t="shared" si="28"/>
        <v>A</v>
      </c>
      <c r="B955" s="59" t="s">
        <v>333</v>
      </c>
      <c r="C955" s="60" t="s">
        <v>16</v>
      </c>
      <c r="D955" s="61">
        <v>570</v>
      </c>
      <c r="E955" s="61">
        <v>566.45000000000005</v>
      </c>
      <c r="F955" s="61">
        <v>565.09613999999999</v>
      </c>
      <c r="G955" s="62">
        <f t="shared" si="29"/>
        <v>0.99760992144055072</v>
      </c>
    </row>
    <row r="956" spans="1:9" ht="16.8" thickBot="1" x14ac:dyDescent="0.35">
      <c r="A956" s="43" t="str">
        <f t="shared" si="28"/>
        <v>A</v>
      </c>
      <c r="B956" s="44" t="s">
        <v>648</v>
      </c>
      <c r="C956" s="45" t="s">
        <v>649</v>
      </c>
      <c r="D956" s="63">
        <v>7000</v>
      </c>
      <c r="E956" s="63">
        <v>8254.2999999999993</v>
      </c>
      <c r="F956" s="63">
        <v>8242.7000000000007</v>
      </c>
      <c r="G956" s="64">
        <f t="shared" si="29"/>
        <v>0.99859467186799622</v>
      </c>
      <c r="H956" s="48"/>
      <c r="I956" s="48"/>
    </row>
    <row r="957" spans="1:9" ht="15" thickTop="1" x14ac:dyDescent="0.3">
      <c r="A957" s="43" t="str">
        <f t="shared" si="28"/>
        <v>A</v>
      </c>
      <c r="B957" s="55" t="s">
        <v>333</v>
      </c>
      <c r="C957" s="56" t="s">
        <v>10</v>
      </c>
      <c r="D957" s="57">
        <v>7000</v>
      </c>
      <c r="E957" s="57">
        <v>8254.2999999999993</v>
      </c>
      <c r="F957" s="57">
        <v>8242.7000000000007</v>
      </c>
      <c r="G957" s="58">
        <f t="shared" si="29"/>
        <v>0.99859467186799622</v>
      </c>
    </row>
    <row r="958" spans="1:9" x14ac:dyDescent="0.3">
      <c r="A958" s="43" t="str">
        <f t="shared" si="28"/>
        <v>A</v>
      </c>
      <c r="B958" s="59" t="s">
        <v>333</v>
      </c>
      <c r="C958" s="60" t="s">
        <v>12</v>
      </c>
      <c r="D958" s="61">
        <v>300</v>
      </c>
      <c r="E958" s="61">
        <v>185</v>
      </c>
      <c r="F958" s="61">
        <v>174.4</v>
      </c>
      <c r="G958" s="62">
        <f t="shared" si="29"/>
        <v>0.94270270270270273</v>
      </c>
    </row>
    <row r="959" spans="1:9" x14ac:dyDescent="0.3">
      <c r="A959" s="43" t="str">
        <f t="shared" si="28"/>
        <v>A</v>
      </c>
      <c r="B959" s="59" t="s">
        <v>333</v>
      </c>
      <c r="C959" s="60" t="s">
        <v>15</v>
      </c>
      <c r="D959" s="61">
        <v>0</v>
      </c>
      <c r="E959" s="61">
        <v>13</v>
      </c>
      <c r="F959" s="61">
        <v>12</v>
      </c>
      <c r="G959" s="62">
        <f t="shared" si="29"/>
        <v>0.92307692307692313</v>
      </c>
    </row>
    <row r="960" spans="1:9" x14ac:dyDescent="0.3">
      <c r="A960" s="43" t="str">
        <f t="shared" si="28"/>
        <v>A</v>
      </c>
      <c r="B960" s="59" t="s">
        <v>333</v>
      </c>
      <c r="C960" s="60" t="s">
        <v>16</v>
      </c>
      <c r="D960" s="61">
        <v>6700</v>
      </c>
      <c r="E960" s="61">
        <v>8056.3</v>
      </c>
      <c r="F960" s="61">
        <v>8056.3</v>
      </c>
      <c r="G960" s="62">
        <f t="shared" si="29"/>
        <v>1</v>
      </c>
    </row>
    <row r="961" spans="1:9" ht="33" thickBot="1" x14ac:dyDescent="0.35">
      <c r="A961" s="43" t="str">
        <f t="shared" si="28"/>
        <v>A</v>
      </c>
      <c r="B961" s="44" t="s">
        <v>650</v>
      </c>
      <c r="C961" s="45" t="s">
        <v>651</v>
      </c>
      <c r="D961" s="63">
        <v>148400</v>
      </c>
      <c r="E961" s="63">
        <v>107796.485</v>
      </c>
      <c r="F961" s="63">
        <v>107663.39687</v>
      </c>
      <c r="G961" s="64">
        <f t="shared" si="29"/>
        <v>0.99876537597677695</v>
      </c>
      <c r="H961" s="48"/>
      <c r="I961" s="48"/>
    </row>
    <row r="962" spans="1:9" ht="15" thickTop="1" x14ac:dyDescent="0.3">
      <c r="A962" s="43" t="str">
        <f t="shared" ref="A962:A1025" si="30">IF(OR(D962&lt;&gt;0,E962&lt;&gt;0,F962&lt;&gt;0),"A","B")</f>
        <v>A</v>
      </c>
      <c r="B962" s="55" t="s">
        <v>333</v>
      </c>
      <c r="C962" s="56" t="s">
        <v>10</v>
      </c>
      <c r="D962" s="57">
        <v>28400</v>
      </c>
      <c r="E962" s="57">
        <v>99512.065000000002</v>
      </c>
      <c r="F962" s="57">
        <v>99385.534679999997</v>
      </c>
      <c r="G962" s="58">
        <f t="shared" ref="G962:G1025" si="31">F962/E962</f>
        <v>0.99872849267071284</v>
      </c>
    </row>
    <row r="963" spans="1:9" x14ac:dyDescent="0.3">
      <c r="A963" s="43" t="str">
        <f t="shared" si="30"/>
        <v>A</v>
      </c>
      <c r="B963" s="59" t="s">
        <v>333</v>
      </c>
      <c r="C963" s="60" t="s">
        <v>12</v>
      </c>
      <c r="D963" s="61">
        <v>900</v>
      </c>
      <c r="E963" s="61">
        <v>495</v>
      </c>
      <c r="F963" s="61">
        <v>438.46147999999999</v>
      </c>
      <c r="G963" s="62">
        <f t="shared" si="31"/>
        <v>0.88578076767676761</v>
      </c>
    </row>
    <row r="964" spans="1:9" x14ac:dyDescent="0.3">
      <c r="A964" s="43" t="str">
        <f t="shared" si="30"/>
        <v>A</v>
      </c>
      <c r="B964" s="59" t="s">
        <v>333</v>
      </c>
      <c r="C964" s="60" t="s">
        <v>15</v>
      </c>
      <c r="D964" s="61">
        <v>2000</v>
      </c>
      <c r="E964" s="61">
        <v>2484.1999999999998</v>
      </c>
      <c r="F964" s="61">
        <v>2483.6169599999998</v>
      </c>
      <c r="G964" s="62">
        <f t="shared" si="31"/>
        <v>0.99976530070042668</v>
      </c>
    </row>
    <row r="965" spans="1:9" x14ac:dyDescent="0.3">
      <c r="A965" s="43" t="str">
        <f t="shared" si="30"/>
        <v>A</v>
      </c>
      <c r="B965" s="59" t="s">
        <v>333</v>
      </c>
      <c r="C965" s="60" t="s">
        <v>16</v>
      </c>
      <c r="D965" s="61">
        <v>25500</v>
      </c>
      <c r="E965" s="61">
        <v>96532.865000000005</v>
      </c>
      <c r="F965" s="61">
        <v>96463.45624</v>
      </c>
      <c r="G965" s="62">
        <f t="shared" si="31"/>
        <v>0.99928098311388558</v>
      </c>
    </row>
    <row r="966" spans="1:9" x14ac:dyDescent="0.3">
      <c r="A966" s="43" t="str">
        <f t="shared" si="30"/>
        <v>A</v>
      </c>
      <c r="B966" s="55" t="s">
        <v>333</v>
      </c>
      <c r="C966" s="56" t="s">
        <v>17</v>
      </c>
      <c r="D966" s="57">
        <v>120000</v>
      </c>
      <c r="E966" s="57">
        <v>8284.42</v>
      </c>
      <c r="F966" s="57">
        <v>8277.8621899999998</v>
      </c>
      <c r="G966" s="58">
        <f t="shared" si="31"/>
        <v>0.99920841652161529</v>
      </c>
    </row>
    <row r="967" spans="1:9" ht="33" thickBot="1" x14ac:dyDescent="0.35">
      <c r="A967" s="43" t="str">
        <f t="shared" si="30"/>
        <v>A</v>
      </c>
      <c r="B967" s="44" t="s">
        <v>652</v>
      </c>
      <c r="C967" s="45" t="s">
        <v>653</v>
      </c>
      <c r="D967" s="63">
        <v>85</v>
      </c>
      <c r="E967" s="63">
        <v>82</v>
      </c>
      <c r="F967" s="63">
        <v>81.920549999999992</v>
      </c>
      <c r="G967" s="64">
        <f t="shared" si="31"/>
        <v>0.99903109756097552</v>
      </c>
      <c r="H967" s="48"/>
      <c r="I967" s="48"/>
    </row>
    <row r="968" spans="1:9" ht="15" thickTop="1" x14ac:dyDescent="0.3">
      <c r="A968" s="43" t="str">
        <f t="shared" si="30"/>
        <v>A</v>
      </c>
      <c r="B968" s="55" t="s">
        <v>333</v>
      </c>
      <c r="C968" s="56" t="s">
        <v>10</v>
      </c>
      <c r="D968" s="57">
        <v>85</v>
      </c>
      <c r="E968" s="57">
        <v>82</v>
      </c>
      <c r="F968" s="57">
        <v>81.920549999999992</v>
      </c>
      <c r="G968" s="58">
        <f t="shared" si="31"/>
        <v>0.99903109756097552</v>
      </c>
    </row>
    <row r="969" spans="1:9" x14ac:dyDescent="0.3">
      <c r="A969" s="43" t="str">
        <f t="shared" si="30"/>
        <v>A</v>
      </c>
      <c r="B969" s="59" t="s">
        <v>333</v>
      </c>
      <c r="C969" s="60" t="s">
        <v>12</v>
      </c>
      <c r="D969" s="61">
        <v>85</v>
      </c>
      <c r="E969" s="61">
        <v>65.75</v>
      </c>
      <c r="F969" s="61">
        <v>65.740539999999996</v>
      </c>
      <c r="G969" s="62">
        <f t="shared" si="31"/>
        <v>0.99985612167300375</v>
      </c>
    </row>
    <row r="970" spans="1:9" x14ac:dyDescent="0.3">
      <c r="A970" s="43" t="str">
        <f t="shared" si="30"/>
        <v>A</v>
      </c>
      <c r="B970" s="59" t="s">
        <v>333</v>
      </c>
      <c r="C970" s="60" t="s">
        <v>15</v>
      </c>
      <c r="D970" s="61">
        <v>0</v>
      </c>
      <c r="E970" s="61">
        <v>0.66</v>
      </c>
      <c r="F970" s="61">
        <v>0.66</v>
      </c>
      <c r="G970" s="62">
        <f t="shared" si="31"/>
        <v>1</v>
      </c>
    </row>
    <row r="971" spans="1:9" x14ac:dyDescent="0.3">
      <c r="A971" s="43" t="str">
        <f t="shared" si="30"/>
        <v>A</v>
      </c>
      <c r="B971" s="59" t="s">
        <v>333</v>
      </c>
      <c r="C971" s="60" t="s">
        <v>16</v>
      </c>
      <c r="D971" s="61">
        <v>0</v>
      </c>
      <c r="E971" s="61">
        <v>15.59</v>
      </c>
      <c r="F971" s="61">
        <v>15.520009999999999</v>
      </c>
      <c r="G971" s="62">
        <f t="shared" si="31"/>
        <v>0.99551058370750478</v>
      </c>
    </row>
    <row r="972" spans="1:9" ht="16.8" thickBot="1" x14ac:dyDescent="0.35">
      <c r="A972" s="43" t="str">
        <f t="shared" si="30"/>
        <v>A</v>
      </c>
      <c r="B972" s="44" t="s">
        <v>654</v>
      </c>
      <c r="C972" s="45" t="s">
        <v>655</v>
      </c>
      <c r="D972" s="63">
        <v>1100</v>
      </c>
      <c r="E972" s="63">
        <v>951.84999999999991</v>
      </c>
      <c r="F972" s="63">
        <v>1023.63326</v>
      </c>
      <c r="G972" s="64">
        <f t="shared" si="31"/>
        <v>1.0754144665651102</v>
      </c>
      <c r="H972" s="48"/>
      <c r="I972" s="48"/>
    </row>
    <row r="973" spans="1:9" ht="15" thickTop="1" x14ac:dyDescent="0.3">
      <c r="A973" s="43" t="str">
        <f t="shared" si="30"/>
        <v>A</v>
      </c>
      <c r="B973" s="55" t="s">
        <v>333</v>
      </c>
      <c r="C973" s="56" t="s">
        <v>10</v>
      </c>
      <c r="D973" s="57">
        <v>1100</v>
      </c>
      <c r="E973" s="57">
        <v>951.84999999999991</v>
      </c>
      <c r="F973" s="57">
        <v>1023.63326</v>
      </c>
      <c r="G973" s="58">
        <f t="shared" si="31"/>
        <v>1.0754144665651102</v>
      </c>
    </row>
    <row r="974" spans="1:9" x14ac:dyDescent="0.3">
      <c r="A974" s="43" t="str">
        <f t="shared" si="30"/>
        <v>A</v>
      </c>
      <c r="B974" s="59" t="s">
        <v>333</v>
      </c>
      <c r="C974" s="60" t="s">
        <v>12</v>
      </c>
      <c r="D974" s="61">
        <v>20</v>
      </c>
      <c r="E974" s="61">
        <v>25</v>
      </c>
      <c r="F974" s="61">
        <v>21.635000000000002</v>
      </c>
      <c r="G974" s="62">
        <f t="shared" si="31"/>
        <v>0.86540000000000006</v>
      </c>
    </row>
    <row r="975" spans="1:9" x14ac:dyDescent="0.3">
      <c r="A975" s="43" t="str">
        <f t="shared" si="30"/>
        <v>A</v>
      </c>
      <c r="B975" s="59" t="s">
        <v>333</v>
      </c>
      <c r="C975" s="60" t="s">
        <v>16</v>
      </c>
      <c r="D975" s="61">
        <v>1080</v>
      </c>
      <c r="E975" s="61">
        <v>926.84999999999991</v>
      </c>
      <c r="F975" s="61">
        <v>1001.99826</v>
      </c>
      <c r="G975" s="62">
        <f t="shared" si="31"/>
        <v>1.0810792037546528</v>
      </c>
    </row>
    <row r="976" spans="1:9" ht="65.400000000000006" thickBot="1" x14ac:dyDescent="0.35">
      <c r="A976" s="43" t="str">
        <f t="shared" si="30"/>
        <v>A</v>
      </c>
      <c r="B976" s="44" t="s">
        <v>656</v>
      </c>
      <c r="C976" s="45" t="s">
        <v>657</v>
      </c>
      <c r="D976" s="63">
        <v>0</v>
      </c>
      <c r="E976" s="63">
        <v>1812.838</v>
      </c>
      <c r="F976" s="63">
        <v>1812.8373899999999</v>
      </c>
      <c r="G976" s="64">
        <f t="shared" si="31"/>
        <v>0.99999966351102521</v>
      </c>
      <c r="H976" s="48"/>
      <c r="I976" s="48"/>
    </row>
    <row r="977" spans="1:9" ht="15" thickTop="1" x14ac:dyDescent="0.3">
      <c r="A977" s="43" t="str">
        <f t="shared" si="30"/>
        <v>A</v>
      </c>
      <c r="B977" s="55" t="s">
        <v>333</v>
      </c>
      <c r="C977" s="56" t="s">
        <v>10</v>
      </c>
      <c r="D977" s="57">
        <v>0</v>
      </c>
      <c r="E977" s="57">
        <v>1812.838</v>
      </c>
      <c r="F977" s="57">
        <v>1812.8373899999999</v>
      </c>
      <c r="G977" s="58">
        <f t="shared" si="31"/>
        <v>0.99999966351102521</v>
      </c>
    </row>
    <row r="978" spans="1:9" x14ac:dyDescent="0.3">
      <c r="A978" s="43" t="str">
        <f t="shared" si="30"/>
        <v>A</v>
      </c>
      <c r="B978" s="59" t="s">
        <v>333</v>
      </c>
      <c r="C978" s="60" t="s">
        <v>16</v>
      </c>
      <c r="D978" s="61">
        <v>0</v>
      </c>
      <c r="E978" s="61">
        <v>1812.838</v>
      </c>
      <c r="F978" s="61">
        <v>1812.8373899999999</v>
      </c>
      <c r="G978" s="62">
        <f t="shared" si="31"/>
        <v>0.99999966351102521</v>
      </c>
    </row>
    <row r="979" spans="1:9" ht="16.8" thickBot="1" x14ac:dyDescent="0.35">
      <c r="A979" s="43" t="str">
        <f t="shared" si="30"/>
        <v>A</v>
      </c>
      <c r="B979" s="44" t="s">
        <v>658</v>
      </c>
      <c r="C979" s="45" t="s">
        <v>659</v>
      </c>
      <c r="D979" s="63">
        <v>176603.6</v>
      </c>
      <c r="E979" s="63">
        <v>178080.11750000002</v>
      </c>
      <c r="F979" s="63">
        <v>177974.08576999998</v>
      </c>
      <c r="G979" s="64">
        <f t="shared" si="31"/>
        <v>0.99940458411927968</v>
      </c>
      <c r="H979" s="48"/>
      <c r="I979" s="48"/>
    </row>
    <row r="980" spans="1:9" ht="15" thickTop="1" x14ac:dyDescent="0.3">
      <c r="A980" s="43" t="str">
        <f t="shared" si="30"/>
        <v>A</v>
      </c>
      <c r="B980" s="55" t="s">
        <v>333</v>
      </c>
      <c r="C980" s="56" t="s">
        <v>10</v>
      </c>
      <c r="D980" s="57">
        <v>175593.60000000001</v>
      </c>
      <c r="E980" s="57">
        <v>161289.06750000003</v>
      </c>
      <c r="F980" s="57">
        <v>161232.18157999995</v>
      </c>
      <c r="G980" s="58">
        <f t="shared" si="31"/>
        <v>0.99964730455149986</v>
      </c>
    </row>
    <row r="981" spans="1:9" x14ac:dyDescent="0.3">
      <c r="A981" s="43" t="str">
        <f t="shared" si="30"/>
        <v>A</v>
      </c>
      <c r="B981" s="59" t="s">
        <v>333</v>
      </c>
      <c r="C981" s="60" t="s">
        <v>11</v>
      </c>
      <c r="D981" s="61">
        <v>12062.6</v>
      </c>
      <c r="E981" s="61">
        <v>12729.195</v>
      </c>
      <c r="F981" s="61">
        <v>12605.94593</v>
      </c>
      <c r="G981" s="62">
        <f t="shared" si="31"/>
        <v>0.99031760688715975</v>
      </c>
    </row>
    <row r="982" spans="1:9" x14ac:dyDescent="0.3">
      <c r="A982" s="43" t="str">
        <f t="shared" si="30"/>
        <v>A</v>
      </c>
      <c r="B982" s="59" t="s">
        <v>333</v>
      </c>
      <c r="C982" s="60" t="s">
        <v>12</v>
      </c>
      <c r="D982" s="61">
        <v>155756</v>
      </c>
      <c r="E982" s="61">
        <v>142103.34150000001</v>
      </c>
      <c r="F982" s="61">
        <v>142158.50817999998</v>
      </c>
      <c r="G982" s="62">
        <f t="shared" si="31"/>
        <v>1.0003882152201182</v>
      </c>
    </row>
    <row r="983" spans="1:9" x14ac:dyDescent="0.3">
      <c r="A983" s="43" t="str">
        <f t="shared" si="30"/>
        <v>A</v>
      </c>
      <c r="B983" s="59" t="s">
        <v>333</v>
      </c>
      <c r="C983" s="60" t="s">
        <v>2</v>
      </c>
      <c r="D983" s="61">
        <v>7301</v>
      </c>
      <c r="E983" s="61">
        <v>4965.8329999999996</v>
      </c>
      <c r="F983" s="61">
        <v>4982.4146700000001</v>
      </c>
      <c r="G983" s="62">
        <f t="shared" si="31"/>
        <v>1.0033391517596344</v>
      </c>
    </row>
    <row r="984" spans="1:9" x14ac:dyDescent="0.3">
      <c r="A984" s="43" t="str">
        <f t="shared" si="30"/>
        <v>A</v>
      </c>
      <c r="B984" s="59" t="s">
        <v>333</v>
      </c>
      <c r="C984" s="60" t="s">
        <v>15</v>
      </c>
      <c r="D984" s="61">
        <v>204</v>
      </c>
      <c r="E984" s="61">
        <v>304.12</v>
      </c>
      <c r="F984" s="61">
        <v>294.73794999999996</v>
      </c>
      <c r="G984" s="62">
        <f t="shared" si="31"/>
        <v>0.96915017098513734</v>
      </c>
    </row>
    <row r="985" spans="1:9" x14ac:dyDescent="0.3">
      <c r="A985" s="43" t="str">
        <f t="shared" si="30"/>
        <v>A</v>
      </c>
      <c r="B985" s="59" t="s">
        <v>333</v>
      </c>
      <c r="C985" s="60" t="s">
        <v>16</v>
      </c>
      <c r="D985" s="61">
        <v>270</v>
      </c>
      <c r="E985" s="61">
        <v>1186.578</v>
      </c>
      <c r="F985" s="61">
        <v>1190.57485</v>
      </c>
      <c r="G985" s="62">
        <f t="shared" si="31"/>
        <v>1.0033683837050746</v>
      </c>
    </row>
    <row r="986" spans="1:9" x14ac:dyDescent="0.3">
      <c r="A986" s="43" t="str">
        <f t="shared" si="30"/>
        <v>A</v>
      </c>
      <c r="B986" s="55" t="s">
        <v>333</v>
      </c>
      <c r="C986" s="56" t="s">
        <v>17</v>
      </c>
      <c r="D986" s="57">
        <v>1010</v>
      </c>
      <c r="E986" s="57">
        <v>16791.05</v>
      </c>
      <c r="F986" s="57">
        <v>16741.904190000001</v>
      </c>
      <c r="G986" s="58">
        <f t="shared" si="31"/>
        <v>0.99707309489281504</v>
      </c>
    </row>
    <row r="987" spans="1:9" ht="16.8" thickBot="1" x14ac:dyDescent="0.35">
      <c r="A987" s="43" t="str">
        <f t="shared" si="30"/>
        <v>A</v>
      </c>
      <c r="B987" s="44" t="s">
        <v>660</v>
      </c>
      <c r="C987" s="45" t="s">
        <v>661</v>
      </c>
      <c r="D987" s="63">
        <v>175724</v>
      </c>
      <c r="E987" s="63">
        <v>177200.51750000002</v>
      </c>
      <c r="F987" s="63">
        <v>177116.08496999997</v>
      </c>
      <c r="G987" s="64">
        <f t="shared" si="31"/>
        <v>0.99952351984525079</v>
      </c>
      <c r="H987" s="48"/>
      <c r="I987" s="48"/>
    </row>
    <row r="988" spans="1:9" ht="15" thickTop="1" x14ac:dyDescent="0.3">
      <c r="A988" s="43" t="str">
        <f t="shared" si="30"/>
        <v>A</v>
      </c>
      <c r="B988" s="55" t="s">
        <v>333</v>
      </c>
      <c r="C988" s="56" t="s">
        <v>10</v>
      </c>
      <c r="D988" s="57">
        <v>174719</v>
      </c>
      <c r="E988" s="57">
        <v>160414.46750000003</v>
      </c>
      <c r="F988" s="57">
        <v>160379.16077999995</v>
      </c>
      <c r="G988" s="58">
        <f t="shared" si="31"/>
        <v>0.99977990314371068</v>
      </c>
    </row>
    <row r="989" spans="1:9" x14ac:dyDescent="0.3">
      <c r="A989" s="43" t="str">
        <f t="shared" si="30"/>
        <v>A</v>
      </c>
      <c r="B989" s="59" t="s">
        <v>333</v>
      </c>
      <c r="C989" s="60" t="s">
        <v>11</v>
      </c>
      <c r="D989" s="61">
        <v>11913</v>
      </c>
      <c r="E989" s="61">
        <v>12574.89</v>
      </c>
      <c r="F989" s="61">
        <v>12451.64093</v>
      </c>
      <c r="G989" s="62">
        <f t="shared" si="31"/>
        <v>0.99019879537713651</v>
      </c>
    </row>
    <row r="990" spans="1:9" x14ac:dyDescent="0.3">
      <c r="A990" s="43" t="str">
        <f t="shared" si="30"/>
        <v>A</v>
      </c>
      <c r="B990" s="59" t="s">
        <v>333</v>
      </c>
      <c r="C990" s="60" t="s">
        <v>12</v>
      </c>
      <c r="D990" s="61">
        <v>155051</v>
      </c>
      <c r="E990" s="61">
        <v>141403.0465</v>
      </c>
      <c r="F990" s="61">
        <v>141465.75651999997</v>
      </c>
      <c r="G990" s="62">
        <f t="shared" si="31"/>
        <v>1.0004434842215366</v>
      </c>
    </row>
    <row r="991" spans="1:9" x14ac:dyDescent="0.3">
      <c r="A991" s="43" t="str">
        <f t="shared" si="30"/>
        <v>A</v>
      </c>
      <c r="B991" s="59" t="s">
        <v>333</v>
      </c>
      <c r="C991" s="60" t="s">
        <v>2</v>
      </c>
      <c r="D991" s="61">
        <v>7300</v>
      </c>
      <c r="E991" s="61">
        <v>4964.8329999999996</v>
      </c>
      <c r="F991" s="61">
        <v>4981.8445300000003</v>
      </c>
      <c r="G991" s="62">
        <f t="shared" si="31"/>
        <v>1.0034264052788886</v>
      </c>
    </row>
    <row r="992" spans="1:9" x14ac:dyDescent="0.3">
      <c r="A992" s="43" t="str">
        <f t="shared" si="30"/>
        <v>A</v>
      </c>
      <c r="B992" s="59" t="s">
        <v>333</v>
      </c>
      <c r="C992" s="60" t="s">
        <v>15</v>
      </c>
      <c r="D992" s="61">
        <v>190</v>
      </c>
      <c r="E992" s="61">
        <v>290.12</v>
      </c>
      <c r="F992" s="61">
        <v>290.06394999999998</v>
      </c>
      <c r="G992" s="62">
        <f t="shared" si="31"/>
        <v>0.99980680408106981</v>
      </c>
    </row>
    <row r="993" spans="1:9" x14ac:dyDescent="0.3">
      <c r="A993" s="43" t="str">
        <f t="shared" si="30"/>
        <v>A</v>
      </c>
      <c r="B993" s="59" t="s">
        <v>333</v>
      </c>
      <c r="C993" s="60" t="s">
        <v>16</v>
      </c>
      <c r="D993" s="61">
        <v>265</v>
      </c>
      <c r="E993" s="61">
        <v>1181.578</v>
      </c>
      <c r="F993" s="61">
        <v>1189.8548499999999</v>
      </c>
      <c r="G993" s="62">
        <f t="shared" si="31"/>
        <v>1.0070049120752078</v>
      </c>
    </row>
    <row r="994" spans="1:9" x14ac:dyDescent="0.3">
      <c r="A994" s="43" t="str">
        <f t="shared" si="30"/>
        <v>A</v>
      </c>
      <c r="B994" s="55" t="s">
        <v>333</v>
      </c>
      <c r="C994" s="56" t="s">
        <v>17</v>
      </c>
      <c r="D994" s="57">
        <v>1005</v>
      </c>
      <c r="E994" s="57">
        <v>16786.05</v>
      </c>
      <c r="F994" s="57">
        <v>16736.924190000002</v>
      </c>
      <c r="G994" s="58">
        <f t="shared" si="31"/>
        <v>0.9970734145317095</v>
      </c>
    </row>
    <row r="995" spans="1:9" ht="16.8" thickBot="1" x14ac:dyDescent="0.35">
      <c r="A995" s="43" t="str">
        <f t="shared" si="30"/>
        <v>A</v>
      </c>
      <c r="B995" s="44" t="s">
        <v>662</v>
      </c>
      <c r="C995" s="45" t="s">
        <v>663</v>
      </c>
      <c r="D995" s="63">
        <v>166124</v>
      </c>
      <c r="E995" s="63">
        <v>169754.92449999999</v>
      </c>
      <c r="F995" s="63">
        <v>169155.36334999997</v>
      </c>
      <c r="G995" s="64">
        <f t="shared" si="31"/>
        <v>0.99646807801443182</v>
      </c>
      <c r="H995" s="48"/>
      <c r="I995" s="48"/>
    </row>
    <row r="996" spans="1:9" ht="15" thickTop="1" x14ac:dyDescent="0.3">
      <c r="A996" s="43" t="str">
        <f t="shared" si="30"/>
        <v>A</v>
      </c>
      <c r="B996" s="55" t="s">
        <v>333</v>
      </c>
      <c r="C996" s="56" t="s">
        <v>10</v>
      </c>
      <c r="D996" s="57">
        <v>165124</v>
      </c>
      <c r="E996" s="57">
        <v>152981.07450000002</v>
      </c>
      <c r="F996" s="57">
        <v>152440.62415999998</v>
      </c>
      <c r="G996" s="58">
        <f t="shared" si="31"/>
        <v>0.99646720784406539</v>
      </c>
    </row>
    <row r="997" spans="1:9" x14ac:dyDescent="0.3">
      <c r="A997" s="43" t="str">
        <f t="shared" si="30"/>
        <v>A</v>
      </c>
      <c r="B997" s="59" t="s">
        <v>333</v>
      </c>
      <c r="C997" s="60" t="s">
        <v>11</v>
      </c>
      <c r="D997" s="61">
        <v>11451</v>
      </c>
      <c r="E997" s="61">
        <v>12061.514999999999</v>
      </c>
      <c r="F997" s="61">
        <v>11946.681130000001</v>
      </c>
      <c r="G997" s="62">
        <f t="shared" si="31"/>
        <v>0.99047931623846597</v>
      </c>
    </row>
    <row r="998" spans="1:9" x14ac:dyDescent="0.3">
      <c r="A998" s="43" t="str">
        <f t="shared" si="30"/>
        <v>A</v>
      </c>
      <c r="B998" s="59" t="s">
        <v>333</v>
      </c>
      <c r="C998" s="60" t="s">
        <v>12</v>
      </c>
      <c r="D998" s="61">
        <v>153233</v>
      </c>
      <c r="E998" s="61">
        <v>140169.43950000001</v>
      </c>
      <c r="F998" s="61">
        <v>139866.35757999998</v>
      </c>
      <c r="G998" s="62">
        <f t="shared" si="31"/>
        <v>0.99783774608016451</v>
      </c>
    </row>
    <row r="999" spans="1:9" x14ac:dyDescent="0.3">
      <c r="A999" s="43" t="str">
        <f t="shared" si="30"/>
        <v>A</v>
      </c>
      <c r="B999" s="59" t="s">
        <v>333</v>
      </c>
      <c r="C999" s="60" t="s">
        <v>15</v>
      </c>
      <c r="D999" s="61">
        <v>180</v>
      </c>
      <c r="E999" s="61">
        <v>290.12</v>
      </c>
      <c r="F999" s="61">
        <v>290.06394999999998</v>
      </c>
      <c r="G999" s="62">
        <f t="shared" si="31"/>
        <v>0.99980680408106981</v>
      </c>
    </row>
    <row r="1000" spans="1:9" x14ac:dyDescent="0.3">
      <c r="A1000" s="43" t="str">
        <f t="shared" si="30"/>
        <v>A</v>
      </c>
      <c r="B1000" s="59" t="s">
        <v>333</v>
      </c>
      <c r="C1000" s="60" t="s">
        <v>16</v>
      </c>
      <c r="D1000" s="61">
        <v>260</v>
      </c>
      <c r="E1000" s="61">
        <v>460</v>
      </c>
      <c r="F1000" s="61">
        <v>337.5215</v>
      </c>
      <c r="G1000" s="62">
        <f t="shared" si="31"/>
        <v>0.73374239130434782</v>
      </c>
    </row>
    <row r="1001" spans="1:9" x14ac:dyDescent="0.3">
      <c r="A1001" s="43" t="str">
        <f t="shared" si="30"/>
        <v>A</v>
      </c>
      <c r="B1001" s="55" t="s">
        <v>333</v>
      </c>
      <c r="C1001" s="56" t="s">
        <v>17</v>
      </c>
      <c r="D1001" s="57">
        <v>1000</v>
      </c>
      <c r="E1001" s="57">
        <v>16773.849999999999</v>
      </c>
      <c r="F1001" s="57">
        <v>16714.73919</v>
      </c>
      <c r="G1001" s="58">
        <f t="shared" si="31"/>
        <v>0.99647601415298226</v>
      </c>
    </row>
    <row r="1002" spans="1:9" ht="33" thickBot="1" x14ac:dyDescent="0.35">
      <c r="A1002" s="43" t="str">
        <f t="shared" si="30"/>
        <v>A</v>
      </c>
      <c r="B1002" s="44" t="s">
        <v>664</v>
      </c>
      <c r="C1002" s="45" t="s">
        <v>665</v>
      </c>
      <c r="D1002" s="63">
        <v>7300</v>
      </c>
      <c r="E1002" s="63">
        <v>4964.8329999999996</v>
      </c>
      <c r="F1002" s="63">
        <v>4961.38861</v>
      </c>
      <c r="G1002" s="64">
        <f t="shared" si="31"/>
        <v>0.99930624252618372</v>
      </c>
      <c r="H1002" s="48"/>
      <c r="I1002" s="48"/>
    </row>
    <row r="1003" spans="1:9" ht="15" thickTop="1" x14ac:dyDescent="0.3">
      <c r="A1003" s="43" t="str">
        <f t="shared" si="30"/>
        <v>A</v>
      </c>
      <c r="B1003" s="55" t="s">
        <v>333</v>
      </c>
      <c r="C1003" s="56" t="s">
        <v>10</v>
      </c>
      <c r="D1003" s="57">
        <v>7300</v>
      </c>
      <c r="E1003" s="57">
        <v>4964.8329999999996</v>
      </c>
      <c r="F1003" s="57">
        <v>4961.38861</v>
      </c>
      <c r="G1003" s="58">
        <f t="shared" si="31"/>
        <v>0.99930624252618372</v>
      </c>
    </row>
    <row r="1004" spans="1:9" x14ac:dyDescent="0.3">
      <c r="A1004" s="43" t="str">
        <f t="shared" si="30"/>
        <v>A</v>
      </c>
      <c r="B1004" s="59" t="s">
        <v>333</v>
      </c>
      <c r="C1004" s="60" t="s">
        <v>2</v>
      </c>
      <c r="D1004" s="61">
        <v>7300</v>
      </c>
      <c r="E1004" s="61">
        <v>4964.8329999999996</v>
      </c>
      <c r="F1004" s="61">
        <v>4961.38861</v>
      </c>
      <c r="G1004" s="62">
        <f t="shared" si="31"/>
        <v>0.99930624252618372</v>
      </c>
    </row>
    <row r="1005" spans="1:9" ht="33" thickBot="1" x14ac:dyDescent="0.35">
      <c r="A1005" s="43" t="str">
        <f t="shared" si="30"/>
        <v>A</v>
      </c>
      <c r="B1005" s="44" t="s">
        <v>666</v>
      </c>
      <c r="C1005" s="45" t="s">
        <v>667</v>
      </c>
      <c r="D1005" s="63">
        <v>138</v>
      </c>
      <c r="E1005" s="63">
        <v>158</v>
      </c>
      <c r="F1005" s="63">
        <v>157.97523999999999</v>
      </c>
      <c r="G1005" s="64">
        <f t="shared" si="31"/>
        <v>0.99984329113924042</v>
      </c>
      <c r="H1005" s="48"/>
      <c r="I1005" s="48"/>
    </row>
    <row r="1006" spans="1:9" ht="15" thickTop="1" x14ac:dyDescent="0.3">
      <c r="A1006" s="43" t="str">
        <f t="shared" si="30"/>
        <v>A</v>
      </c>
      <c r="B1006" s="55" t="s">
        <v>333</v>
      </c>
      <c r="C1006" s="56" t="s">
        <v>10</v>
      </c>
      <c r="D1006" s="57">
        <v>138</v>
      </c>
      <c r="E1006" s="57">
        <v>158</v>
      </c>
      <c r="F1006" s="57">
        <v>157.97523999999999</v>
      </c>
      <c r="G1006" s="58">
        <f t="shared" si="31"/>
        <v>0.99984329113924042</v>
      </c>
    </row>
    <row r="1007" spans="1:9" x14ac:dyDescent="0.3">
      <c r="A1007" s="43" t="str">
        <f t="shared" si="30"/>
        <v>A</v>
      </c>
      <c r="B1007" s="59" t="s">
        <v>333</v>
      </c>
      <c r="C1007" s="60" t="s">
        <v>11</v>
      </c>
      <c r="D1007" s="61">
        <v>66</v>
      </c>
      <c r="E1007" s="61">
        <v>59.531999999999996</v>
      </c>
      <c r="F1007" s="61">
        <v>59.531999999999996</v>
      </c>
      <c r="G1007" s="62">
        <f t="shared" si="31"/>
        <v>1</v>
      </c>
    </row>
    <row r="1008" spans="1:9" x14ac:dyDescent="0.3">
      <c r="A1008" s="43" t="str">
        <f t="shared" si="30"/>
        <v>A</v>
      </c>
      <c r="B1008" s="59" t="s">
        <v>333</v>
      </c>
      <c r="C1008" s="60" t="s">
        <v>12</v>
      </c>
      <c r="D1008" s="61">
        <v>72</v>
      </c>
      <c r="E1008" s="61">
        <v>98.468000000000004</v>
      </c>
      <c r="F1008" s="61">
        <v>98.443240000000003</v>
      </c>
      <c r="G1008" s="62">
        <f t="shared" si="31"/>
        <v>0.99974854775155375</v>
      </c>
    </row>
    <row r="1009" spans="1:9" ht="16.8" thickBot="1" x14ac:dyDescent="0.35">
      <c r="A1009" s="43" t="str">
        <f t="shared" si="30"/>
        <v>A</v>
      </c>
      <c r="B1009" s="44" t="s">
        <v>668</v>
      </c>
      <c r="C1009" s="45" t="s">
        <v>669</v>
      </c>
      <c r="D1009" s="63">
        <v>1200</v>
      </c>
      <c r="E1009" s="63">
        <v>1200</v>
      </c>
      <c r="F1009" s="63">
        <v>1076.28079</v>
      </c>
      <c r="G1009" s="64">
        <f t="shared" si="31"/>
        <v>0.89690065833333332</v>
      </c>
      <c r="H1009" s="48"/>
      <c r="I1009" s="48"/>
    </row>
    <row r="1010" spans="1:9" ht="15" thickTop="1" x14ac:dyDescent="0.3">
      <c r="A1010" s="43" t="str">
        <f t="shared" si="30"/>
        <v>A</v>
      </c>
      <c r="B1010" s="55" t="s">
        <v>333</v>
      </c>
      <c r="C1010" s="56" t="s">
        <v>10</v>
      </c>
      <c r="D1010" s="57">
        <v>1200</v>
      </c>
      <c r="E1010" s="57">
        <v>1200</v>
      </c>
      <c r="F1010" s="57">
        <v>1076.28079</v>
      </c>
      <c r="G1010" s="58">
        <f t="shared" si="31"/>
        <v>0.89690065833333332</v>
      </c>
    </row>
    <row r="1011" spans="1:9" x14ac:dyDescent="0.3">
      <c r="A1011" s="43" t="str">
        <f t="shared" si="30"/>
        <v>A</v>
      </c>
      <c r="B1011" s="59" t="s">
        <v>333</v>
      </c>
      <c r="C1011" s="60" t="s">
        <v>12</v>
      </c>
      <c r="D1011" s="61">
        <v>1200</v>
      </c>
      <c r="E1011" s="61">
        <v>483.42200000000003</v>
      </c>
      <c r="F1011" s="61">
        <v>359.70278999999999</v>
      </c>
      <c r="G1011" s="62">
        <f t="shared" si="31"/>
        <v>0.7440761694751169</v>
      </c>
    </row>
    <row r="1012" spans="1:9" x14ac:dyDescent="0.3">
      <c r="A1012" s="43" t="str">
        <f t="shared" si="30"/>
        <v>A</v>
      </c>
      <c r="B1012" s="59" t="s">
        <v>333</v>
      </c>
      <c r="C1012" s="60" t="s">
        <v>16</v>
      </c>
      <c r="D1012" s="61">
        <v>0</v>
      </c>
      <c r="E1012" s="61">
        <v>716.57799999999997</v>
      </c>
      <c r="F1012" s="61">
        <v>716.57799999999997</v>
      </c>
      <c r="G1012" s="62">
        <f t="shared" si="31"/>
        <v>1</v>
      </c>
    </row>
    <row r="1013" spans="1:9" ht="49.2" thickBot="1" x14ac:dyDescent="0.35">
      <c r="A1013" s="43" t="str">
        <f t="shared" si="30"/>
        <v>A</v>
      </c>
      <c r="B1013" s="44" t="s">
        <v>670</v>
      </c>
      <c r="C1013" s="45" t="s">
        <v>671</v>
      </c>
      <c r="D1013" s="63">
        <v>962</v>
      </c>
      <c r="E1013" s="63">
        <v>1122.76</v>
      </c>
      <c r="F1013" s="63">
        <v>1765.07698</v>
      </c>
      <c r="G1013" s="64">
        <f t="shared" si="31"/>
        <v>1.5720875164772525</v>
      </c>
      <c r="H1013" s="48"/>
      <c r="I1013" s="48"/>
    </row>
    <row r="1014" spans="1:9" ht="15" thickTop="1" x14ac:dyDescent="0.3">
      <c r="A1014" s="43" t="str">
        <f t="shared" si="30"/>
        <v>A</v>
      </c>
      <c r="B1014" s="55" t="s">
        <v>333</v>
      </c>
      <c r="C1014" s="56" t="s">
        <v>10</v>
      </c>
      <c r="D1014" s="57">
        <v>957</v>
      </c>
      <c r="E1014" s="57">
        <v>1110.56</v>
      </c>
      <c r="F1014" s="57">
        <v>1742.8919800000001</v>
      </c>
      <c r="G1014" s="58">
        <f t="shared" si="31"/>
        <v>1.5693811950727563</v>
      </c>
    </row>
    <row r="1015" spans="1:9" x14ac:dyDescent="0.3">
      <c r="A1015" s="43" t="str">
        <f t="shared" si="30"/>
        <v>A</v>
      </c>
      <c r="B1015" s="59" t="s">
        <v>333</v>
      </c>
      <c r="C1015" s="60" t="s">
        <v>11</v>
      </c>
      <c r="D1015" s="61">
        <v>396</v>
      </c>
      <c r="E1015" s="61">
        <v>453.84300000000002</v>
      </c>
      <c r="F1015" s="61">
        <v>445.42779999999999</v>
      </c>
      <c r="G1015" s="62">
        <f t="shared" si="31"/>
        <v>0.98145790504645869</v>
      </c>
    </row>
    <row r="1016" spans="1:9" x14ac:dyDescent="0.3">
      <c r="A1016" s="43" t="str">
        <f t="shared" si="30"/>
        <v>A</v>
      </c>
      <c r="B1016" s="59" t="s">
        <v>333</v>
      </c>
      <c r="C1016" s="60" t="s">
        <v>12</v>
      </c>
      <c r="D1016" s="61">
        <v>546</v>
      </c>
      <c r="E1016" s="61">
        <v>651.71699999999998</v>
      </c>
      <c r="F1016" s="61">
        <v>1141.2529100000002</v>
      </c>
      <c r="G1016" s="62">
        <f t="shared" si="31"/>
        <v>1.7511479829435173</v>
      </c>
    </row>
    <row r="1017" spans="1:9" x14ac:dyDescent="0.3">
      <c r="A1017" s="43" t="str">
        <f t="shared" si="30"/>
        <v>A</v>
      </c>
      <c r="B1017" s="59" t="s">
        <v>333</v>
      </c>
      <c r="C1017" s="60" t="s">
        <v>2</v>
      </c>
      <c r="D1017" s="61">
        <v>0</v>
      </c>
      <c r="E1017" s="61">
        <v>0</v>
      </c>
      <c r="F1017" s="61">
        <v>20.455919999999999</v>
      </c>
      <c r="G1017" s="62" t="e">
        <f t="shared" si="31"/>
        <v>#DIV/0!</v>
      </c>
    </row>
    <row r="1018" spans="1:9" x14ac:dyDescent="0.3">
      <c r="A1018" s="43" t="str">
        <f t="shared" si="30"/>
        <v>A</v>
      </c>
      <c r="B1018" s="59" t="s">
        <v>333</v>
      </c>
      <c r="C1018" s="60" t="s">
        <v>15</v>
      </c>
      <c r="D1018" s="61">
        <v>10</v>
      </c>
      <c r="E1018" s="61">
        <v>0</v>
      </c>
      <c r="F1018" s="61">
        <v>0</v>
      </c>
      <c r="G1018" s="62" t="e">
        <f t="shared" si="31"/>
        <v>#DIV/0!</v>
      </c>
    </row>
    <row r="1019" spans="1:9" x14ac:dyDescent="0.3">
      <c r="A1019" s="43" t="str">
        <f t="shared" si="30"/>
        <v>A</v>
      </c>
      <c r="B1019" s="59" t="s">
        <v>333</v>
      </c>
      <c r="C1019" s="60" t="s">
        <v>16</v>
      </c>
      <c r="D1019" s="61">
        <v>5</v>
      </c>
      <c r="E1019" s="61">
        <v>5</v>
      </c>
      <c r="F1019" s="61">
        <v>135.75535000000002</v>
      </c>
      <c r="G1019" s="62">
        <f t="shared" si="31"/>
        <v>27.151070000000004</v>
      </c>
    </row>
    <row r="1020" spans="1:9" x14ac:dyDescent="0.3">
      <c r="A1020" s="43" t="str">
        <f t="shared" si="30"/>
        <v>A</v>
      </c>
      <c r="B1020" s="55" t="s">
        <v>333</v>
      </c>
      <c r="C1020" s="56" t="s">
        <v>17</v>
      </c>
      <c r="D1020" s="57">
        <v>5</v>
      </c>
      <c r="E1020" s="57">
        <v>12.2</v>
      </c>
      <c r="F1020" s="57">
        <v>22.184999999999999</v>
      </c>
      <c r="G1020" s="58">
        <f t="shared" si="31"/>
        <v>1.8184426229508197</v>
      </c>
    </row>
    <row r="1021" spans="1:9" ht="33" thickBot="1" x14ac:dyDescent="0.35">
      <c r="A1021" s="43" t="str">
        <f t="shared" si="30"/>
        <v>A</v>
      </c>
      <c r="B1021" s="44" t="s">
        <v>672</v>
      </c>
      <c r="C1021" s="45" t="s">
        <v>673</v>
      </c>
      <c r="D1021" s="63">
        <v>879.6</v>
      </c>
      <c r="E1021" s="63">
        <v>879.59999999999991</v>
      </c>
      <c r="F1021" s="63">
        <v>858.00080000000003</v>
      </c>
      <c r="G1021" s="64">
        <f t="shared" si="31"/>
        <v>0.97544429286039125</v>
      </c>
      <c r="H1021" s="48"/>
      <c r="I1021" s="48"/>
    </row>
    <row r="1022" spans="1:9" ht="15" thickTop="1" x14ac:dyDescent="0.3">
      <c r="A1022" s="43" t="str">
        <f t="shared" si="30"/>
        <v>A</v>
      </c>
      <c r="B1022" s="55" t="s">
        <v>333</v>
      </c>
      <c r="C1022" s="56" t="s">
        <v>10</v>
      </c>
      <c r="D1022" s="57">
        <v>874.6</v>
      </c>
      <c r="E1022" s="57">
        <v>874.59999999999991</v>
      </c>
      <c r="F1022" s="57">
        <v>853.02080000000001</v>
      </c>
      <c r="G1022" s="58">
        <f t="shared" si="31"/>
        <v>0.97532677795563694</v>
      </c>
    </row>
    <row r="1023" spans="1:9" x14ac:dyDescent="0.3">
      <c r="A1023" s="43" t="str">
        <f t="shared" si="30"/>
        <v>A</v>
      </c>
      <c r="B1023" s="59" t="s">
        <v>333</v>
      </c>
      <c r="C1023" s="60" t="s">
        <v>11</v>
      </c>
      <c r="D1023" s="61">
        <v>149.6</v>
      </c>
      <c r="E1023" s="61">
        <v>154.30500000000001</v>
      </c>
      <c r="F1023" s="61">
        <v>154.30500000000001</v>
      </c>
      <c r="G1023" s="62">
        <f t="shared" si="31"/>
        <v>1</v>
      </c>
    </row>
    <row r="1024" spans="1:9" x14ac:dyDescent="0.3">
      <c r="A1024" s="43" t="str">
        <f t="shared" si="30"/>
        <v>A</v>
      </c>
      <c r="B1024" s="59" t="s">
        <v>333</v>
      </c>
      <c r="C1024" s="60" t="s">
        <v>12</v>
      </c>
      <c r="D1024" s="61">
        <v>705</v>
      </c>
      <c r="E1024" s="61">
        <v>700.29499999999996</v>
      </c>
      <c r="F1024" s="61">
        <v>692.75166000000002</v>
      </c>
      <c r="G1024" s="62">
        <f t="shared" si="31"/>
        <v>0.98922833948550259</v>
      </c>
    </row>
    <row r="1025" spans="1:9" x14ac:dyDescent="0.3">
      <c r="A1025" s="43" t="str">
        <f t="shared" si="30"/>
        <v>A</v>
      </c>
      <c r="B1025" s="59" t="s">
        <v>333</v>
      </c>
      <c r="C1025" s="60" t="s">
        <v>2</v>
      </c>
      <c r="D1025" s="61">
        <v>1</v>
      </c>
      <c r="E1025" s="61">
        <v>1</v>
      </c>
      <c r="F1025" s="61">
        <v>0.57013999999999998</v>
      </c>
      <c r="G1025" s="62">
        <f t="shared" si="31"/>
        <v>0.57013999999999998</v>
      </c>
    </row>
    <row r="1026" spans="1:9" x14ac:dyDescent="0.3">
      <c r="A1026" s="43" t="str">
        <f t="shared" ref="A1026:A1089" si="32">IF(OR(D1026&lt;&gt;0,E1026&lt;&gt;0,F1026&lt;&gt;0),"A","B")</f>
        <v>A</v>
      </c>
      <c r="B1026" s="59" t="s">
        <v>333</v>
      </c>
      <c r="C1026" s="60" t="s">
        <v>15</v>
      </c>
      <c r="D1026" s="61">
        <v>14</v>
      </c>
      <c r="E1026" s="61">
        <v>14</v>
      </c>
      <c r="F1026" s="61">
        <v>4.6740000000000004</v>
      </c>
      <c r="G1026" s="62">
        <f t="shared" ref="G1026:G1089" si="33">F1026/E1026</f>
        <v>0.33385714285714291</v>
      </c>
    </row>
    <row r="1027" spans="1:9" x14ac:dyDescent="0.3">
      <c r="A1027" s="43" t="str">
        <f t="shared" si="32"/>
        <v>A</v>
      </c>
      <c r="B1027" s="59" t="s">
        <v>333</v>
      </c>
      <c r="C1027" s="60" t="s">
        <v>16</v>
      </c>
      <c r="D1027" s="61">
        <v>5</v>
      </c>
      <c r="E1027" s="61">
        <v>5</v>
      </c>
      <c r="F1027" s="61">
        <v>0.72</v>
      </c>
      <c r="G1027" s="62">
        <f t="shared" si="33"/>
        <v>0.14399999999999999</v>
      </c>
    </row>
    <row r="1028" spans="1:9" x14ac:dyDescent="0.3">
      <c r="A1028" s="43" t="str">
        <f t="shared" si="32"/>
        <v>A</v>
      </c>
      <c r="B1028" s="55" t="s">
        <v>333</v>
      </c>
      <c r="C1028" s="56" t="s">
        <v>17</v>
      </c>
      <c r="D1028" s="57">
        <v>5</v>
      </c>
      <c r="E1028" s="57">
        <v>5</v>
      </c>
      <c r="F1028" s="57">
        <v>4.9800000000000004</v>
      </c>
      <c r="G1028" s="58">
        <f t="shared" si="33"/>
        <v>0.99600000000000011</v>
      </c>
    </row>
    <row r="1029" spans="1:9" ht="16.8" thickBot="1" x14ac:dyDescent="0.35">
      <c r="A1029" s="43" t="str">
        <f t="shared" si="32"/>
        <v>A</v>
      </c>
      <c r="B1029" s="44" t="s">
        <v>674</v>
      </c>
      <c r="C1029" s="45" t="s">
        <v>675</v>
      </c>
      <c r="D1029" s="63">
        <v>1082431.3999999999</v>
      </c>
      <c r="E1029" s="63">
        <v>1084293.9310000001</v>
      </c>
      <c r="F1029" s="63">
        <v>1089355.2818400001</v>
      </c>
      <c r="G1029" s="64">
        <f t="shared" si="33"/>
        <v>1.0046678771274982</v>
      </c>
      <c r="H1029" s="48"/>
      <c r="I1029" s="48"/>
    </row>
    <row r="1030" spans="1:9" ht="15" thickTop="1" x14ac:dyDescent="0.3">
      <c r="A1030" s="43" t="str">
        <f t="shared" si="32"/>
        <v>A</v>
      </c>
      <c r="B1030" s="55" t="s">
        <v>333</v>
      </c>
      <c r="C1030" s="56" t="s">
        <v>10</v>
      </c>
      <c r="D1030" s="57">
        <v>785150.70000000007</v>
      </c>
      <c r="E1030" s="57">
        <v>767071.11200000008</v>
      </c>
      <c r="F1030" s="57">
        <v>769037.55197000003</v>
      </c>
      <c r="G1030" s="58">
        <f t="shared" si="33"/>
        <v>1.0025635693213277</v>
      </c>
    </row>
    <row r="1031" spans="1:9" x14ac:dyDescent="0.3">
      <c r="A1031" s="43" t="str">
        <f t="shared" si="32"/>
        <v>A</v>
      </c>
      <c r="B1031" s="59" t="s">
        <v>333</v>
      </c>
      <c r="C1031" s="60" t="s">
        <v>11</v>
      </c>
      <c r="D1031" s="61">
        <v>476768.4</v>
      </c>
      <c r="E1031" s="61">
        <v>465093.30799999996</v>
      </c>
      <c r="F1031" s="61">
        <v>465093.29613000003</v>
      </c>
      <c r="G1031" s="62">
        <f t="shared" si="33"/>
        <v>0.99999997447823974</v>
      </c>
    </row>
    <row r="1032" spans="1:9" x14ac:dyDescent="0.3">
      <c r="A1032" s="43" t="str">
        <f t="shared" si="32"/>
        <v>A</v>
      </c>
      <c r="B1032" s="59" t="s">
        <v>333</v>
      </c>
      <c r="C1032" s="60" t="s">
        <v>12</v>
      </c>
      <c r="D1032" s="61">
        <v>258334.09999999998</v>
      </c>
      <c r="E1032" s="61">
        <v>261061.20399999994</v>
      </c>
      <c r="F1032" s="61">
        <v>263024.30154000007</v>
      </c>
      <c r="G1032" s="62">
        <f t="shared" si="33"/>
        <v>1.0075196831621145</v>
      </c>
    </row>
    <row r="1033" spans="1:9" x14ac:dyDescent="0.3">
      <c r="A1033" s="43" t="str">
        <f t="shared" si="32"/>
        <v>A</v>
      </c>
      <c r="B1033" s="59" t="s">
        <v>333</v>
      </c>
      <c r="C1033" s="60" t="s">
        <v>2</v>
      </c>
      <c r="D1033" s="61">
        <v>545</v>
      </c>
      <c r="E1033" s="61">
        <v>1008.549</v>
      </c>
      <c r="F1033" s="61">
        <v>1008.54875</v>
      </c>
      <c r="G1033" s="62">
        <f t="shared" si="33"/>
        <v>0.99999975211913361</v>
      </c>
    </row>
    <row r="1034" spans="1:9" x14ac:dyDescent="0.3">
      <c r="A1034" s="43" t="str">
        <f t="shared" si="32"/>
        <v>A</v>
      </c>
      <c r="B1034" s="59" t="s">
        <v>333</v>
      </c>
      <c r="C1034" s="60" t="s">
        <v>15</v>
      </c>
      <c r="D1034" s="61">
        <v>26611</v>
      </c>
      <c r="E1034" s="61">
        <v>11746.259</v>
      </c>
      <c r="F1034" s="61">
        <v>11746.250130000002</v>
      </c>
      <c r="G1034" s="62">
        <f t="shared" si="33"/>
        <v>0.99999924486596137</v>
      </c>
    </row>
    <row r="1035" spans="1:9" x14ac:dyDescent="0.3">
      <c r="A1035" s="43" t="str">
        <f t="shared" si="32"/>
        <v>A</v>
      </c>
      <c r="B1035" s="59" t="s">
        <v>333</v>
      </c>
      <c r="C1035" s="60" t="s">
        <v>16</v>
      </c>
      <c r="D1035" s="61">
        <v>22892.2</v>
      </c>
      <c r="E1035" s="61">
        <v>28161.791999999998</v>
      </c>
      <c r="F1035" s="61">
        <v>28165.155420000003</v>
      </c>
      <c r="G1035" s="62">
        <f t="shared" si="33"/>
        <v>1.0001194320304618</v>
      </c>
    </row>
    <row r="1036" spans="1:9" x14ac:dyDescent="0.3">
      <c r="A1036" s="43" t="str">
        <f t="shared" si="32"/>
        <v>A</v>
      </c>
      <c r="B1036" s="55" t="s">
        <v>333</v>
      </c>
      <c r="C1036" s="56" t="s">
        <v>17</v>
      </c>
      <c r="D1036" s="57">
        <v>297280.7</v>
      </c>
      <c r="E1036" s="57">
        <v>306502.01900000003</v>
      </c>
      <c r="F1036" s="57">
        <v>309596.92986999999</v>
      </c>
      <c r="G1036" s="58">
        <f t="shared" si="33"/>
        <v>1.01009752196771</v>
      </c>
    </row>
    <row r="1037" spans="1:9" x14ac:dyDescent="0.3">
      <c r="A1037" s="43" t="str">
        <f t="shared" si="32"/>
        <v>A</v>
      </c>
      <c r="B1037" s="55" t="s">
        <v>333</v>
      </c>
      <c r="C1037" s="56" t="s">
        <v>18</v>
      </c>
      <c r="D1037" s="57">
        <v>0</v>
      </c>
      <c r="E1037" s="57">
        <v>10720.8</v>
      </c>
      <c r="F1037" s="57">
        <v>10720.8</v>
      </c>
      <c r="G1037" s="58">
        <f t="shared" si="33"/>
        <v>1</v>
      </c>
      <c r="H1037" s="65"/>
    </row>
    <row r="1038" spans="1:9" ht="16.8" thickBot="1" x14ac:dyDescent="0.35">
      <c r="A1038" s="43" t="str">
        <f t="shared" si="32"/>
        <v>A</v>
      </c>
      <c r="B1038" s="44" t="s">
        <v>676</v>
      </c>
      <c r="C1038" s="45" t="s">
        <v>677</v>
      </c>
      <c r="D1038" s="63">
        <v>397787</v>
      </c>
      <c r="E1038" s="63">
        <v>389700.87000000005</v>
      </c>
      <c r="F1038" s="63">
        <v>390750.39784000005</v>
      </c>
      <c r="G1038" s="64">
        <f t="shared" si="33"/>
        <v>1.0026931626814177</v>
      </c>
      <c r="H1038" s="48"/>
      <c r="I1038" s="48"/>
    </row>
    <row r="1039" spans="1:9" ht="15" thickTop="1" x14ac:dyDescent="0.3">
      <c r="A1039" s="43" t="str">
        <f t="shared" si="32"/>
        <v>A</v>
      </c>
      <c r="B1039" s="55" t="s">
        <v>333</v>
      </c>
      <c r="C1039" s="56" t="s">
        <v>10</v>
      </c>
      <c r="D1039" s="57">
        <v>397687</v>
      </c>
      <c r="E1039" s="57">
        <v>389470.41500000004</v>
      </c>
      <c r="F1039" s="57">
        <v>390519.94284000003</v>
      </c>
      <c r="G1039" s="58">
        <f t="shared" si="33"/>
        <v>1.0026947562628088</v>
      </c>
    </row>
    <row r="1040" spans="1:9" x14ac:dyDescent="0.3">
      <c r="A1040" s="43" t="str">
        <f t="shared" si="32"/>
        <v>A</v>
      </c>
      <c r="B1040" s="59" t="s">
        <v>333</v>
      </c>
      <c r="C1040" s="60" t="s">
        <v>11</v>
      </c>
      <c r="D1040" s="61">
        <v>370700</v>
      </c>
      <c r="E1040" s="61">
        <v>357502.647</v>
      </c>
      <c r="F1040" s="61">
        <v>357502.64568000002</v>
      </c>
      <c r="G1040" s="62">
        <f t="shared" si="33"/>
        <v>0.99999999630771974</v>
      </c>
    </row>
    <row r="1041" spans="1:9" x14ac:dyDescent="0.3">
      <c r="A1041" s="43" t="str">
        <f t="shared" si="32"/>
        <v>A</v>
      </c>
      <c r="B1041" s="59" t="s">
        <v>333</v>
      </c>
      <c r="C1041" s="60" t="s">
        <v>12</v>
      </c>
      <c r="D1041" s="61">
        <v>26472</v>
      </c>
      <c r="E1041" s="61">
        <v>30842.018</v>
      </c>
      <c r="F1041" s="61">
        <v>31891.548709999999</v>
      </c>
      <c r="G1041" s="62">
        <f t="shared" si="33"/>
        <v>1.0340292489940184</v>
      </c>
    </row>
    <row r="1042" spans="1:9" x14ac:dyDescent="0.3">
      <c r="A1042" s="43" t="str">
        <f t="shared" si="32"/>
        <v>A</v>
      </c>
      <c r="B1042" s="59" t="s">
        <v>333</v>
      </c>
      <c r="C1042" s="60" t="s">
        <v>2</v>
      </c>
      <c r="D1042" s="61">
        <v>515</v>
      </c>
      <c r="E1042" s="61">
        <v>1008.549</v>
      </c>
      <c r="F1042" s="61">
        <v>1008.54875</v>
      </c>
      <c r="G1042" s="62">
        <f t="shared" si="33"/>
        <v>0.99999975211913361</v>
      </c>
    </row>
    <row r="1043" spans="1:9" x14ac:dyDescent="0.3">
      <c r="A1043" s="43" t="str">
        <f t="shared" si="32"/>
        <v>A</v>
      </c>
      <c r="B1043" s="59" t="s">
        <v>333</v>
      </c>
      <c r="C1043" s="60" t="s">
        <v>16</v>
      </c>
      <c r="D1043" s="61">
        <v>0</v>
      </c>
      <c r="E1043" s="61">
        <v>117.20099999999999</v>
      </c>
      <c r="F1043" s="61">
        <v>117.19970000000001</v>
      </c>
      <c r="G1043" s="62">
        <f t="shared" si="33"/>
        <v>0.99998890794447159</v>
      </c>
    </row>
    <row r="1044" spans="1:9" x14ac:dyDescent="0.3">
      <c r="A1044" s="43" t="str">
        <f t="shared" si="32"/>
        <v>A</v>
      </c>
      <c r="B1044" s="55" t="s">
        <v>333</v>
      </c>
      <c r="C1044" s="56" t="s">
        <v>17</v>
      </c>
      <c r="D1044" s="57">
        <v>100</v>
      </c>
      <c r="E1044" s="57">
        <v>230.45500000000001</v>
      </c>
      <c r="F1044" s="57">
        <v>230.45500000000001</v>
      </c>
      <c r="G1044" s="58">
        <f t="shared" si="33"/>
        <v>1</v>
      </c>
    </row>
    <row r="1045" spans="1:9" ht="16.8" thickBot="1" x14ac:dyDescent="0.35">
      <c r="A1045" s="43" t="str">
        <f t="shared" si="32"/>
        <v>A</v>
      </c>
      <c r="B1045" s="44" t="s">
        <v>678</v>
      </c>
      <c r="C1045" s="45" t="s">
        <v>679</v>
      </c>
      <c r="D1045" s="63">
        <v>62551.899999999994</v>
      </c>
      <c r="E1045" s="63">
        <v>64660.543000000012</v>
      </c>
      <c r="F1045" s="63">
        <v>64660.525499999996</v>
      </c>
      <c r="G1045" s="64">
        <f t="shared" si="33"/>
        <v>0.99999972935581416</v>
      </c>
      <c r="H1045" s="48"/>
      <c r="I1045" s="48"/>
    </row>
    <row r="1046" spans="1:9" ht="15" thickTop="1" x14ac:dyDescent="0.3">
      <c r="A1046" s="43" t="str">
        <f t="shared" si="32"/>
        <v>A</v>
      </c>
      <c r="B1046" s="55" t="s">
        <v>333</v>
      </c>
      <c r="C1046" s="56" t="s">
        <v>10</v>
      </c>
      <c r="D1046" s="57">
        <v>62027.1</v>
      </c>
      <c r="E1046" s="57">
        <v>63986.301000000014</v>
      </c>
      <c r="F1046" s="57">
        <v>63986.28484</v>
      </c>
      <c r="G1046" s="58">
        <f t="shared" si="33"/>
        <v>0.99999974744594133</v>
      </c>
    </row>
    <row r="1047" spans="1:9" x14ac:dyDescent="0.3">
      <c r="A1047" s="43" t="str">
        <f t="shared" si="32"/>
        <v>A</v>
      </c>
      <c r="B1047" s="59" t="s">
        <v>333</v>
      </c>
      <c r="C1047" s="60" t="s">
        <v>11</v>
      </c>
      <c r="D1047" s="61">
        <v>54470.400000000001</v>
      </c>
      <c r="E1047" s="61">
        <v>55890.548000000003</v>
      </c>
      <c r="F1047" s="61">
        <v>55890.542449999994</v>
      </c>
      <c r="G1047" s="62">
        <f t="shared" si="33"/>
        <v>0.99999990069877276</v>
      </c>
    </row>
    <row r="1048" spans="1:9" x14ac:dyDescent="0.3">
      <c r="A1048" s="43" t="str">
        <f t="shared" si="32"/>
        <v>A</v>
      </c>
      <c r="B1048" s="59" t="s">
        <v>333</v>
      </c>
      <c r="C1048" s="60" t="s">
        <v>12</v>
      </c>
      <c r="D1048" s="61">
        <v>6337.7</v>
      </c>
      <c r="E1048" s="61">
        <v>6917.4560000000001</v>
      </c>
      <c r="F1048" s="61">
        <v>6917.4495299999999</v>
      </c>
      <c r="G1048" s="62">
        <f t="shared" si="33"/>
        <v>0.99999906468505184</v>
      </c>
    </row>
    <row r="1049" spans="1:9" x14ac:dyDescent="0.3">
      <c r="A1049" s="43" t="str">
        <f t="shared" si="32"/>
        <v>A</v>
      </c>
      <c r="B1049" s="59" t="s">
        <v>333</v>
      </c>
      <c r="C1049" s="60" t="s">
        <v>15</v>
      </c>
      <c r="D1049" s="61">
        <v>323</v>
      </c>
      <c r="E1049" s="61">
        <v>302.291</v>
      </c>
      <c r="F1049" s="61">
        <v>302.28823</v>
      </c>
      <c r="G1049" s="62">
        <f t="shared" si="33"/>
        <v>0.99999083664416077</v>
      </c>
    </row>
    <row r="1050" spans="1:9" x14ac:dyDescent="0.3">
      <c r="A1050" s="43" t="str">
        <f t="shared" si="32"/>
        <v>A</v>
      </c>
      <c r="B1050" s="59" t="s">
        <v>333</v>
      </c>
      <c r="C1050" s="60" t="s">
        <v>16</v>
      </c>
      <c r="D1050" s="61">
        <v>896</v>
      </c>
      <c r="E1050" s="61">
        <v>876.00599999999997</v>
      </c>
      <c r="F1050" s="61">
        <v>876.00463000000002</v>
      </c>
      <c r="G1050" s="62">
        <f t="shared" si="33"/>
        <v>0.99999843608377115</v>
      </c>
    </row>
    <row r="1051" spans="1:9" x14ac:dyDescent="0.3">
      <c r="A1051" s="43" t="str">
        <f t="shared" si="32"/>
        <v>A</v>
      </c>
      <c r="B1051" s="55" t="s">
        <v>333</v>
      </c>
      <c r="C1051" s="56" t="s">
        <v>17</v>
      </c>
      <c r="D1051" s="57">
        <v>524.79999999999995</v>
      </c>
      <c r="E1051" s="57">
        <v>674.24199999999996</v>
      </c>
      <c r="F1051" s="57">
        <v>674.24065999999993</v>
      </c>
      <c r="G1051" s="58">
        <f t="shared" si="33"/>
        <v>0.99999801258301912</v>
      </c>
    </row>
    <row r="1052" spans="1:9" ht="16.8" thickBot="1" x14ac:dyDescent="0.35">
      <c r="A1052" s="43" t="str">
        <f t="shared" si="32"/>
        <v>A</v>
      </c>
      <c r="B1052" s="44" t="s">
        <v>680</v>
      </c>
      <c r="C1052" s="45" t="s">
        <v>681</v>
      </c>
      <c r="D1052" s="63">
        <v>60090</v>
      </c>
      <c r="E1052" s="63">
        <v>48437.464999999997</v>
      </c>
      <c r="F1052" s="63">
        <v>48437.452449999997</v>
      </c>
      <c r="G1052" s="64">
        <f t="shared" si="33"/>
        <v>0.99999974090303856</v>
      </c>
      <c r="H1052" s="48"/>
      <c r="I1052" s="48"/>
    </row>
    <row r="1053" spans="1:9" ht="15" thickTop="1" x14ac:dyDescent="0.3">
      <c r="A1053" s="43" t="str">
        <f t="shared" si="32"/>
        <v>A</v>
      </c>
      <c r="B1053" s="55" t="s">
        <v>333</v>
      </c>
      <c r="C1053" s="56" t="s">
        <v>10</v>
      </c>
      <c r="D1053" s="57">
        <v>59436</v>
      </c>
      <c r="E1053" s="57">
        <v>47013.031999999999</v>
      </c>
      <c r="F1053" s="57">
        <v>47013.019490000006</v>
      </c>
      <c r="G1053" s="58">
        <f t="shared" si="33"/>
        <v>0.99999973390356967</v>
      </c>
    </row>
    <row r="1054" spans="1:9" x14ac:dyDescent="0.3">
      <c r="A1054" s="43" t="str">
        <f t="shared" si="32"/>
        <v>A</v>
      </c>
      <c r="B1054" s="59" t="s">
        <v>333</v>
      </c>
      <c r="C1054" s="60" t="s">
        <v>11</v>
      </c>
      <c r="D1054" s="61">
        <v>5590</v>
      </c>
      <c r="E1054" s="61">
        <v>4516.9790000000003</v>
      </c>
      <c r="F1054" s="61">
        <v>4516.9785400000001</v>
      </c>
      <c r="G1054" s="62">
        <f t="shared" si="33"/>
        <v>0.99999989816202373</v>
      </c>
    </row>
    <row r="1055" spans="1:9" x14ac:dyDescent="0.3">
      <c r="A1055" s="43" t="str">
        <f t="shared" si="32"/>
        <v>A</v>
      </c>
      <c r="B1055" s="59" t="s">
        <v>333</v>
      </c>
      <c r="C1055" s="60" t="s">
        <v>12</v>
      </c>
      <c r="D1055" s="61">
        <v>5766</v>
      </c>
      <c r="E1055" s="61">
        <v>5384.0550000000003</v>
      </c>
      <c r="F1055" s="61">
        <v>5384.04619</v>
      </c>
      <c r="G1055" s="62">
        <f t="shared" si="33"/>
        <v>0.99999836368684936</v>
      </c>
    </row>
    <row r="1056" spans="1:9" x14ac:dyDescent="0.3">
      <c r="A1056" s="43" t="str">
        <f t="shared" si="32"/>
        <v>A</v>
      </c>
      <c r="B1056" s="59" t="s">
        <v>333</v>
      </c>
      <c r="C1056" s="60" t="s">
        <v>15</v>
      </c>
      <c r="D1056" s="61">
        <v>26175</v>
      </c>
      <c r="E1056" s="61">
        <v>10130.963</v>
      </c>
      <c r="F1056" s="61">
        <v>10130.961720000001</v>
      </c>
      <c r="G1056" s="62">
        <f t="shared" si="33"/>
        <v>0.9999998736546567</v>
      </c>
    </row>
    <row r="1057" spans="1:9" x14ac:dyDescent="0.3">
      <c r="A1057" s="43" t="str">
        <f t="shared" si="32"/>
        <v>A</v>
      </c>
      <c r="B1057" s="59" t="s">
        <v>333</v>
      </c>
      <c r="C1057" s="60" t="s">
        <v>16</v>
      </c>
      <c r="D1057" s="61">
        <v>21905</v>
      </c>
      <c r="E1057" s="61">
        <v>26981.035</v>
      </c>
      <c r="F1057" s="61">
        <v>26981.033040000002</v>
      </c>
      <c r="G1057" s="62">
        <f t="shared" si="33"/>
        <v>0.9999999273563821</v>
      </c>
    </row>
    <row r="1058" spans="1:9" x14ac:dyDescent="0.3">
      <c r="A1058" s="43" t="str">
        <f t="shared" si="32"/>
        <v>A</v>
      </c>
      <c r="B1058" s="55" t="s">
        <v>333</v>
      </c>
      <c r="C1058" s="56" t="s">
        <v>17</v>
      </c>
      <c r="D1058" s="57">
        <v>654</v>
      </c>
      <c r="E1058" s="57">
        <v>1424.433</v>
      </c>
      <c r="F1058" s="57">
        <v>1424.4329600000001</v>
      </c>
      <c r="G1058" s="58">
        <f t="shared" si="33"/>
        <v>0.9999999719186512</v>
      </c>
    </row>
    <row r="1059" spans="1:9" ht="33" thickBot="1" x14ac:dyDescent="0.35">
      <c r="A1059" s="43" t="str">
        <f t="shared" si="32"/>
        <v>A</v>
      </c>
      <c r="B1059" s="44" t="s">
        <v>682</v>
      </c>
      <c r="C1059" s="45" t="s">
        <v>683</v>
      </c>
      <c r="D1059" s="63">
        <v>6913.3</v>
      </c>
      <c r="E1059" s="63">
        <v>15181.245999999999</v>
      </c>
      <c r="F1059" s="63">
        <v>15181.240600000001</v>
      </c>
      <c r="G1059" s="64">
        <f t="shared" si="33"/>
        <v>0.99999964429797139</v>
      </c>
      <c r="H1059" s="48"/>
      <c r="I1059" s="48"/>
    </row>
    <row r="1060" spans="1:9" ht="15" thickTop="1" x14ac:dyDescent="0.3">
      <c r="A1060" s="43" t="str">
        <f t="shared" si="32"/>
        <v>A</v>
      </c>
      <c r="B1060" s="55" t="s">
        <v>333</v>
      </c>
      <c r="C1060" s="56" t="s">
        <v>10</v>
      </c>
      <c r="D1060" s="57">
        <v>5020.2</v>
      </c>
      <c r="E1060" s="57">
        <v>6878.0879999999997</v>
      </c>
      <c r="F1060" s="57">
        <v>6878.08356</v>
      </c>
      <c r="G1060" s="58">
        <f t="shared" si="33"/>
        <v>0.99999935447176602</v>
      </c>
    </row>
    <row r="1061" spans="1:9" x14ac:dyDescent="0.3">
      <c r="A1061" s="43" t="str">
        <f t="shared" si="32"/>
        <v>A</v>
      </c>
      <c r="B1061" s="59" t="s">
        <v>333</v>
      </c>
      <c r="C1061" s="60" t="s">
        <v>11</v>
      </c>
      <c r="D1061" s="61">
        <v>1246.7</v>
      </c>
      <c r="E1061" s="61">
        <v>1213.258</v>
      </c>
      <c r="F1061" s="61">
        <v>1213.25765</v>
      </c>
      <c r="G1061" s="62">
        <f t="shared" si="33"/>
        <v>0.99999971152055045</v>
      </c>
    </row>
    <row r="1062" spans="1:9" x14ac:dyDescent="0.3">
      <c r="A1062" s="43" t="str">
        <f t="shared" si="32"/>
        <v>A</v>
      </c>
      <c r="B1062" s="59" t="s">
        <v>333</v>
      </c>
      <c r="C1062" s="60" t="s">
        <v>12</v>
      </c>
      <c r="D1062" s="61">
        <v>3734</v>
      </c>
      <c r="E1062" s="61">
        <v>5651.4660000000003</v>
      </c>
      <c r="F1062" s="61">
        <v>5651.4646700000003</v>
      </c>
      <c r="G1062" s="62">
        <f t="shared" si="33"/>
        <v>0.99999976466283258</v>
      </c>
    </row>
    <row r="1063" spans="1:9" x14ac:dyDescent="0.3">
      <c r="A1063" s="43" t="str">
        <f t="shared" si="32"/>
        <v>A</v>
      </c>
      <c r="B1063" s="59" t="s">
        <v>333</v>
      </c>
      <c r="C1063" s="60" t="s">
        <v>2</v>
      </c>
      <c r="D1063" s="61">
        <v>30</v>
      </c>
      <c r="E1063" s="61">
        <v>0</v>
      </c>
      <c r="F1063" s="61">
        <v>0</v>
      </c>
      <c r="G1063" s="62" t="e">
        <f t="shared" si="33"/>
        <v>#DIV/0!</v>
      </c>
    </row>
    <row r="1064" spans="1:9" x14ac:dyDescent="0.3">
      <c r="A1064" s="43" t="str">
        <f t="shared" si="32"/>
        <v>A</v>
      </c>
      <c r="B1064" s="59" t="s">
        <v>333</v>
      </c>
      <c r="C1064" s="60" t="s">
        <v>15</v>
      </c>
      <c r="D1064" s="61">
        <v>8</v>
      </c>
      <c r="E1064" s="61">
        <v>11.654999999999999</v>
      </c>
      <c r="F1064" s="61">
        <v>11.654210000000001</v>
      </c>
      <c r="G1064" s="62">
        <f t="shared" si="33"/>
        <v>0.99993221793221809</v>
      </c>
    </row>
    <row r="1065" spans="1:9" x14ac:dyDescent="0.3">
      <c r="A1065" s="43" t="str">
        <f t="shared" si="32"/>
        <v>A</v>
      </c>
      <c r="B1065" s="59" t="s">
        <v>333</v>
      </c>
      <c r="C1065" s="60" t="s">
        <v>16</v>
      </c>
      <c r="D1065" s="61">
        <v>1.5</v>
      </c>
      <c r="E1065" s="61">
        <v>1.7090000000000001</v>
      </c>
      <c r="F1065" s="61">
        <v>1.70703</v>
      </c>
      <c r="G1065" s="62">
        <f t="shared" si="33"/>
        <v>0.99884727911059101</v>
      </c>
    </row>
    <row r="1066" spans="1:9" x14ac:dyDescent="0.3">
      <c r="A1066" s="43" t="str">
        <f t="shared" si="32"/>
        <v>A</v>
      </c>
      <c r="B1066" s="55" t="s">
        <v>333</v>
      </c>
      <c r="C1066" s="56" t="s">
        <v>17</v>
      </c>
      <c r="D1066" s="57">
        <v>1893.1</v>
      </c>
      <c r="E1066" s="57">
        <v>8303.1579999999994</v>
      </c>
      <c r="F1066" s="57">
        <v>8303.1570400000001</v>
      </c>
      <c r="G1066" s="58">
        <f t="shared" si="33"/>
        <v>0.99999988438134024</v>
      </c>
    </row>
    <row r="1067" spans="1:9" ht="16.8" thickBot="1" x14ac:dyDescent="0.35">
      <c r="A1067" s="43" t="str">
        <f t="shared" si="32"/>
        <v>A</v>
      </c>
      <c r="B1067" s="44" t="s">
        <v>684</v>
      </c>
      <c r="C1067" s="45" t="s">
        <v>685</v>
      </c>
      <c r="D1067" s="63">
        <v>110000</v>
      </c>
      <c r="E1067" s="63">
        <v>111979.7</v>
      </c>
      <c r="F1067" s="63">
        <v>111979.69897</v>
      </c>
      <c r="G1067" s="64">
        <f t="shared" si="33"/>
        <v>0.99999999080190427</v>
      </c>
      <c r="H1067" s="48"/>
      <c r="I1067" s="48"/>
    </row>
    <row r="1068" spans="1:9" ht="15" thickTop="1" x14ac:dyDescent="0.3">
      <c r="A1068" s="43" t="str">
        <f t="shared" si="32"/>
        <v>A</v>
      </c>
      <c r="B1068" s="55" t="s">
        <v>333</v>
      </c>
      <c r="C1068" s="56" t="s">
        <v>10</v>
      </c>
      <c r="D1068" s="57">
        <v>0</v>
      </c>
      <c r="E1068" s="57">
        <v>936.154</v>
      </c>
      <c r="F1068" s="57">
        <v>936.15308000000005</v>
      </c>
      <c r="G1068" s="58">
        <f t="shared" si="33"/>
        <v>0.99999901725570794</v>
      </c>
    </row>
    <row r="1069" spans="1:9" x14ac:dyDescent="0.3">
      <c r="A1069" s="43" t="str">
        <f t="shared" si="32"/>
        <v>A</v>
      </c>
      <c r="B1069" s="59" t="s">
        <v>333</v>
      </c>
      <c r="C1069" s="60" t="s">
        <v>12</v>
      </c>
      <c r="D1069" s="61">
        <v>0</v>
      </c>
      <c r="E1069" s="61">
        <v>936.154</v>
      </c>
      <c r="F1069" s="61">
        <v>936.15308000000005</v>
      </c>
      <c r="G1069" s="62">
        <f t="shared" si="33"/>
        <v>0.99999901725570794</v>
      </c>
    </row>
    <row r="1070" spans="1:9" x14ac:dyDescent="0.3">
      <c r="A1070" s="43" t="str">
        <f t="shared" si="32"/>
        <v>A</v>
      </c>
      <c r="B1070" s="55" t="s">
        <v>333</v>
      </c>
      <c r="C1070" s="56" t="s">
        <v>17</v>
      </c>
      <c r="D1070" s="57">
        <v>110000</v>
      </c>
      <c r="E1070" s="57">
        <v>111043.546</v>
      </c>
      <c r="F1070" s="57">
        <v>111043.54588999999</v>
      </c>
      <c r="G1070" s="58">
        <f t="shared" si="33"/>
        <v>0.99999999900939751</v>
      </c>
    </row>
    <row r="1071" spans="1:9" ht="16.8" thickBot="1" x14ac:dyDescent="0.35">
      <c r="A1071" s="43" t="str">
        <f t="shared" si="32"/>
        <v>A</v>
      </c>
      <c r="B1071" s="44" t="s">
        <v>686</v>
      </c>
      <c r="C1071" s="45" t="s">
        <v>687</v>
      </c>
      <c r="D1071" s="63">
        <v>2000</v>
      </c>
      <c r="E1071" s="63">
        <v>1592.6379999999999</v>
      </c>
      <c r="F1071" s="63">
        <v>1592.63705</v>
      </c>
      <c r="G1071" s="64">
        <f t="shared" si="33"/>
        <v>0.99999940350537919</v>
      </c>
      <c r="H1071" s="48"/>
      <c r="I1071" s="48"/>
    </row>
    <row r="1072" spans="1:9" ht="15" thickTop="1" x14ac:dyDescent="0.3">
      <c r="A1072" s="43" t="str">
        <f t="shared" si="32"/>
        <v>A</v>
      </c>
      <c r="B1072" s="55" t="s">
        <v>333</v>
      </c>
      <c r="C1072" s="56" t="s">
        <v>10</v>
      </c>
      <c r="D1072" s="57">
        <v>2000</v>
      </c>
      <c r="E1072" s="57">
        <v>1592.6379999999999</v>
      </c>
      <c r="F1072" s="57">
        <v>1592.63705</v>
      </c>
      <c r="G1072" s="58">
        <f t="shared" si="33"/>
        <v>0.99999940350537919</v>
      </c>
    </row>
    <row r="1073" spans="1:9" x14ac:dyDescent="0.3">
      <c r="A1073" s="43" t="str">
        <f t="shared" si="32"/>
        <v>A</v>
      </c>
      <c r="B1073" s="59" t="s">
        <v>333</v>
      </c>
      <c r="C1073" s="60" t="s">
        <v>12</v>
      </c>
      <c r="D1073" s="61">
        <v>2000</v>
      </c>
      <c r="E1073" s="61">
        <v>1592.6379999999999</v>
      </c>
      <c r="F1073" s="61">
        <v>1592.63705</v>
      </c>
      <c r="G1073" s="62">
        <f t="shared" si="33"/>
        <v>0.99999940350537919</v>
      </c>
    </row>
    <row r="1074" spans="1:9" ht="33" thickBot="1" x14ac:dyDescent="0.35">
      <c r="A1074" s="43" t="str">
        <f t="shared" si="32"/>
        <v>A</v>
      </c>
      <c r="B1074" s="44" t="s">
        <v>688</v>
      </c>
      <c r="C1074" s="45" t="s">
        <v>689</v>
      </c>
      <c r="D1074" s="63">
        <v>43716.2</v>
      </c>
      <c r="E1074" s="63">
        <v>50625.965999999993</v>
      </c>
      <c r="F1074" s="63">
        <v>54637.99682</v>
      </c>
      <c r="G1074" s="64">
        <f t="shared" si="33"/>
        <v>1.0792484793277823</v>
      </c>
      <c r="H1074" s="48"/>
      <c r="I1074" s="48"/>
    </row>
    <row r="1075" spans="1:9" ht="15" thickTop="1" x14ac:dyDescent="0.3">
      <c r="A1075" s="43" t="str">
        <f t="shared" si="32"/>
        <v>A</v>
      </c>
      <c r="B1075" s="55" t="s">
        <v>333</v>
      </c>
      <c r="C1075" s="56" t="s">
        <v>10</v>
      </c>
      <c r="D1075" s="57">
        <v>39113.399999999994</v>
      </c>
      <c r="E1075" s="57">
        <v>38257.671999999999</v>
      </c>
      <c r="F1075" s="57">
        <v>39174.780210000004</v>
      </c>
      <c r="G1075" s="58">
        <f t="shared" si="33"/>
        <v>1.023971877065599</v>
      </c>
    </row>
    <row r="1076" spans="1:9" x14ac:dyDescent="0.3">
      <c r="A1076" s="43" t="str">
        <f t="shared" si="32"/>
        <v>A</v>
      </c>
      <c r="B1076" s="59" t="s">
        <v>333</v>
      </c>
      <c r="C1076" s="60" t="s">
        <v>11</v>
      </c>
      <c r="D1076" s="61">
        <v>10111.299999999999</v>
      </c>
      <c r="E1076" s="61">
        <v>8659.7989999999991</v>
      </c>
      <c r="F1076" s="61">
        <v>8659.7952800000003</v>
      </c>
      <c r="G1076" s="62">
        <f t="shared" si="33"/>
        <v>0.99999957042882881</v>
      </c>
    </row>
    <row r="1077" spans="1:9" x14ac:dyDescent="0.3">
      <c r="A1077" s="43" t="str">
        <f t="shared" si="32"/>
        <v>A</v>
      </c>
      <c r="B1077" s="59" t="s">
        <v>333</v>
      </c>
      <c r="C1077" s="60" t="s">
        <v>12</v>
      </c>
      <c r="D1077" s="61">
        <v>28807.399999999998</v>
      </c>
      <c r="E1077" s="61">
        <v>28179.249</v>
      </c>
      <c r="F1077" s="61">
        <v>29092.994830000003</v>
      </c>
      <c r="G1077" s="62">
        <f t="shared" si="33"/>
        <v>1.0324261952474321</v>
      </c>
    </row>
    <row r="1078" spans="1:9" x14ac:dyDescent="0.3">
      <c r="A1078" s="43" t="str">
        <f t="shared" si="32"/>
        <v>A</v>
      </c>
      <c r="B1078" s="59" t="s">
        <v>333</v>
      </c>
      <c r="C1078" s="60" t="s">
        <v>15</v>
      </c>
      <c r="D1078" s="61">
        <v>105</v>
      </c>
      <c r="E1078" s="61">
        <v>1301.3500000000001</v>
      </c>
      <c r="F1078" s="61">
        <v>1301.3459700000001</v>
      </c>
      <c r="G1078" s="62">
        <f t="shared" si="33"/>
        <v>0.99999690321589119</v>
      </c>
    </row>
    <row r="1079" spans="1:9" x14ac:dyDescent="0.3">
      <c r="A1079" s="43" t="str">
        <f t="shared" si="32"/>
        <v>A</v>
      </c>
      <c r="B1079" s="59" t="s">
        <v>333</v>
      </c>
      <c r="C1079" s="60" t="s">
        <v>16</v>
      </c>
      <c r="D1079" s="61">
        <v>89.7</v>
      </c>
      <c r="E1079" s="61">
        <v>117.27399999999999</v>
      </c>
      <c r="F1079" s="61">
        <v>120.64413</v>
      </c>
      <c r="G1079" s="62">
        <f t="shared" si="33"/>
        <v>1.0287372307587361</v>
      </c>
    </row>
    <row r="1080" spans="1:9" x14ac:dyDescent="0.3">
      <c r="A1080" s="43" t="str">
        <f t="shared" si="32"/>
        <v>A</v>
      </c>
      <c r="B1080" s="55" t="s">
        <v>333</v>
      </c>
      <c r="C1080" s="56" t="s">
        <v>17</v>
      </c>
      <c r="D1080" s="57">
        <v>4602.8</v>
      </c>
      <c r="E1080" s="57">
        <v>1647.4939999999997</v>
      </c>
      <c r="F1080" s="57">
        <v>4742.4166100000002</v>
      </c>
      <c r="G1080" s="58">
        <f t="shared" si="33"/>
        <v>2.8785638126754947</v>
      </c>
    </row>
    <row r="1081" spans="1:9" x14ac:dyDescent="0.3">
      <c r="A1081" s="43" t="str">
        <f t="shared" si="32"/>
        <v>A</v>
      </c>
      <c r="B1081" s="55" t="s">
        <v>333</v>
      </c>
      <c r="C1081" s="56" t="s">
        <v>18</v>
      </c>
      <c r="D1081" s="57">
        <v>0</v>
      </c>
      <c r="E1081" s="57">
        <v>10720.8</v>
      </c>
      <c r="F1081" s="57">
        <v>10720.8</v>
      </c>
      <c r="G1081" s="58">
        <f t="shared" si="33"/>
        <v>1</v>
      </c>
      <c r="H1081" s="65"/>
    </row>
    <row r="1082" spans="1:9" ht="16.8" thickBot="1" x14ac:dyDescent="0.35">
      <c r="A1082" s="43" t="str">
        <f t="shared" si="32"/>
        <v>A</v>
      </c>
      <c r="B1082" s="44" t="s">
        <v>690</v>
      </c>
      <c r="C1082" s="45" t="s">
        <v>691</v>
      </c>
      <c r="D1082" s="63">
        <v>168000</v>
      </c>
      <c r="E1082" s="63">
        <v>168589.16800000001</v>
      </c>
      <c r="F1082" s="63">
        <v>168589.16769999999</v>
      </c>
      <c r="G1082" s="64">
        <f t="shared" si="33"/>
        <v>0.99999999822052621</v>
      </c>
      <c r="H1082" s="48"/>
      <c r="I1082" s="48"/>
    </row>
    <row r="1083" spans="1:9" ht="15" thickTop="1" x14ac:dyDescent="0.3">
      <c r="A1083" s="43" t="str">
        <f t="shared" si="32"/>
        <v>A</v>
      </c>
      <c r="B1083" s="55" t="s">
        <v>333</v>
      </c>
      <c r="C1083" s="56" t="s">
        <v>10</v>
      </c>
      <c r="D1083" s="57">
        <v>0</v>
      </c>
      <c r="E1083" s="57">
        <v>524.51800000000003</v>
      </c>
      <c r="F1083" s="57">
        <v>524.51769999999999</v>
      </c>
      <c r="G1083" s="58">
        <f t="shared" si="33"/>
        <v>0.99999942804632058</v>
      </c>
    </row>
    <row r="1084" spans="1:9" x14ac:dyDescent="0.3">
      <c r="A1084" s="43" t="str">
        <f t="shared" si="32"/>
        <v>A</v>
      </c>
      <c r="B1084" s="59" t="s">
        <v>333</v>
      </c>
      <c r="C1084" s="60" t="s">
        <v>12</v>
      </c>
      <c r="D1084" s="61">
        <v>0</v>
      </c>
      <c r="E1084" s="61">
        <v>524.51800000000003</v>
      </c>
      <c r="F1084" s="61">
        <v>524.51769999999999</v>
      </c>
      <c r="G1084" s="62">
        <f t="shared" si="33"/>
        <v>0.99999942804632058</v>
      </c>
    </row>
    <row r="1085" spans="1:9" x14ac:dyDescent="0.3">
      <c r="A1085" s="43" t="str">
        <f t="shared" si="32"/>
        <v>A</v>
      </c>
      <c r="B1085" s="55" t="s">
        <v>333</v>
      </c>
      <c r="C1085" s="56" t="s">
        <v>17</v>
      </c>
      <c r="D1085" s="57">
        <v>168000</v>
      </c>
      <c r="E1085" s="57">
        <v>168064.65</v>
      </c>
      <c r="F1085" s="57">
        <v>168064.65</v>
      </c>
      <c r="G1085" s="58">
        <f t="shared" si="33"/>
        <v>1</v>
      </c>
    </row>
    <row r="1086" spans="1:9" ht="16.8" thickBot="1" x14ac:dyDescent="0.35">
      <c r="A1086" s="43" t="str">
        <f t="shared" si="32"/>
        <v>A</v>
      </c>
      <c r="B1086" s="44" t="s">
        <v>692</v>
      </c>
      <c r="C1086" s="45" t="s">
        <v>693</v>
      </c>
      <c r="D1086" s="63">
        <v>231373</v>
      </c>
      <c r="E1086" s="63">
        <v>233526.33499999993</v>
      </c>
      <c r="F1086" s="63">
        <v>233526.16490999993</v>
      </c>
      <c r="G1086" s="64">
        <f t="shared" si="33"/>
        <v>0.99999927164531577</v>
      </c>
      <c r="H1086" s="48"/>
      <c r="I1086" s="48"/>
    </row>
    <row r="1087" spans="1:9" ht="15" thickTop="1" x14ac:dyDescent="0.3">
      <c r="A1087" s="43" t="str">
        <f t="shared" si="32"/>
        <v>A</v>
      </c>
      <c r="B1087" s="55" t="s">
        <v>333</v>
      </c>
      <c r="C1087" s="56" t="s">
        <v>10</v>
      </c>
      <c r="D1087" s="57">
        <v>219867</v>
      </c>
      <c r="E1087" s="57">
        <v>218412.29399999997</v>
      </c>
      <c r="F1087" s="57">
        <v>218412.13320000004</v>
      </c>
      <c r="G1087" s="58">
        <f t="shared" si="33"/>
        <v>0.99999926377770687</v>
      </c>
    </row>
    <row r="1088" spans="1:9" x14ac:dyDescent="0.3">
      <c r="A1088" s="43" t="str">
        <f t="shared" si="32"/>
        <v>A</v>
      </c>
      <c r="B1088" s="59" t="s">
        <v>333</v>
      </c>
      <c r="C1088" s="60" t="s">
        <v>11</v>
      </c>
      <c r="D1088" s="61">
        <v>34650</v>
      </c>
      <c r="E1088" s="61">
        <v>37310.076999999997</v>
      </c>
      <c r="F1088" s="61">
        <v>37310.076529999998</v>
      </c>
      <c r="G1088" s="62">
        <f t="shared" si="33"/>
        <v>0.99999998740286711</v>
      </c>
    </row>
    <row r="1089" spans="1:9" x14ac:dyDescent="0.3">
      <c r="A1089" s="43" t="str">
        <f t="shared" si="32"/>
        <v>A</v>
      </c>
      <c r="B1089" s="59" t="s">
        <v>333</v>
      </c>
      <c r="C1089" s="60" t="s">
        <v>12</v>
      </c>
      <c r="D1089" s="61">
        <v>185217</v>
      </c>
      <c r="E1089" s="61">
        <v>181033.64999999997</v>
      </c>
      <c r="F1089" s="61">
        <v>181033.48978000006</v>
      </c>
      <c r="G1089" s="62">
        <f t="shared" si="33"/>
        <v>0.99999911497116745</v>
      </c>
    </row>
    <row r="1090" spans="1:9" x14ac:dyDescent="0.3">
      <c r="A1090" s="43" t="str">
        <f t="shared" ref="A1090:A1153" si="34">IF(OR(D1090&lt;&gt;0,E1090&lt;&gt;0,F1090&lt;&gt;0),"A","B")</f>
        <v>A</v>
      </c>
      <c r="B1090" s="59" t="s">
        <v>333</v>
      </c>
      <c r="C1090" s="60" t="s">
        <v>16</v>
      </c>
      <c r="D1090" s="61">
        <v>0</v>
      </c>
      <c r="E1090" s="61">
        <v>68.566999999999993</v>
      </c>
      <c r="F1090" s="61">
        <v>68.566890000000001</v>
      </c>
      <c r="G1090" s="62">
        <f t="shared" ref="G1090:G1153" si="35">F1090/E1090</f>
        <v>0.99999839572972438</v>
      </c>
    </row>
    <row r="1091" spans="1:9" x14ac:dyDescent="0.3">
      <c r="A1091" s="43" t="str">
        <f t="shared" si="34"/>
        <v>A</v>
      </c>
      <c r="B1091" s="55" t="s">
        <v>333</v>
      </c>
      <c r="C1091" s="56" t="s">
        <v>17</v>
      </c>
      <c r="D1091" s="57">
        <v>11506</v>
      </c>
      <c r="E1091" s="57">
        <v>15114.041000000001</v>
      </c>
      <c r="F1091" s="57">
        <v>15114.031709999999</v>
      </c>
      <c r="G1091" s="58">
        <f t="shared" si="35"/>
        <v>0.9999993853397644</v>
      </c>
    </row>
    <row r="1092" spans="1:9" ht="16.8" thickBot="1" x14ac:dyDescent="0.35">
      <c r="A1092" s="43" t="str">
        <f t="shared" si="34"/>
        <v>A</v>
      </c>
      <c r="B1092" s="44" t="s">
        <v>694</v>
      </c>
      <c r="C1092" s="45" t="s">
        <v>695</v>
      </c>
      <c r="D1092" s="63">
        <v>962500.00000000012</v>
      </c>
      <c r="E1092" s="63">
        <v>962500.00000000012</v>
      </c>
      <c r="F1092" s="63">
        <v>967163.89902000001</v>
      </c>
      <c r="G1092" s="64">
        <f t="shared" si="35"/>
        <v>1.0048456093714284</v>
      </c>
      <c r="H1092" s="48"/>
      <c r="I1092" s="48"/>
    </row>
    <row r="1093" spans="1:9" ht="15" thickTop="1" x14ac:dyDescent="0.3">
      <c r="A1093" s="43" t="str">
        <f t="shared" si="34"/>
        <v>A</v>
      </c>
      <c r="B1093" s="55" t="s">
        <v>333</v>
      </c>
      <c r="C1093" s="56" t="s">
        <v>10</v>
      </c>
      <c r="D1093" s="57">
        <v>805632.00000000012</v>
      </c>
      <c r="E1093" s="57">
        <v>822771.33599999989</v>
      </c>
      <c r="F1093" s="57">
        <v>826754.26045000018</v>
      </c>
      <c r="G1093" s="58">
        <f t="shared" si="35"/>
        <v>1.0048408643759561</v>
      </c>
    </row>
    <row r="1094" spans="1:9" x14ac:dyDescent="0.3">
      <c r="A1094" s="43" t="str">
        <f t="shared" si="34"/>
        <v>A</v>
      </c>
      <c r="B1094" s="59" t="s">
        <v>333</v>
      </c>
      <c r="C1094" s="60" t="s">
        <v>11</v>
      </c>
      <c r="D1094" s="61">
        <v>583026</v>
      </c>
      <c r="E1094" s="61">
        <v>577192.78299999982</v>
      </c>
      <c r="F1094" s="61">
        <v>577164.45079999999</v>
      </c>
      <c r="G1094" s="62">
        <f t="shared" si="35"/>
        <v>0.99995091380066714</v>
      </c>
    </row>
    <row r="1095" spans="1:9" x14ac:dyDescent="0.3">
      <c r="A1095" s="43" t="str">
        <f t="shared" si="34"/>
        <v>A</v>
      </c>
      <c r="B1095" s="59" t="s">
        <v>333</v>
      </c>
      <c r="C1095" s="60" t="s">
        <v>12</v>
      </c>
      <c r="D1095" s="61">
        <v>184819</v>
      </c>
      <c r="E1095" s="61">
        <v>206691.37699999998</v>
      </c>
      <c r="F1095" s="61">
        <v>210618.91666000005</v>
      </c>
      <c r="G1095" s="62">
        <f t="shared" si="35"/>
        <v>1.0190019521714255</v>
      </c>
    </row>
    <row r="1096" spans="1:9" x14ac:dyDescent="0.3">
      <c r="A1096" s="43" t="str">
        <f t="shared" si="34"/>
        <v>A</v>
      </c>
      <c r="B1096" s="59" t="s">
        <v>333</v>
      </c>
      <c r="C1096" s="60" t="s">
        <v>2</v>
      </c>
      <c r="D1096" s="61">
        <v>180</v>
      </c>
      <c r="E1096" s="61">
        <v>169.99</v>
      </c>
      <c r="F1096" s="61">
        <v>169.98939999999999</v>
      </c>
      <c r="G1096" s="62">
        <f t="shared" si="35"/>
        <v>0.99999647038061046</v>
      </c>
    </row>
    <row r="1097" spans="1:9" x14ac:dyDescent="0.3">
      <c r="A1097" s="43" t="str">
        <f t="shared" si="34"/>
        <v>A</v>
      </c>
      <c r="B1097" s="59" t="s">
        <v>333</v>
      </c>
      <c r="C1097" s="60" t="s">
        <v>15</v>
      </c>
      <c r="D1097" s="61">
        <v>10000</v>
      </c>
      <c r="E1097" s="61">
        <v>12583.067000000001</v>
      </c>
      <c r="F1097" s="61">
        <v>12578.401880000001</v>
      </c>
      <c r="G1097" s="62">
        <f t="shared" si="35"/>
        <v>0.99962925413971015</v>
      </c>
    </row>
    <row r="1098" spans="1:9" x14ac:dyDescent="0.3">
      <c r="A1098" s="43" t="str">
        <f t="shared" si="34"/>
        <v>A</v>
      </c>
      <c r="B1098" s="59" t="s">
        <v>333</v>
      </c>
      <c r="C1098" s="60" t="s">
        <v>16</v>
      </c>
      <c r="D1098" s="61">
        <v>27607</v>
      </c>
      <c r="E1098" s="61">
        <v>26134.118999999995</v>
      </c>
      <c r="F1098" s="61">
        <v>26222.501709999993</v>
      </c>
      <c r="G1098" s="62">
        <f t="shared" si="35"/>
        <v>1.0033818897817064</v>
      </c>
    </row>
    <row r="1099" spans="1:9" x14ac:dyDescent="0.3">
      <c r="A1099" s="43" t="str">
        <f t="shared" si="34"/>
        <v>A</v>
      </c>
      <c r="B1099" s="55" t="s">
        <v>333</v>
      </c>
      <c r="C1099" s="56" t="s">
        <v>17</v>
      </c>
      <c r="D1099" s="57">
        <v>156868</v>
      </c>
      <c r="E1099" s="57">
        <v>139728.66399999999</v>
      </c>
      <c r="F1099" s="57">
        <v>140409.63857000001</v>
      </c>
      <c r="G1099" s="58">
        <f t="shared" si="35"/>
        <v>1.0048735495674677</v>
      </c>
    </row>
    <row r="1100" spans="1:9" ht="33" thickBot="1" x14ac:dyDescent="0.35">
      <c r="A1100" s="43" t="str">
        <f t="shared" si="34"/>
        <v>A</v>
      </c>
      <c r="B1100" s="44" t="s">
        <v>696</v>
      </c>
      <c r="C1100" s="45" t="s">
        <v>697</v>
      </c>
      <c r="D1100" s="63">
        <v>690495.9</v>
      </c>
      <c r="E1100" s="63">
        <v>683768.152</v>
      </c>
      <c r="F1100" s="63">
        <v>687936.14865999995</v>
      </c>
      <c r="G1100" s="64">
        <f t="shared" si="35"/>
        <v>1.0060956285369664</v>
      </c>
      <c r="H1100" s="48"/>
      <c r="I1100" s="48"/>
    </row>
    <row r="1101" spans="1:9" ht="15" thickTop="1" x14ac:dyDescent="0.3">
      <c r="A1101" s="43" t="str">
        <f t="shared" si="34"/>
        <v>A</v>
      </c>
      <c r="B1101" s="55" t="s">
        <v>333</v>
      </c>
      <c r="C1101" s="56" t="s">
        <v>10</v>
      </c>
      <c r="D1101" s="57">
        <v>589986.9</v>
      </c>
      <c r="E1101" s="57">
        <v>592838.598</v>
      </c>
      <c r="F1101" s="57">
        <v>596771.3306000001</v>
      </c>
      <c r="G1101" s="58">
        <f t="shared" si="35"/>
        <v>1.0066337323738157</v>
      </c>
    </row>
    <row r="1102" spans="1:9" x14ac:dyDescent="0.3">
      <c r="A1102" s="43" t="str">
        <f t="shared" si="34"/>
        <v>A</v>
      </c>
      <c r="B1102" s="59" t="s">
        <v>333</v>
      </c>
      <c r="C1102" s="60" t="s">
        <v>11</v>
      </c>
      <c r="D1102" s="61">
        <v>431345.9</v>
      </c>
      <c r="E1102" s="61">
        <v>421517.33299999987</v>
      </c>
      <c r="F1102" s="61">
        <v>421497.93024999998</v>
      </c>
      <c r="G1102" s="62">
        <f t="shared" si="35"/>
        <v>0.99995396927129476</v>
      </c>
    </row>
    <row r="1103" spans="1:9" x14ac:dyDescent="0.3">
      <c r="A1103" s="43" t="str">
        <f t="shared" si="34"/>
        <v>A</v>
      </c>
      <c r="B1103" s="59" t="s">
        <v>333</v>
      </c>
      <c r="C1103" s="60" t="s">
        <v>12</v>
      </c>
      <c r="D1103" s="61">
        <v>131923</v>
      </c>
      <c r="E1103" s="61">
        <v>144085.09099999999</v>
      </c>
      <c r="F1103" s="61">
        <v>147946.07482000001</v>
      </c>
      <c r="G1103" s="62">
        <f t="shared" si="35"/>
        <v>1.0267965532950249</v>
      </c>
    </row>
    <row r="1104" spans="1:9" x14ac:dyDescent="0.3">
      <c r="A1104" s="43" t="str">
        <f t="shared" si="34"/>
        <v>A</v>
      </c>
      <c r="B1104" s="59" t="s">
        <v>333</v>
      </c>
      <c r="C1104" s="60" t="s">
        <v>2</v>
      </c>
      <c r="D1104" s="61">
        <v>105</v>
      </c>
      <c r="E1104" s="61">
        <v>97.245999999999995</v>
      </c>
      <c r="F1104" s="61">
        <v>97.245400000000004</v>
      </c>
      <c r="G1104" s="62">
        <f t="shared" si="35"/>
        <v>0.99999383008041476</v>
      </c>
    </row>
    <row r="1105" spans="1:9" x14ac:dyDescent="0.3">
      <c r="A1105" s="43" t="str">
        <f t="shared" si="34"/>
        <v>A</v>
      </c>
      <c r="B1105" s="59" t="s">
        <v>333</v>
      </c>
      <c r="C1105" s="60" t="s">
        <v>15</v>
      </c>
      <c r="D1105" s="61">
        <v>6544</v>
      </c>
      <c r="E1105" s="61">
        <v>7821.25</v>
      </c>
      <c r="F1105" s="61">
        <v>7820.70453</v>
      </c>
      <c r="G1105" s="62">
        <f t="shared" si="35"/>
        <v>0.9999302579510948</v>
      </c>
    </row>
    <row r="1106" spans="1:9" x14ac:dyDescent="0.3">
      <c r="A1106" s="43" t="str">
        <f t="shared" si="34"/>
        <v>A</v>
      </c>
      <c r="B1106" s="59" t="s">
        <v>333</v>
      </c>
      <c r="C1106" s="60" t="s">
        <v>16</v>
      </c>
      <c r="D1106" s="61">
        <v>20069</v>
      </c>
      <c r="E1106" s="61">
        <v>19317.677999999996</v>
      </c>
      <c r="F1106" s="61">
        <v>19409.375599999992</v>
      </c>
      <c r="G1106" s="62">
        <f t="shared" si="35"/>
        <v>1.0047468230912637</v>
      </c>
    </row>
    <row r="1107" spans="1:9" x14ac:dyDescent="0.3">
      <c r="A1107" s="43" t="str">
        <f t="shared" si="34"/>
        <v>A</v>
      </c>
      <c r="B1107" s="55" t="s">
        <v>333</v>
      </c>
      <c r="C1107" s="56" t="s">
        <v>17</v>
      </c>
      <c r="D1107" s="57">
        <v>100509</v>
      </c>
      <c r="E1107" s="57">
        <v>90929.553999999989</v>
      </c>
      <c r="F1107" s="57">
        <v>91164.818060000005</v>
      </c>
      <c r="G1107" s="58">
        <f t="shared" si="35"/>
        <v>1.0025873222692814</v>
      </c>
    </row>
    <row r="1108" spans="1:9" ht="16.8" thickBot="1" x14ac:dyDescent="0.35">
      <c r="A1108" s="43" t="str">
        <f t="shared" si="34"/>
        <v>A</v>
      </c>
      <c r="B1108" s="44" t="s">
        <v>698</v>
      </c>
      <c r="C1108" s="45" t="s">
        <v>699</v>
      </c>
      <c r="D1108" s="63">
        <v>159265.99999999997</v>
      </c>
      <c r="E1108" s="63">
        <v>154517.59000000003</v>
      </c>
      <c r="F1108" s="63">
        <v>154479.95192999998</v>
      </c>
      <c r="G1108" s="64">
        <f t="shared" si="35"/>
        <v>0.99975641562879636</v>
      </c>
      <c r="H1108" s="48"/>
      <c r="I1108" s="48"/>
    </row>
    <row r="1109" spans="1:9" ht="15" thickTop="1" x14ac:dyDescent="0.3">
      <c r="A1109" s="43" t="str">
        <f t="shared" si="34"/>
        <v>A</v>
      </c>
      <c r="B1109" s="55" t="s">
        <v>333</v>
      </c>
      <c r="C1109" s="56" t="s">
        <v>10</v>
      </c>
      <c r="D1109" s="57">
        <v>106266</v>
      </c>
      <c r="E1109" s="57">
        <v>107745.84999999999</v>
      </c>
      <c r="F1109" s="57">
        <v>107708.21563999998</v>
      </c>
      <c r="G1109" s="58">
        <f t="shared" si="35"/>
        <v>0.99965071174435016</v>
      </c>
    </row>
    <row r="1110" spans="1:9" x14ac:dyDescent="0.3">
      <c r="A1110" s="43" t="str">
        <f t="shared" si="34"/>
        <v>A</v>
      </c>
      <c r="B1110" s="59" t="s">
        <v>333</v>
      </c>
      <c r="C1110" s="60" t="s">
        <v>11</v>
      </c>
      <c r="D1110" s="61">
        <v>76505</v>
      </c>
      <c r="E1110" s="61">
        <v>75030</v>
      </c>
      <c r="F1110" s="61">
        <v>75024.433799999999</v>
      </c>
      <c r="G1110" s="62">
        <f t="shared" si="35"/>
        <v>0.99992581367453015</v>
      </c>
    </row>
    <row r="1111" spans="1:9" x14ac:dyDescent="0.3">
      <c r="A1111" s="43" t="str">
        <f t="shared" si="34"/>
        <v>A</v>
      </c>
      <c r="B1111" s="59" t="s">
        <v>333</v>
      </c>
      <c r="C1111" s="60" t="s">
        <v>12</v>
      </c>
      <c r="D1111" s="61">
        <v>24471</v>
      </c>
      <c r="E1111" s="61">
        <v>27212.069000000003</v>
      </c>
      <c r="F1111" s="61">
        <v>27180.056430000004</v>
      </c>
      <c r="G1111" s="62">
        <f t="shared" si="35"/>
        <v>0.99882358926842352</v>
      </c>
    </row>
    <row r="1112" spans="1:9" x14ac:dyDescent="0.3">
      <c r="A1112" s="43" t="str">
        <f t="shared" si="34"/>
        <v>A</v>
      </c>
      <c r="B1112" s="59" t="s">
        <v>333</v>
      </c>
      <c r="C1112" s="60" t="s">
        <v>15</v>
      </c>
      <c r="D1112" s="61">
        <v>1800</v>
      </c>
      <c r="E1112" s="61">
        <v>2495</v>
      </c>
      <c r="F1112" s="61">
        <v>2494.95208</v>
      </c>
      <c r="G1112" s="62">
        <f t="shared" si="35"/>
        <v>0.9999807935871744</v>
      </c>
    </row>
    <row r="1113" spans="1:9" x14ac:dyDescent="0.3">
      <c r="A1113" s="43" t="str">
        <f t="shared" si="34"/>
        <v>A</v>
      </c>
      <c r="B1113" s="59" t="s">
        <v>333</v>
      </c>
      <c r="C1113" s="60" t="s">
        <v>16</v>
      </c>
      <c r="D1113" s="61">
        <v>3490</v>
      </c>
      <c r="E1113" s="61">
        <v>3008.7809999999999</v>
      </c>
      <c r="F1113" s="61">
        <v>3008.7733300000004</v>
      </c>
      <c r="G1113" s="62">
        <f t="shared" si="35"/>
        <v>0.99999745079485691</v>
      </c>
    </row>
    <row r="1114" spans="1:9" x14ac:dyDescent="0.3">
      <c r="A1114" s="43" t="str">
        <f t="shared" si="34"/>
        <v>A</v>
      </c>
      <c r="B1114" s="55" t="s">
        <v>333</v>
      </c>
      <c r="C1114" s="56" t="s">
        <v>17</v>
      </c>
      <c r="D1114" s="57">
        <v>53000</v>
      </c>
      <c r="E1114" s="57">
        <v>46771.74</v>
      </c>
      <c r="F1114" s="57">
        <v>46771.736290000001</v>
      </c>
      <c r="G1114" s="58">
        <f t="shared" si="35"/>
        <v>0.99999992067859789</v>
      </c>
    </row>
    <row r="1115" spans="1:9" ht="49.2" thickBot="1" x14ac:dyDescent="0.35">
      <c r="A1115" s="43" t="str">
        <f t="shared" si="34"/>
        <v>A</v>
      </c>
      <c r="B1115" s="44" t="s">
        <v>700</v>
      </c>
      <c r="C1115" s="45" t="s">
        <v>701</v>
      </c>
      <c r="D1115" s="63">
        <v>12616.3</v>
      </c>
      <c r="E1115" s="63">
        <v>11919.876</v>
      </c>
      <c r="F1115" s="63">
        <v>11883.28016</v>
      </c>
      <c r="G1115" s="64">
        <f t="shared" si="35"/>
        <v>0.99692984725680034</v>
      </c>
      <c r="H1115" s="48"/>
      <c r="I1115" s="48"/>
    </row>
    <row r="1116" spans="1:9" ht="15" thickTop="1" x14ac:dyDescent="0.3">
      <c r="A1116" s="43" t="str">
        <f t="shared" si="34"/>
        <v>A</v>
      </c>
      <c r="B1116" s="55" t="s">
        <v>333</v>
      </c>
      <c r="C1116" s="56" t="s">
        <v>10</v>
      </c>
      <c r="D1116" s="57">
        <v>12566.3</v>
      </c>
      <c r="E1116" s="57">
        <v>11907.276</v>
      </c>
      <c r="F1116" s="57">
        <v>11870.76116</v>
      </c>
      <c r="G1116" s="58">
        <f t="shared" si="35"/>
        <v>0.99693340105663131</v>
      </c>
    </row>
    <row r="1117" spans="1:9" x14ac:dyDescent="0.3">
      <c r="A1117" s="43" t="str">
        <f t="shared" si="34"/>
        <v>A</v>
      </c>
      <c r="B1117" s="59" t="s">
        <v>333</v>
      </c>
      <c r="C1117" s="60" t="s">
        <v>11</v>
      </c>
      <c r="D1117" s="61">
        <v>10651.3</v>
      </c>
      <c r="E1117" s="61">
        <v>10472.799999999999</v>
      </c>
      <c r="F1117" s="61">
        <v>10469.75251</v>
      </c>
      <c r="G1117" s="62">
        <f t="shared" si="35"/>
        <v>0.99970900905202054</v>
      </c>
    </row>
    <row r="1118" spans="1:9" x14ac:dyDescent="0.3">
      <c r="A1118" s="43" t="str">
        <f t="shared" si="34"/>
        <v>A</v>
      </c>
      <c r="B1118" s="59" t="s">
        <v>333</v>
      </c>
      <c r="C1118" s="60" t="s">
        <v>12</v>
      </c>
      <c r="D1118" s="61">
        <v>905</v>
      </c>
      <c r="E1118" s="61">
        <v>686.07600000000002</v>
      </c>
      <c r="F1118" s="61">
        <v>658.13729999999998</v>
      </c>
      <c r="G1118" s="62">
        <f t="shared" si="35"/>
        <v>0.95927754359575323</v>
      </c>
    </row>
    <row r="1119" spans="1:9" x14ac:dyDescent="0.3">
      <c r="A1119" s="43" t="str">
        <f t="shared" si="34"/>
        <v>A</v>
      </c>
      <c r="B1119" s="59" t="s">
        <v>333</v>
      </c>
      <c r="C1119" s="60" t="s">
        <v>15</v>
      </c>
      <c r="D1119" s="61">
        <v>300</v>
      </c>
      <c r="E1119" s="61">
        <v>192.4</v>
      </c>
      <c r="F1119" s="61">
        <v>188.89608999999999</v>
      </c>
      <c r="G1119" s="62">
        <f t="shared" si="35"/>
        <v>0.98178840956340951</v>
      </c>
    </row>
    <row r="1120" spans="1:9" x14ac:dyDescent="0.3">
      <c r="A1120" s="43" t="str">
        <f t="shared" si="34"/>
        <v>A</v>
      </c>
      <c r="B1120" s="59" t="s">
        <v>333</v>
      </c>
      <c r="C1120" s="60" t="s">
        <v>16</v>
      </c>
      <c r="D1120" s="61">
        <v>710</v>
      </c>
      <c r="E1120" s="61">
        <v>556</v>
      </c>
      <c r="F1120" s="61">
        <v>553.97526000000005</v>
      </c>
      <c r="G1120" s="62">
        <f t="shared" si="35"/>
        <v>0.99635838129496412</v>
      </c>
    </row>
    <row r="1121" spans="1:9" x14ac:dyDescent="0.3">
      <c r="A1121" s="43" t="str">
        <f t="shared" si="34"/>
        <v>A</v>
      </c>
      <c r="B1121" s="55" t="s">
        <v>333</v>
      </c>
      <c r="C1121" s="56" t="s">
        <v>17</v>
      </c>
      <c r="D1121" s="57">
        <v>50</v>
      </c>
      <c r="E1121" s="57">
        <v>12.6</v>
      </c>
      <c r="F1121" s="57">
        <v>12.519</v>
      </c>
      <c r="G1121" s="58">
        <f t="shared" si="35"/>
        <v>0.99357142857142866</v>
      </c>
    </row>
    <row r="1122" spans="1:9" ht="65.400000000000006" thickBot="1" x14ac:dyDescent="0.35">
      <c r="A1122" s="43" t="str">
        <f t="shared" si="34"/>
        <v>A</v>
      </c>
      <c r="B1122" s="44" t="s">
        <v>702</v>
      </c>
      <c r="C1122" s="45" t="s">
        <v>703</v>
      </c>
      <c r="D1122" s="63">
        <v>7162.5</v>
      </c>
      <c r="E1122" s="63">
        <v>6794.1459999999997</v>
      </c>
      <c r="F1122" s="63">
        <v>6849.7830999999996</v>
      </c>
      <c r="G1122" s="64">
        <f t="shared" si="35"/>
        <v>1.008188976215701</v>
      </c>
      <c r="H1122" s="48"/>
      <c r="I1122" s="48"/>
    </row>
    <row r="1123" spans="1:9" ht="15" thickTop="1" x14ac:dyDescent="0.3">
      <c r="A1123" s="43" t="str">
        <f t="shared" si="34"/>
        <v>A</v>
      </c>
      <c r="B1123" s="55" t="s">
        <v>333</v>
      </c>
      <c r="C1123" s="56" t="s">
        <v>10</v>
      </c>
      <c r="D1123" s="57">
        <v>6862.5</v>
      </c>
      <c r="E1123" s="57">
        <v>6625.0659999999998</v>
      </c>
      <c r="F1123" s="57">
        <v>6628.3259299999991</v>
      </c>
      <c r="G1123" s="58">
        <f t="shared" si="35"/>
        <v>1.0004920600036284</v>
      </c>
    </row>
    <row r="1124" spans="1:9" x14ac:dyDescent="0.3">
      <c r="A1124" s="43" t="str">
        <f t="shared" si="34"/>
        <v>A</v>
      </c>
      <c r="B1124" s="59" t="s">
        <v>333</v>
      </c>
      <c r="C1124" s="60" t="s">
        <v>11</v>
      </c>
      <c r="D1124" s="61">
        <v>3162.5</v>
      </c>
      <c r="E1124" s="61">
        <v>3053.6</v>
      </c>
      <c r="F1124" s="61">
        <v>3053.56909</v>
      </c>
      <c r="G1124" s="62">
        <f t="shared" si="35"/>
        <v>0.99998987752161383</v>
      </c>
    </row>
    <row r="1125" spans="1:9" x14ac:dyDescent="0.3">
      <c r="A1125" s="43" t="str">
        <f t="shared" si="34"/>
        <v>A</v>
      </c>
      <c r="B1125" s="59" t="s">
        <v>333</v>
      </c>
      <c r="C1125" s="60" t="s">
        <v>12</v>
      </c>
      <c r="D1125" s="61">
        <v>3360</v>
      </c>
      <c r="E1125" s="61">
        <v>3390.806</v>
      </c>
      <c r="F1125" s="61">
        <v>3394.6046700000002</v>
      </c>
      <c r="G1125" s="62">
        <f t="shared" si="35"/>
        <v>1.0011202852655092</v>
      </c>
    </row>
    <row r="1126" spans="1:9" x14ac:dyDescent="0.3">
      <c r="A1126" s="43" t="str">
        <f t="shared" si="34"/>
        <v>A</v>
      </c>
      <c r="B1126" s="59" t="s">
        <v>333</v>
      </c>
      <c r="C1126" s="60" t="s">
        <v>15</v>
      </c>
      <c r="D1126" s="61">
        <v>95</v>
      </c>
      <c r="E1126" s="61">
        <v>50</v>
      </c>
      <c r="F1126" s="61">
        <v>49.49306</v>
      </c>
      <c r="G1126" s="62">
        <f t="shared" si="35"/>
        <v>0.9898612</v>
      </c>
    </row>
    <row r="1127" spans="1:9" x14ac:dyDescent="0.3">
      <c r="A1127" s="43" t="str">
        <f t="shared" si="34"/>
        <v>A</v>
      </c>
      <c r="B1127" s="59" t="s">
        <v>333</v>
      </c>
      <c r="C1127" s="60" t="s">
        <v>16</v>
      </c>
      <c r="D1127" s="61">
        <v>245</v>
      </c>
      <c r="E1127" s="61">
        <v>130.66</v>
      </c>
      <c r="F1127" s="61">
        <v>130.65911</v>
      </c>
      <c r="G1127" s="62">
        <f t="shared" si="35"/>
        <v>0.99999318842798102</v>
      </c>
    </row>
    <row r="1128" spans="1:9" x14ac:dyDescent="0.3">
      <c r="A1128" s="43" t="str">
        <f t="shared" si="34"/>
        <v>A</v>
      </c>
      <c r="B1128" s="55" t="s">
        <v>333</v>
      </c>
      <c r="C1128" s="56" t="s">
        <v>17</v>
      </c>
      <c r="D1128" s="57">
        <v>300</v>
      </c>
      <c r="E1128" s="57">
        <v>169.08</v>
      </c>
      <c r="F1128" s="57">
        <v>221.45717000000002</v>
      </c>
      <c r="G1128" s="58">
        <f t="shared" si="35"/>
        <v>1.3097774426307074</v>
      </c>
    </row>
    <row r="1129" spans="1:9" ht="65.400000000000006" thickBot="1" x14ac:dyDescent="0.35">
      <c r="A1129" s="43" t="str">
        <f t="shared" si="34"/>
        <v>A</v>
      </c>
      <c r="B1129" s="44" t="s">
        <v>704</v>
      </c>
      <c r="C1129" s="45" t="s">
        <v>705</v>
      </c>
      <c r="D1129" s="63">
        <v>4258.3</v>
      </c>
      <c r="E1129" s="63">
        <v>5363.3090000000011</v>
      </c>
      <c r="F1129" s="63">
        <v>5363.2853800000003</v>
      </c>
      <c r="G1129" s="64">
        <f t="shared" si="35"/>
        <v>0.99999559600239318</v>
      </c>
      <c r="H1129" s="48"/>
      <c r="I1129" s="48"/>
    </row>
    <row r="1130" spans="1:9" ht="15" thickTop="1" x14ac:dyDescent="0.3">
      <c r="A1130" s="43" t="str">
        <f t="shared" si="34"/>
        <v>A</v>
      </c>
      <c r="B1130" s="55" t="s">
        <v>333</v>
      </c>
      <c r="C1130" s="56" t="s">
        <v>10</v>
      </c>
      <c r="D1130" s="57">
        <v>4255.3</v>
      </c>
      <c r="E1130" s="57">
        <v>5363.3090000000011</v>
      </c>
      <c r="F1130" s="57">
        <v>5363.2853800000003</v>
      </c>
      <c r="G1130" s="58">
        <f t="shared" si="35"/>
        <v>0.99999559600239318</v>
      </c>
    </row>
    <row r="1131" spans="1:9" x14ac:dyDescent="0.3">
      <c r="A1131" s="43" t="str">
        <f t="shared" si="34"/>
        <v>A</v>
      </c>
      <c r="B1131" s="59" t="s">
        <v>333</v>
      </c>
      <c r="C1131" s="60" t="s">
        <v>11</v>
      </c>
      <c r="D1131" s="61">
        <v>861.3</v>
      </c>
      <c r="E1131" s="61">
        <v>940.85</v>
      </c>
      <c r="F1131" s="61">
        <v>940.83014000000003</v>
      </c>
      <c r="G1131" s="62">
        <f t="shared" si="35"/>
        <v>0.99997889142796403</v>
      </c>
    </row>
    <row r="1132" spans="1:9" x14ac:dyDescent="0.3">
      <c r="A1132" s="43" t="str">
        <f t="shared" si="34"/>
        <v>A</v>
      </c>
      <c r="B1132" s="59" t="s">
        <v>333</v>
      </c>
      <c r="C1132" s="60" t="s">
        <v>12</v>
      </c>
      <c r="D1132" s="61">
        <v>3304</v>
      </c>
      <c r="E1132" s="61">
        <v>4322.2120000000004</v>
      </c>
      <c r="F1132" s="61">
        <v>4322.2109700000001</v>
      </c>
      <c r="G1132" s="62">
        <f t="shared" si="35"/>
        <v>0.99999976169609439</v>
      </c>
    </row>
    <row r="1133" spans="1:9" x14ac:dyDescent="0.3">
      <c r="A1133" s="43" t="str">
        <f t="shared" si="34"/>
        <v>A</v>
      </c>
      <c r="B1133" s="59" t="s">
        <v>333</v>
      </c>
      <c r="C1133" s="60" t="s">
        <v>15</v>
      </c>
      <c r="D1133" s="61">
        <v>5</v>
      </c>
      <c r="E1133" s="61">
        <v>18.396999999999998</v>
      </c>
      <c r="F1133" s="61">
        <v>18.39648</v>
      </c>
      <c r="G1133" s="62">
        <f t="shared" si="35"/>
        <v>0.999971734521933</v>
      </c>
    </row>
    <row r="1134" spans="1:9" x14ac:dyDescent="0.3">
      <c r="A1134" s="43" t="str">
        <f t="shared" si="34"/>
        <v>A</v>
      </c>
      <c r="B1134" s="59" t="s">
        <v>333</v>
      </c>
      <c r="C1134" s="60" t="s">
        <v>16</v>
      </c>
      <c r="D1134" s="61">
        <v>85</v>
      </c>
      <c r="E1134" s="61">
        <v>81.849999999999994</v>
      </c>
      <c r="F1134" s="61">
        <v>81.847790000000003</v>
      </c>
      <c r="G1134" s="62">
        <f t="shared" si="35"/>
        <v>0.99997299938912654</v>
      </c>
    </row>
    <row r="1135" spans="1:9" x14ac:dyDescent="0.3">
      <c r="A1135" s="43" t="str">
        <f t="shared" si="34"/>
        <v>A</v>
      </c>
      <c r="B1135" s="55" t="s">
        <v>333</v>
      </c>
      <c r="C1135" s="56" t="s">
        <v>17</v>
      </c>
      <c r="D1135" s="57">
        <v>3</v>
      </c>
      <c r="E1135" s="57">
        <v>0</v>
      </c>
      <c r="F1135" s="57">
        <v>0</v>
      </c>
      <c r="G1135" s="58" t="e">
        <f t="shared" si="35"/>
        <v>#DIV/0!</v>
      </c>
    </row>
    <row r="1136" spans="1:9" ht="33" thickBot="1" x14ac:dyDescent="0.35">
      <c r="A1136" s="43" t="str">
        <f t="shared" si="34"/>
        <v>A</v>
      </c>
      <c r="B1136" s="44" t="s">
        <v>706</v>
      </c>
      <c r="C1136" s="45" t="s">
        <v>707</v>
      </c>
      <c r="D1136" s="63">
        <v>88701</v>
      </c>
      <c r="E1136" s="63">
        <v>100136.92700000001</v>
      </c>
      <c r="F1136" s="63">
        <v>100651.44979000001</v>
      </c>
      <c r="G1136" s="64">
        <f t="shared" si="35"/>
        <v>1.0051381923273919</v>
      </c>
      <c r="H1136" s="48"/>
      <c r="I1136" s="48"/>
    </row>
    <row r="1137" spans="1:9" ht="15" thickTop="1" x14ac:dyDescent="0.3">
      <c r="A1137" s="43" t="str">
        <f t="shared" si="34"/>
        <v>A</v>
      </c>
      <c r="B1137" s="55" t="s">
        <v>333</v>
      </c>
      <c r="C1137" s="56" t="s">
        <v>10</v>
      </c>
      <c r="D1137" s="57">
        <v>85695</v>
      </c>
      <c r="E1137" s="57">
        <v>98291.237000000008</v>
      </c>
      <c r="F1137" s="57">
        <v>98412.341740000003</v>
      </c>
      <c r="G1137" s="58">
        <f t="shared" si="35"/>
        <v>1.0012321010875058</v>
      </c>
    </row>
    <row r="1138" spans="1:9" x14ac:dyDescent="0.3">
      <c r="A1138" s="43" t="str">
        <f t="shared" si="34"/>
        <v>A</v>
      </c>
      <c r="B1138" s="59" t="s">
        <v>333</v>
      </c>
      <c r="C1138" s="60" t="s">
        <v>11</v>
      </c>
      <c r="D1138" s="61">
        <v>60500</v>
      </c>
      <c r="E1138" s="61">
        <v>66178.2</v>
      </c>
      <c r="F1138" s="61">
        <v>66177.935010000001</v>
      </c>
      <c r="G1138" s="62">
        <f t="shared" si="35"/>
        <v>0.99999599581130949</v>
      </c>
    </row>
    <row r="1139" spans="1:9" x14ac:dyDescent="0.3">
      <c r="A1139" s="43" t="str">
        <f t="shared" si="34"/>
        <v>A</v>
      </c>
      <c r="B1139" s="59" t="s">
        <v>333</v>
      </c>
      <c r="C1139" s="60" t="s">
        <v>12</v>
      </c>
      <c r="D1139" s="61">
        <v>20856</v>
      </c>
      <c r="E1139" s="61">
        <v>26995.123</v>
      </c>
      <c r="F1139" s="61">
        <v>27117.832469999998</v>
      </c>
      <c r="G1139" s="62">
        <f t="shared" si="35"/>
        <v>1.0045456162581663</v>
      </c>
    </row>
    <row r="1140" spans="1:9" x14ac:dyDescent="0.3">
      <c r="A1140" s="43" t="str">
        <f t="shared" si="34"/>
        <v>A</v>
      </c>
      <c r="B1140" s="59" t="s">
        <v>333</v>
      </c>
      <c r="C1140" s="60" t="s">
        <v>2</v>
      </c>
      <c r="D1140" s="61">
        <v>75</v>
      </c>
      <c r="E1140" s="61">
        <v>72.744</v>
      </c>
      <c r="F1140" s="61">
        <v>72.744</v>
      </c>
      <c r="G1140" s="62">
        <f t="shared" si="35"/>
        <v>1</v>
      </c>
    </row>
    <row r="1141" spans="1:9" x14ac:dyDescent="0.3">
      <c r="A1141" s="43" t="str">
        <f t="shared" si="34"/>
        <v>A</v>
      </c>
      <c r="B1141" s="59" t="s">
        <v>333</v>
      </c>
      <c r="C1141" s="60" t="s">
        <v>15</v>
      </c>
      <c r="D1141" s="61">
        <v>1256</v>
      </c>
      <c r="E1141" s="61">
        <v>2006.02</v>
      </c>
      <c r="F1141" s="61">
        <v>2005.95964</v>
      </c>
      <c r="G1141" s="62">
        <f t="shared" si="35"/>
        <v>0.99996991056918683</v>
      </c>
    </row>
    <row r="1142" spans="1:9" x14ac:dyDescent="0.3">
      <c r="A1142" s="43" t="str">
        <f t="shared" si="34"/>
        <v>A</v>
      </c>
      <c r="B1142" s="59" t="s">
        <v>333</v>
      </c>
      <c r="C1142" s="60" t="s">
        <v>16</v>
      </c>
      <c r="D1142" s="61">
        <v>3008</v>
      </c>
      <c r="E1142" s="61">
        <v>3039.15</v>
      </c>
      <c r="F1142" s="61">
        <v>3037.8706200000001</v>
      </c>
      <c r="G1142" s="62">
        <f t="shared" si="35"/>
        <v>0.99957903361137157</v>
      </c>
    </row>
    <row r="1143" spans="1:9" x14ac:dyDescent="0.3">
      <c r="A1143" s="43" t="str">
        <f t="shared" si="34"/>
        <v>A</v>
      </c>
      <c r="B1143" s="55" t="s">
        <v>333</v>
      </c>
      <c r="C1143" s="56" t="s">
        <v>17</v>
      </c>
      <c r="D1143" s="57">
        <v>3006</v>
      </c>
      <c r="E1143" s="57">
        <v>1845.69</v>
      </c>
      <c r="F1143" s="57">
        <v>2239.1080499999998</v>
      </c>
      <c r="G1143" s="58">
        <f t="shared" si="35"/>
        <v>1.2131549989434844</v>
      </c>
    </row>
    <row r="1144" spans="1:9" ht="33" thickBot="1" x14ac:dyDescent="0.35">
      <c r="A1144" s="43" t="str">
        <f t="shared" si="34"/>
        <v>A</v>
      </c>
      <c r="B1144" s="44" t="s">
        <v>708</v>
      </c>
      <c r="C1144" s="45" t="s">
        <v>709</v>
      </c>
      <c r="D1144" s="63">
        <v>743071.4</v>
      </c>
      <c r="E1144" s="63">
        <v>763982.62600000016</v>
      </c>
      <c r="F1144" s="63">
        <v>760420.31454000017</v>
      </c>
      <c r="G1144" s="64">
        <f t="shared" si="35"/>
        <v>0.99533718262854842</v>
      </c>
      <c r="H1144" s="48"/>
      <c r="I1144" s="48"/>
    </row>
    <row r="1145" spans="1:9" ht="15" thickTop="1" x14ac:dyDescent="0.3">
      <c r="A1145" s="43" t="str">
        <f t="shared" si="34"/>
        <v>A</v>
      </c>
      <c r="B1145" s="55" t="s">
        <v>333</v>
      </c>
      <c r="C1145" s="56" t="s">
        <v>10</v>
      </c>
      <c r="D1145" s="57">
        <v>703981.4</v>
      </c>
      <c r="E1145" s="57">
        <v>710864.08400000003</v>
      </c>
      <c r="F1145" s="57">
        <v>703012.83370000008</v>
      </c>
      <c r="G1145" s="58">
        <f t="shared" si="35"/>
        <v>0.98895534255181194</v>
      </c>
    </row>
    <row r="1146" spans="1:9" x14ac:dyDescent="0.3">
      <c r="A1146" s="43" t="str">
        <f t="shared" si="34"/>
        <v>A</v>
      </c>
      <c r="B1146" s="59" t="s">
        <v>333</v>
      </c>
      <c r="C1146" s="60" t="s">
        <v>11</v>
      </c>
      <c r="D1146" s="61">
        <v>56502.400000000001</v>
      </c>
      <c r="E1146" s="61">
        <v>54127.700000000004</v>
      </c>
      <c r="F1146" s="61">
        <v>56013.730549999993</v>
      </c>
      <c r="G1146" s="62">
        <f t="shared" si="35"/>
        <v>1.0348440918420696</v>
      </c>
    </row>
    <row r="1147" spans="1:9" x14ac:dyDescent="0.3">
      <c r="A1147" s="43" t="str">
        <f t="shared" si="34"/>
        <v>A</v>
      </c>
      <c r="B1147" s="59" t="s">
        <v>333</v>
      </c>
      <c r="C1147" s="60" t="s">
        <v>12</v>
      </c>
      <c r="D1147" s="61">
        <v>87441</v>
      </c>
      <c r="E1147" s="61">
        <v>87270.81</v>
      </c>
      <c r="F1147" s="61">
        <v>92833.271080000006</v>
      </c>
      <c r="G1147" s="62">
        <f t="shared" si="35"/>
        <v>1.0637379334510588</v>
      </c>
    </row>
    <row r="1148" spans="1:9" x14ac:dyDescent="0.3">
      <c r="A1148" s="43" t="str">
        <f t="shared" si="34"/>
        <v>A</v>
      </c>
      <c r="B1148" s="59" t="s">
        <v>333</v>
      </c>
      <c r="C1148" s="60" t="s">
        <v>14</v>
      </c>
      <c r="D1148" s="61">
        <v>358700</v>
      </c>
      <c r="E1148" s="61">
        <v>360236.94700000004</v>
      </c>
      <c r="F1148" s="61">
        <v>360719.93895000004</v>
      </c>
      <c r="G1148" s="62">
        <f t="shared" si="35"/>
        <v>1.0013407618347376</v>
      </c>
    </row>
    <row r="1149" spans="1:9" x14ac:dyDescent="0.3">
      <c r="A1149" s="43" t="str">
        <f t="shared" si="34"/>
        <v>A</v>
      </c>
      <c r="B1149" s="59" t="s">
        <v>333</v>
      </c>
      <c r="C1149" s="60" t="s">
        <v>2</v>
      </c>
      <c r="D1149" s="61">
        <v>1110</v>
      </c>
      <c r="E1149" s="61">
        <v>25531.516000000003</v>
      </c>
      <c r="F1149" s="61">
        <v>22318.646660000002</v>
      </c>
      <c r="G1149" s="62">
        <f t="shared" si="35"/>
        <v>0.8741606514865784</v>
      </c>
    </row>
    <row r="1150" spans="1:9" x14ac:dyDescent="0.3">
      <c r="A1150" s="43" t="str">
        <f t="shared" si="34"/>
        <v>A</v>
      </c>
      <c r="B1150" s="59" t="s">
        <v>333</v>
      </c>
      <c r="C1150" s="60" t="s">
        <v>15</v>
      </c>
      <c r="D1150" s="61">
        <v>649</v>
      </c>
      <c r="E1150" s="61">
        <v>832.83399999999995</v>
      </c>
      <c r="F1150" s="61">
        <v>806.96106000000009</v>
      </c>
      <c r="G1150" s="62">
        <f t="shared" si="35"/>
        <v>0.96893385716721481</v>
      </c>
    </row>
    <row r="1151" spans="1:9" x14ac:dyDescent="0.3">
      <c r="A1151" s="43" t="str">
        <f t="shared" si="34"/>
        <v>A</v>
      </c>
      <c r="B1151" s="59" t="s">
        <v>333</v>
      </c>
      <c r="C1151" s="60" t="s">
        <v>16</v>
      </c>
      <c r="D1151" s="61">
        <v>199579</v>
      </c>
      <c r="E1151" s="61">
        <v>182864.27699999997</v>
      </c>
      <c r="F1151" s="61">
        <v>170320.28540000002</v>
      </c>
      <c r="G1151" s="62">
        <f t="shared" si="35"/>
        <v>0.93140272224957332</v>
      </c>
    </row>
    <row r="1152" spans="1:9" x14ac:dyDescent="0.3">
      <c r="A1152" s="43" t="str">
        <f t="shared" si="34"/>
        <v>A</v>
      </c>
      <c r="B1152" s="55" t="s">
        <v>333</v>
      </c>
      <c r="C1152" s="56" t="s">
        <v>17</v>
      </c>
      <c r="D1152" s="57">
        <v>39090</v>
      </c>
      <c r="E1152" s="57">
        <v>53118.542000000001</v>
      </c>
      <c r="F1152" s="57">
        <v>57407.480839999989</v>
      </c>
      <c r="G1152" s="58">
        <f t="shared" si="35"/>
        <v>1.0807427816825241</v>
      </c>
    </row>
    <row r="1153" spans="1:9" ht="33" thickBot="1" x14ac:dyDescent="0.35">
      <c r="A1153" s="43" t="str">
        <f t="shared" si="34"/>
        <v>A</v>
      </c>
      <c r="B1153" s="44" t="s">
        <v>710</v>
      </c>
      <c r="C1153" s="45" t="s">
        <v>711</v>
      </c>
      <c r="D1153" s="63">
        <v>14455.3</v>
      </c>
      <c r="E1153" s="63">
        <v>33023.915999999997</v>
      </c>
      <c r="F1153" s="63">
        <v>36744.558220000006</v>
      </c>
      <c r="G1153" s="64">
        <f t="shared" si="35"/>
        <v>1.1126650824814359</v>
      </c>
      <c r="H1153" s="48"/>
      <c r="I1153" s="48"/>
    </row>
    <row r="1154" spans="1:9" ht="15" thickTop="1" x14ac:dyDescent="0.3">
      <c r="A1154" s="43" t="str">
        <f t="shared" ref="A1154:A1217" si="36">IF(OR(D1154&lt;&gt;0,E1154&lt;&gt;0,F1154&lt;&gt;0),"A","B")</f>
        <v>A</v>
      </c>
      <c r="B1154" s="55" t="s">
        <v>333</v>
      </c>
      <c r="C1154" s="56" t="s">
        <v>10</v>
      </c>
      <c r="D1154" s="57">
        <v>12455.3</v>
      </c>
      <c r="E1154" s="57">
        <v>31681.816000000006</v>
      </c>
      <c r="F1154" s="57">
        <v>35416.483120000004</v>
      </c>
      <c r="G1154" s="58">
        <f t="shared" ref="G1154:G1217" si="37">F1154/E1154</f>
        <v>1.1178804624078367</v>
      </c>
    </row>
    <row r="1155" spans="1:9" x14ac:dyDescent="0.3">
      <c r="A1155" s="43" t="str">
        <f t="shared" si="36"/>
        <v>A</v>
      </c>
      <c r="B1155" s="59" t="s">
        <v>333</v>
      </c>
      <c r="C1155" s="60" t="s">
        <v>11</v>
      </c>
      <c r="D1155" s="61">
        <v>8088.3</v>
      </c>
      <c r="E1155" s="61">
        <v>7672.5</v>
      </c>
      <c r="F1155" s="61">
        <v>7778.0012200000001</v>
      </c>
      <c r="G1155" s="62">
        <f t="shared" si="37"/>
        <v>1.0137505663082438</v>
      </c>
    </row>
    <row r="1156" spans="1:9" x14ac:dyDescent="0.3">
      <c r="A1156" s="43" t="str">
        <f t="shared" si="36"/>
        <v>A</v>
      </c>
      <c r="B1156" s="59" t="s">
        <v>333</v>
      </c>
      <c r="C1156" s="60" t="s">
        <v>12</v>
      </c>
      <c r="D1156" s="61">
        <v>3602</v>
      </c>
      <c r="E1156" s="61">
        <v>6257.75</v>
      </c>
      <c r="F1156" s="61">
        <v>6958.6218200000003</v>
      </c>
      <c r="G1156" s="62">
        <f t="shared" si="37"/>
        <v>1.1120006104430507</v>
      </c>
    </row>
    <row r="1157" spans="1:9" x14ac:dyDescent="0.3">
      <c r="A1157" s="43" t="str">
        <f t="shared" si="36"/>
        <v>A</v>
      </c>
      <c r="B1157" s="59" t="s">
        <v>333</v>
      </c>
      <c r="C1157" s="60" t="s">
        <v>2</v>
      </c>
      <c r="D1157" s="61">
        <v>600</v>
      </c>
      <c r="E1157" s="61">
        <v>17543.616000000002</v>
      </c>
      <c r="F1157" s="61">
        <v>20473.68923</v>
      </c>
      <c r="G1157" s="62">
        <f t="shared" si="37"/>
        <v>1.1670164936350635</v>
      </c>
    </row>
    <row r="1158" spans="1:9" x14ac:dyDescent="0.3">
      <c r="A1158" s="43" t="str">
        <f t="shared" si="36"/>
        <v>A</v>
      </c>
      <c r="B1158" s="59" t="s">
        <v>333</v>
      </c>
      <c r="C1158" s="60" t="s">
        <v>15</v>
      </c>
      <c r="D1158" s="61">
        <v>115</v>
      </c>
      <c r="E1158" s="61">
        <v>158</v>
      </c>
      <c r="F1158" s="61">
        <v>156.34923999999998</v>
      </c>
      <c r="G1158" s="62">
        <f t="shared" si="37"/>
        <v>0.98955215189873402</v>
      </c>
    </row>
    <row r="1159" spans="1:9" x14ac:dyDescent="0.3">
      <c r="A1159" s="43" t="str">
        <f t="shared" si="36"/>
        <v>A</v>
      </c>
      <c r="B1159" s="59" t="s">
        <v>333</v>
      </c>
      <c r="C1159" s="60" t="s">
        <v>16</v>
      </c>
      <c r="D1159" s="61">
        <v>50</v>
      </c>
      <c r="E1159" s="61">
        <v>49.95</v>
      </c>
      <c r="F1159" s="61">
        <v>49.82161</v>
      </c>
      <c r="G1159" s="62">
        <f t="shared" si="37"/>
        <v>0.99742962962962955</v>
      </c>
    </row>
    <row r="1160" spans="1:9" x14ac:dyDescent="0.3">
      <c r="A1160" s="43" t="str">
        <f t="shared" si="36"/>
        <v>A</v>
      </c>
      <c r="B1160" s="55" t="s">
        <v>333</v>
      </c>
      <c r="C1160" s="56" t="s">
        <v>17</v>
      </c>
      <c r="D1160" s="57">
        <v>2000</v>
      </c>
      <c r="E1160" s="57">
        <v>1342.1</v>
      </c>
      <c r="F1160" s="57">
        <v>1328.0750999999998</v>
      </c>
      <c r="G1160" s="58">
        <f t="shared" si="37"/>
        <v>0.98955003352954318</v>
      </c>
    </row>
    <row r="1161" spans="1:9" ht="33" thickBot="1" x14ac:dyDescent="0.35">
      <c r="A1161" s="43" t="str">
        <f t="shared" si="36"/>
        <v>A</v>
      </c>
      <c r="B1161" s="44" t="s">
        <v>712</v>
      </c>
      <c r="C1161" s="45" t="s">
        <v>713</v>
      </c>
      <c r="D1161" s="63">
        <v>10154</v>
      </c>
      <c r="E1161" s="63">
        <v>28055.416000000005</v>
      </c>
      <c r="F1161" s="63">
        <v>31785.369750000005</v>
      </c>
      <c r="G1161" s="64">
        <f t="shared" si="37"/>
        <v>1.1329495078597303</v>
      </c>
      <c r="H1161" s="48"/>
      <c r="I1161" s="48"/>
    </row>
    <row r="1162" spans="1:9" ht="15" thickTop="1" x14ac:dyDescent="0.3">
      <c r="A1162" s="43" t="str">
        <f t="shared" si="36"/>
        <v>A</v>
      </c>
      <c r="B1162" s="55" t="s">
        <v>333</v>
      </c>
      <c r="C1162" s="56" t="s">
        <v>10</v>
      </c>
      <c r="D1162" s="57">
        <v>10054</v>
      </c>
      <c r="E1162" s="57">
        <v>27815.516000000003</v>
      </c>
      <c r="F1162" s="57">
        <v>31548.586950000004</v>
      </c>
      <c r="G1162" s="58">
        <f t="shared" si="37"/>
        <v>1.1342082221304111</v>
      </c>
    </row>
    <row r="1163" spans="1:9" x14ac:dyDescent="0.3">
      <c r="A1163" s="43" t="str">
        <f t="shared" si="36"/>
        <v>A</v>
      </c>
      <c r="B1163" s="59" t="s">
        <v>333</v>
      </c>
      <c r="C1163" s="60" t="s">
        <v>11</v>
      </c>
      <c r="D1163" s="61">
        <v>7304</v>
      </c>
      <c r="E1163" s="61">
        <v>6899.2</v>
      </c>
      <c r="F1163" s="61">
        <v>7054.9788600000002</v>
      </c>
      <c r="G1163" s="62">
        <f t="shared" si="37"/>
        <v>1.0225792642625233</v>
      </c>
    </row>
    <row r="1164" spans="1:9" x14ac:dyDescent="0.3">
      <c r="A1164" s="43" t="str">
        <f t="shared" si="36"/>
        <v>A</v>
      </c>
      <c r="B1164" s="59" t="s">
        <v>333</v>
      </c>
      <c r="C1164" s="60" t="s">
        <v>12</v>
      </c>
      <c r="D1164" s="61">
        <v>2000</v>
      </c>
      <c r="E1164" s="61">
        <v>3190.75</v>
      </c>
      <c r="F1164" s="61">
        <v>3902.7860100000003</v>
      </c>
      <c r="G1164" s="62">
        <f t="shared" si="37"/>
        <v>1.223156314346157</v>
      </c>
    </row>
    <row r="1165" spans="1:9" x14ac:dyDescent="0.3">
      <c r="A1165" s="43" t="str">
        <f t="shared" si="36"/>
        <v>A</v>
      </c>
      <c r="B1165" s="59" t="s">
        <v>333</v>
      </c>
      <c r="C1165" s="60" t="s">
        <v>2</v>
      </c>
      <c r="D1165" s="61">
        <v>600</v>
      </c>
      <c r="E1165" s="61">
        <v>17543.616000000002</v>
      </c>
      <c r="F1165" s="61">
        <v>20409.03283</v>
      </c>
      <c r="G1165" s="62">
        <f t="shared" si="37"/>
        <v>1.1633310276513118</v>
      </c>
    </row>
    <row r="1166" spans="1:9" x14ac:dyDescent="0.3">
      <c r="A1166" s="43" t="str">
        <f t="shared" si="36"/>
        <v>A</v>
      </c>
      <c r="B1166" s="59" t="s">
        <v>333</v>
      </c>
      <c r="C1166" s="60" t="s">
        <v>15</v>
      </c>
      <c r="D1166" s="61">
        <v>100</v>
      </c>
      <c r="E1166" s="61">
        <v>132</v>
      </c>
      <c r="F1166" s="61">
        <v>131.96763999999999</v>
      </c>
      <c r="G1166" s="62">
        <f t="shared" si="37"/>
        <v>0.99975484848484841</v>
      </c>
    </row>
    <row r="1167" spans="1:9" x14ac:dyDescent="0.3">
      <c r="A1167" s="43" t="str">
        <f t="shared" si="36"/>
        <v>A</v>
      </c>
      <c r="B1167" s="59" t="s">
        <v>333</v>
      </c>
      <c r="C1167" s="60" t="s">
        <v>16</v>
      </c>
      <c r="D1167" s="61">
        <v>50</v>
      </c>
      <c r="E1167" s="61">
        <v>49.95</v>
      </c>
      <c r="F1167" s="61">
        <v>49.82161</v>
      </c>
      <c r="G1167" s="62">
        <f t="shared" si="37"/>
        <v>0.99742962962962955</v>
      </c>
    </row>
    <row r="1168" spans="1:9" x14ac:dyDescent="0.3">
      <c r="A1168" s="43" t="str">
        <f t="shared" si="36"/>
        <v>A</v>
      </c>
      <c r="B1168" s="55" t="s">
        <v>333</v>
      </c>
      <c r="C1168" s="56" t="s">
        <v>17</v>
      </c>
      <c r="D1168" s="57">
        <v>100</v>
      </c>
      <c r="E1168" s="57">
        <v>239.9</v>
      </c>
      <c r="F1168" s="57">
        <v>236.78280000000001</v>
      </c>
      <c r="G1168" s="58">
        <f t="shared" si="37"/>
        <v>0.98700625260525221</v>
      </c>
    </row>
    <row r="1169" spans="1:9" ht="16.8" thickBot="1" x14ac:dyDescent="0.35">
      <c r="A1169" s="43" t="str">
        <f t="shared" si="36"/>
        <v>A</v>
      </c>
      <c r="B1169" s="44" t="s">
        <v>714</v>
      </c>
      <c r="C1169" s="45" t="s">
        <v>715</v>
      </c>
      <c r="D1169" s="63">
        <v>901.3</v>
      </c>
      <c r="E1169" s="63">
        <v>901.30000000000007</v>
      </c>
      <c r="F1169" s="63">
        <v>831.91269000000011</v>
      </c>
      <c r="G1169" s="64">
        <f t="shared" si="37"/>
        <v>0.92301419061355827</v>
      </c>
      <c r="H1169" s="48"/>
      <c r="I1169" s="48"/>
    </row>
    <row r="1170" spans="1:9" ht="15" thickTop="1" x14ac:dyDescent="0.3">
      <c r="A1170" s="43" t="str">
        <f t="shared" si="36"/>
        <v>A</v>
      </c>
      <c r="B1170" s="55" t="s">
        <v>333</v>
      </c>
      <c r="C1170" s="56" t="s">
        <v>10</v>
      </c>
      <c r="D1170" s="57">
        <v>901.3</v>
      </c>
      <c r="E1170" s="57">
        <v>865.1</v>
      </c>
      <c r="F1170" s="57">
        <v>803.30459000000008</v>
      </c>
      <c r="G1170" s="58">
        <f t="shared" si="37"/>
        <v>0.92856847763264372</v>
      </c>
    </row>
    <row r="1171" spans="1:9" x14ac:dyDescent="0.3">
      <c r="A1171" s="43" t="str">
        <f t="shared" si="36"/>
        <v>A</v>
      </c>
      <c r="B1171" s="59" t="s">
        <v>333</v>
      </c>
      <c r="C1171" s="60" t="s">
        <v>11</v>
      </c>
      <c r="D1171" s="61">
        <v>784.3</v>
      </c>
      <c r="E1171" s="61">
        <v>773.3</v>
      </c>
      <c r="F1171" s="61">
        <v>723.02235999999994</v>
      </c>
      <c r="G1171" s="62">
        <f t="shared" si="37"/>
        <v>0.93498300788827104</v>
      </c>
    </row>
    <row r="1172" spans="1:9" x14ac:dyDescent="0.3">
      <c r="A1172" s="43" t="str">
        <f t="shared" si="36"/>
        <v>A</v>
      </c>
      <c r="B1172" s="59" t="s">
        <v>333</v>
      </c>
      <c r="C1172" s="60" t="s">
        <v>12</v>
      </c>
      <c r="D1172" s="61">
        <v>102</v>
      </c>
      <c r="E1172" s="61">
        <v>65.8</v>
      </c>
      <c r="F1172" s="61">
        <v>55.90063</v>
      </c>
      <c r="G1172" s="62">
        <f t="shared" si="37"/>
        <v>0.84955364741641337</v>
      </c>
    </row>
    <row r="1173" spans="1:9" x14ac:dyDescent="0.3">
      <c r="A1173" s="43" t="str">
        <f t="shared" si="36"/>
        <v>A</v>
      </c>
      <c r="B1173" s="59" t="s">
        <v>333</v>
      </c>
      <c r="C1173" s="60" t="s">
        <v>15</v>
      </c>
      <c r="D1173" s="61">
        <v>15</v>
      </c>
      <c r="E1173" s="61">
        <v>26</v>
      </c>
      <c r="F1173" s="61">
        <v>24.381599999999999</v>
      </c>
      <c r="G1173" s="62">
        <f t="shared" si="37"/>
        <v>0.93775384615384616</v>
      </c>
    </row>
    <row r="1174" spans="1:9" x14ac:dyDescent="0.3">
      <c r="A1174" s="43" t="str">
        <f t="shared" si="36"/>
        <v>A</v>
      </c>
      <c r="B1174" s="55" t="s">
        <v>333</v>
      </c>
      <c r="C1174" s="56" t="s">
        <v>17</v>
      </c>
      <c r="D1174" s="57">
        <v>0</v>
      </c>
      <c r="E1174" s="57">
        <v>36.200000000000003</v>
      </c>
      <c r="F1174" s="57">
        <v>28.6081</v>
      </c>
      <c r="G1174" s="58">
        <f t="shared" si="37"/>
        <v>0.79027900552486186</v>
      </c>
    </row>
    <row r="1175" spans="1:9" ht="16.8" thickBot="1" x14ac:dyDescent="0.35">
      <c r="A1175" s="43" t="str">
        <f t="shared" si="36"/>
        <v>A</v>
      </c>
      <c r="B1175" s="44" t="s">
        <v>716</v>
      </c>
      <c r="C1175" s="45" t="s">
        <v>717</v>
      </c>
      <c r="D1175" s="63">
        <v>500</v>
      </c>
      <c r="E1175" s="63">
        <v>1444.5</v>
      </c>
      <c r="F1175" s="63">
        <v>1444.30268</v>
      </c>
      <c r="G1175" s="64">
        <f t="shared" si="37"/>
        <v>0.99986339910003463</v>
      </c>
      <c r="H1175" s="48"/>
      <c r="I1175" s="48"/>
    </row>
    <row r="1176" spans="1:9" ht="15" thickTop="1" x14ac:dyDescent="0.3">
      <c r="A1176" s="43" t="str">
        <f t="shared" si="36"/>
        <v>A</v>
      </c>
      <c r="B1176" s="55" t="s">
        <v>333</v>
      </c>
      <c r="C1176" s="56" t="s">
        <v>10</v>
      </c>
      <c r="D1176" s="57">
        <v>500</v>
      </c>
      <c r="E1176" s="57">
        <v>1444.5</v>
      </c>
      <c r="F1176" s="57">
        <v>1444.30268</v>
      </c>
      <c r="G1176" s="58">
        <f t="shared" si="37"/>
        <v>0.99986339910003463</v>
      </c>
    </row>
    <row r="1177" spans="1:9" x14ac:dyDescent="0.3">
      <c r="A1177" s="43" t="str">
        <f t="shared" si="36"/>
        <v>A</v>
      </c>
      <c r="B1177" s="59" t="s">
        <v>333</v>
      </c>
      <c r="C1177" s="60" t="s">
        <v>12</v>
      </c>
      <c r="D1177" s="61">
        <v>500</v>
      </c>
      <c r="E1177" s="61">
        <v>1444.5</v>
      </c>
      <c r="F1177" s="61">
        <v>1444.30268</v>
      </c>
      <c r="G1177" s="62">
        <f t="shared" si="37"/>
        <v>0.99986339910003463</v>
      </c>
    </row>
    <row r="1178" spans="1:9" ht="16.8" thickBot="1" x14ac:dyDescent="0.35">
      <c r="A1178" s="43" t="str">
        <f t="shared" si="36"/>
        <v>A</v>
      </c>
      <c r="B1178" s="44" t="s">
        <v>718</v>
      </c>
      <c r="C1178" s="45" t="s">
        <v>719</v>
      </c>
      <c r="D1178" s="63">
        <v>400</v>
      </c>
      <c r="E1178" s="63">
        <v>235</v>
      </c>
      <c r="F1178" s="63">
        <v>299.65539999999999</v>
      </c>
      <c r="G1178" s="64">
        <f t="shared" si="37"/>
        <v>1.2751293617021275</v>
      </c>
      <c r="H1178" s="48"/>
      <c r="I1178" s="48"/>
    </row>
    <row r="1179" spans="1:9" ht="15" thickTop="1" x14ac:dyDescent="0.3">
      <c r="A1179" s="43" t="str">
        <f t="shared" si="36"/>
        <v>A</v>
      </c>
      <c r="B1179" s="55" t="s">
        <v>333</v>
      </c>
      <c r="C1179" s="56" t="s">
        <v>10</v>
      </c>
      <c r="D1179" s="57">
        <v>400</v>
      </c>
      <c r="E1179" s="57">
        <v>235</v>
      </c>
      <c r="F1179" s="57">
        <v>299.65539999999999</v>
      </c>
      <c r="G1179" s="58">
        <f t="shared" si="37"/>
        <v>1.2751293617021275</v>
      </c>
    </row>
    <row r="1180" spans="1:9" x14ac:dyDescent="0.3">
      <c r="A1180" s="43" t="str">
        <f t="shared" si="36"/>
        <v>A</v>
      </c>
      <c r="B1180" s="59" t="s">
        <v>333</v>
      </c>
      <c r="C1180" s="60" t="s">
        <v>12</v>
      </c>
      <c r="D1180" s="61">
        <v>400</v>
      </c>
      <c r="E1180" s="61">
        <v>235</v>
      </c>
      <c r="F1180" s="61">
        <v>234.999</v>
      </c>
      <c r="G1180" s="62">
        <f t="shared" si="37"/>
        <v>0.99999574468085106</v>
      </c>
    </row>
    <row r="1181" spans="1:9" x14ac:dyDescent="0.3">
      <c r="A1181" s="43" t="str">
        <f t="shared" si="36"/>
        <v>A</v>
      </c>
      <c r="B1181" s="59" t="s">
        <v>333</v>
      </c>
      <c r="C1181" s="60" t="s">
        <v>2</v>
      </c>
      <c r="D1181" s="61">
        <v>0</v>
      </c>
      <c r="E1181" s="61">
        <v>0</v>
      </c>
      <c r="F1181" s="61">
        <v>64.656400000000005</v>
      </c>
      <c r="G1181" s="62" t="e">
        <f t="shared" si="37"/>
        <v>#DIV/0!</v>
      </c>
    </row>
    <row r="1182" spans="1:9" ht="33" thickBot="1" x14ac:dyDescent="0.35">
      <c r="A1182" s="43" t="str">
        <f t="shared" si="36"/>
        <v>A</v>
      </c>
      <c r="B1182" s="44" t="s">
        <v>720</v>
      </c>
      <c r="C1182" s="45" t="s">
        <v>721</v>
      </c>
      <c r="D1182" s="63">
        <v>2500</v>
      </c>
      <c r="E1182" s="63">
        <v>2387.6999999999998</v>
      </c>
      <c r="F1182" s="63">
        <v>2383.3176999999996</v>
      </c>
      <c r="G1182" s="64">
        <f t="shared" si="37"/>
        <v>0.99816463542321054</v>
      </c>
      <c r="H1182" s="48"/>
      <c r="I1182" s="48"/>
    </row>
    <row r="1183" spans="1:9" ht="15" thickTop="1" x14ac:dyDescent="0.3">
      <c r="A1183" s="43" t="str">
        <f t="shared" si="36"/>
        <v>A</v>
      </c>
      <c r="B1183" s="55" t="s">
        <v>333</v>
      </c>
      <c r="C1183" s="56" t="s">
        <v>10</v>
      </c>
      <c r="D1183" s="57">
        <v>600</v>
      </c>
      <c r="E1183" s="57">
        <v>1321.7</v>
      </c>
      <c r="F1183" s="57">
        <v>1320.6334999999999</v>
      </c>
      <c r="G1183" s="58">
        <f t="shared" si="37"/>
        <v>0.99919308466369061</v>
      </c>
    </row>
    <row r="1184" spans="1:9" x14ac:dyDescent="0.3">
      <c r="A1184" s="43" t="str">
        <f t="shared" si="36"/>
        <v>A</v>
      </c>
      <c r="B1184" s="59" t="s">
        <v>333</v>
      </c>
      <c r="C1184" s="60" t="s">
        <v>12</v>
      </c>
      <c r="D1184" s="61">
        <v>600</v>
      </c>
      <c r="E1184" s="61">
        <v>1321.7</v>
      </c>
      <c r="F1184" s="61">
        <v>1320.6334999999999</v>
      </c>
      <c r="G1184" s="62">
        <f t="shared" si="37"/>
        <v>0.99919308466369061</v>
      </c>
    </row>
    <row r="1185" spans="1:9" x14ac:dyDescent="0.3">
      <c r="A1185" s="43" t="str">
        <f t="shared" si="36"/>
        <v>A</v>
      </c>
      <c r="B1185" s="55" t="s">
        <v>333</v>
      </c>
      <c r="C1185" s="56" t="s">
        <v>17</v>
      </c>
      <c r="D1185" s="57">
        <v>1900</v>
      </c>
      <c r="E1185" s="57">
        <v>1066</v>
      </c>
      <c r="F1185" s="57">
        <v>1062.6841999999999</v>
      </c>
      <c r="G1185" s="58">
        <f t="shared" si="37"/>
        <v>0.99688949343339583</v>
      </c>
    </row>
    <row r="1186" spans="1:9" ht="33" thickBot="1" x14ac:dyDescent="0.35">
      <c r="A1186" s="43" t="str">
        <f t="shared" si="36"/>
        <v>A</v>
      </c>
      <c r="B1186" s="44" t="s">
        <v>722</v>
      </c>
      <c r="C1186" s="45" t="s">
        <v>723</v>
      </c>
      <c r="D1186" s="63">
        <v>60768.1</v>
      </c>
      <c r="E1186" s="63">
        <v>59200.646000000001</v>
      </c>
      <c r="F1186" s="63">
        <v>61515.793859999998</v>
      </c>
      <c r="G1186" s="64">
        <f t="shared" si="37"/>
        <v>1.0391068006251147</v>
      </c>
      <c r="H1186" s="48"/>
      <c r="I1186" s="48"/>
    </row>
    <row r="1187" spans="1:9" ht="15" thickTop="1" x14ac:dyDescent="0.3">
      <c r="A1187" s="43" t="str">
        <f t="shared" si="36"/>
        <v>A</v>
      </c>
      <c r="B1187" s="55" t="s">
        <v>333</v>
      </c>
      <c r="C1187" s="56" t="s">
        <v>10</v>
      </c>
      <c r="D1187" s="57">
        <v>52763.1</v>
      </c>
      <c r="E1187" s="57">
        <v>48710.6</v>
      </c>
      <c r="F1187" s="57">
        <v>49987.474410000003</v>
      </c>
      <c r="G1187" s="58">
        <f t="shared" si="37"/>
        <v>1.0262134814598876</v>
      </c>
    </row>
    <row r="1188" spans="1:9" x14ac:dyDescent="0.3">
      <c r="A1188" s="43" t="str">
        <f t="shared" si="36"/>
        <v>A</v>
      </c>
      <c r="B1188" s="59" t="s">
        <v>333</v>
      </c>
      <c r="C1188" s="60" t="s">
        <v>11</v>
      </c>
      <c r="D1188" s="61">
        <v>8437.1</v>
      </c>
      <c r="E1188" s="61">
        <v>8437.1</v>
      </c>
      <c r="F1188" s="61">
        <v>8437.1</v>
      </c>
      <c r="G1188" s="62">
        <f t="shared" si="37"/>
        <v>1</v>
      </c>
    </row>
    <row r="1189" spans="1:9" x14ac:dyDescent="0.3">
      <c r="A1189" s="43" t="str">
        <f t="shared" si="36"/>
        <v>A</v>
      </c>
      <c r="B1189" s="59" t="s">
        <v>333</v>
      </c>
      <c r="C1189" s="60" t="s">
        <v>12</v>
      </c>
      <c r="D1189" s="61">
        <v>43629</v>
      </c>
      <c r="E1189" s="61">
        <v>39531.03</v>
      </c>
      <c r="F1189" s="61">
        <v>40791.450299999997</v>
      </c>
      <c r="G1189" s="62">
        <f t="shared" si="37"/>
        <v>1.0318843273246359</v>
      </c>
    </row>
    <row r="1190" spans="1:9" x14ac:dyDescent="0.3">
      <c r="A1190" s="43" t="str">
        <f t="shared" si="36"/>
        <v>A</v>
      </c>
      <c r="B1190" s="59" t="s">
        <v>333</v>
      </c>
      <c r="C1190" s="60" t="s">
        <v>14</v>
      </c>
      <c r="D1190" s="61">
        <v>0</v>
      </c>
      <c r="E1190" s="61">
        <v>212</v>
      </c>
      <c r="F1190" s="61">
        <v>183.24</v>
      </c>
      <c r="G1190" s="62">
        <f t="shared" si="37"/>
        <v>0.86433962264150943</v>
      </c>
    </row>
    <row r="1191" spans="1:9" x14ac:dyDescent="0.3">
      <c r="A1191" s="43" t="str">
        <f t="shared" si="36"/>
        <v>A</v>
      </c>
      <c r="B1191" s="59" t="s">
        <v>333</v>
      </c>
      <c r="C1191" s="60" t="s">
        <v>2</v>
      </c>
      <c r="D1191" s="61">
        <v>155</v>
      </c>
      <c r="E1191" s="61">
        <v>159.30000000000001</v>
      </c>
      <c r="F1191" s="61">
        <v>230.44812000000002</v>
      </c>
      <c r="G1191" s="62">
        <f t="shared" si="37"/>
        <v>1.4466297551789078</v>
      </c>
    </row>
    <row r="1192" spans="1:9" x14ac:dyDescent="0.3">
      <c r="A1192" s="43" t="str">
        <f t="shared" si="36"/>
        <v>A</v>
      </c>
      <c r="B1192" s="59" t="s">
        <v>333</v>
      </c>
      <c r="C1192" s="60" t="s">
        <v>15</v>
      </c>
      <c r="D1192" s="61">
        <v>40</v>
      </c>
      <c r="E1192" s="61">
        <v>40</v>
      </c>
      <c r="F1192" s="61">
        <v>32.862499999999997</v>
      </c>
      <c r="G1192" s="62">
        <f t="shared" si="37"/>
        <v>0.82156249999999997</v>
      </c>
    </row>
    <row r="1193" spans="1:9" x14ac:dyDescent="0.3">
      <c r="A1193" s="43" t="str">
        <f t="shared" si="36"/>
        <v>A</v>
      </c>
      <c r="B1193" s="59" t="s">
        <v>333</v>
      </c>
      <c r="C1193" s="60" t="s">
        <v>16</v>
      </c>
      <c r="D1193" s="61">
        <v>502</v>
      </c>
      <c r="E1193" s="61">
        <v>331.17</v>
      </c>
      <c r="F1193" s="61">
        <v>312.37349</v>
      </c>
      <c r="G1193" s="62">
        <f t="shared" si="37"/>
        <v>0.94324211130235225</v>
      </c>
    </row>
    <row r="1194" spans="1:9" x14ac:dyDescent="0.3">
      <c r="A1194" s="43" t="str">
        <f t="shared" si="36"/>
        <v>A</v>
      </c>
      <c r="B1194" s="55" t="s">
        <v>333</v>
      </c>
      <c r="C1194" s="56" t="s">
        <v>17</v>
      </c>
      <c r="D1194" s="57">
        <v>8005</v>
      </c>
      <c r="E1194" s="57">
        <v>10490.046</v>
      </c>
      <c r="F1194" s="57">
        <v>11528.319450000001</v>
      </c>
      <c r="G1194" s="58">
        <f t="shared" si="37"/>
        <v>1.0989770159253831</v>
      </c>
    </row>
    <row r="1195" spans="1:9" ht="16.8" thickBot="1" x14ac:dyDescent="0.35">
      <c r="A1195" s="43" t="str">
        <f t="shared" si="36"/>
        <v>A</v>
      </c>
      <c r="B1195" s="44" t="s">
        <v>724</v>
      </c>
      <c r="C1195" s="45" t="s">
        <v>725</v>
      </c>
      <c r="D1195" s="63">
        <v>124747.1</v>
      </c>
      <c r="E1195" s="63">
        <v>109651.50399999999</v>
      </c>
      <c r="F1195" s="63">
        <v>109560.67984999999</v>
      </c>
      <c r="G1195" s="64">
        <f t="shared" si="37"/>
        <v>0.99917170173972258</v>
      </c>
      <c r="H1195" s="48"/>
      <c r="I1195" s="48"/>
    </row>
    <row r="1196" spans="1:9" ht="15" thickTop="1" x14ac:dyDescent="0.3">
      <c r="A1196" s="43" t="str">
        <f t="shared" si="36"/>
        <v>A</v>
      </c>
      <c r="B1196" s="55" t="s">
        <v>333</v>
      </c>
      <c r="C1196" s="56" t="s">
        <v>10</v>
      </c>
      <c r="D1196" s="57">
        <v>124417.1</v>
      </c>
      <c r="E1196" s="57">
        <v>109189.00399999999</v>
      </c>
      <c r="F1196" s="57">
        <v>109098.85085</v>
      </c>
      <c r="G1196" s="58">
        <f t="shared" si="37"/>
        <v>0.99917433856251692</v>
      </c>
    </row>
    <row r="1197" spans="1:9" x14ac:dyDescent="0.3">
      <c r="A1197" s="43" t="str">
        <f t="shared" si="36"/>
        <v>A</v>
      </c>
      <c r="B1197" s="59" t="s">
        <v>333</v>
      </c>
      <c r="C1197" s="60" t="s">
        <v>11</v>
      </c>
      <c r="D1197" s="61">
        <v>1337.1</v>
      </c>
      <c r="E1197" s="61">
        <v>1425.9</v>
      </c>
      <c r="F1197" s="61">
        <v>1424.7809999999999</v>
      </c>
      <c r="G1197" s="62">
        <f t="shared" si="37"/>
        <v>0.99921523248474642</v>
      </c>
    </row>
    <row r="1198" spans="1:9" x14ac:dyDescent="0.3">
      <c r="A1198" s="43" t="str">
        <f t="shared" si="36"/>
        <v>A</v>
      </c>
      <c r="B1198" s="59" t="s">
        <v>333</v>
      </c>
      <c r="C1198" s="60" t="s">
        <v>12</v>
      </c>
      <c r="D1198" s="61">
        <v>14070</v>
      </c>
      <c r="E1198" s="61">
        <v>11982.5</v>
      </c>
      <c r="F1198" s="61">
        <v>11898.37983</v>
      </c>
      <c r="G1198" s="62">
        <f t="shared" si="37"/>
        <v>0.99297974796578348</v>
      </c>
    </row>
    <row r="1199" spans="1:9" x14ac:dyDescent="0.3">
      <c r="A1199" s="43" t="str">
        <f t="shared" si="36"/>
        <v>A</v>
      </c>
      <c r="B1199" s="59" t="s">
        <v>333</v>
      </c>
      <c r="C1199" s="60" t="s">
        <v>14</v>
      </c>
      <c r="D1199" s="61">
        <v>109000</v>
      </c>
      <c r="E1199" s="61">
        <v>95770.603999999992</v>
      </c>
      <c r="F1199" s="61">
        <v>95766.856800000009</v>
      </c>
      <c r="G1199" s="62">
        <f t="shared" si="37"/>
        <v>0.99996087317147986</v>
      </c>
    </row>
    <row r="1200" spans="1:9" x14ac:dyDescent="0.3">
      <c r="A1200" s="43" t="str">
        <f t="shared" si="36"/>
        <v>A</v>
      </c>
      <c r="B1200" s="59" t="s">
        <v>333</v>
      </c>
      <c r="C1200" s="60" t="s">
        <v>16</v>
      </c>
      <c r="D1200" s="61">
        <v>10</v>
      </c>
      <c r="E1200" s="61">
        <v>10</v>
      </c>
      <c r="F1200" s="61">
        <v>8.8332200000000007</v>
      </c>
      <c r="G1200" s="62">
        <f t="shared" si="37"/>
        <v>0.88332200000000005</v>
      </c>
    </row>
    <row r="1201" spans="1:9" x14ac:dyDescent="0.3">
      <c r="A1201" s="43" t="str">
        <f t="shared" si="36"/>
        <v>A</v>
      </c>
      <c r="B1201" s="55" t="s">
        <v>333</v>
      </c>
      <c r="C1201" s="56" t="s">
        <v>17</v>
      </c>
      <c r="D1201" s="57">
        <v>330</v>
      </c>
      <c r="E1201" s="57">
        <v>462.5</v>
      </c>
      <c r="F1201" s="57">
        <v>461.82900000000001</v>
      </c>
      <c r="G1201" s="58">
        <f t="shared" si="37"/>
        <v>0.99854918918918922</v>
      </c>
    </row>
    <row r="1202" spans="1:9" ht="33" thickBot="1" x14ac:dyDescent="0.35">
      <c r="A1202" s="43" t="str">
        <f t="shared" si="36"/>
        <v>A</v>
      </c>
      <c r="B1202" s="44" t="s">
        <v>726</v>
      </c>
      <c r="C1202" s="45" t="s">
        <v>727</v>
      </c>
      <c r="D1202" s="63">
        <v>5378.5</v>
      </c>
      <c r="E1202" s="63">
        <v>5608.2000000000007</v>
      </c>
      <c r="F1202" s="63">
        <v>5570.5916899999993</v>
      </c>
      <c r="G1202" s="64">
        <f t="shared" si="37"/>
        <v>0.99329404978424429</v>
      </c>
      <c r="H1202" s="48"/>
      <c r="I1202" s="48"/>
    </row>
    <row r="1203" spans="1:9" ht="15" thickTop="1" x14ac:dyDescent="0.3">
      <c r="A1203" s="43" t="str">
        <f t="shared" si="36"/>
        <v>A</v>
      </c>
      <c r="B1203" s="55" t="s">
        <v>333</v>
      </c>
      <c r="C1203" s="56" t="s">
        <v>10</v>
      </c>
      <c r="D1203" s="57">
        <v>4660.5</v>
      </c>
      <c r="E1203" s="57">
        <v>5119.5000000000009</v>
      </c>
      <c r="F1203" s="57">
        <v>5083.3326699999998</v>
      </c>
      <c r="G1203" s="58">
        <f t="shared" si="37"/>
        <v>0.99293537845492696</v>
      </c>
    </row>
    <row r="1204" spans="1:9" x14ac:dyDescent="0.3">
      <c r="A1204" s="43" t="str">
        <f t="shared" si="36"/>
        <v>A</v>
      </c>
      <c r="B1204" s="59" t="s">
        <v>333</v>
      </c>
      <c r="C1204" s="60" t="s">
        <v>11</v>
      </c>
      <c r="D1204" s="61">
        <v>1963.5</v>
      </c>
      <c r="E1204" s="61">
        <v>2170.5</v>
      </c>
      <c r="F1204" s="61">
        <v>2167.7492499999998</v>
      </c>
      <c r="G1204" s="62">
        <f t="shared" si="37"/>
        <v>0.99873266528449656</v>
      </c>
    </row>
    <row r="1205" spans="1:9" x14ac:dyDescent="0.3">
      <c r="A1205" s="43" t="str">
        <f t="shared" si="36"/>
        <v>A</v>
      </c>
      <c r="B1205" s="59" t="s">
        <v>333</v>
      </c>
      <c r="C1205" s="60" t="s">
        <v>12</v>
      </c>
      <c r="D1205" s="61">
        <v>2602</v>
      </c>
      <c r="E1205" s="61">
        <v>2867.4</v>
      </c>
      <c r="F1205" s="61">
        <v>2836.1870199999994</v>
      </c>
      <c r="G1205" s="62">
        <f t="shared" si="37"/>
        <v>0.98911453581641884</v>
      </c>
    </row>
    <row r="1206" spans="1:9" x14ac:dyDescent="0.3">
      <c r="A1206" s="43" t="str">
        <f t="shared" si="36"/>
        <v>A</v>
      </c>
      <c r="B1206" s="59" t="s">
        <v>333</v>
      </c>
      <c r="C1206" s="60" t="s">
        <v>2</v>
      </c>
      <c r="D1206" s="61">
        <v>11</v>
      </c>
      <c r="E1206" s="61">
        <v>10.6</v>
      </c>
      <c r="F1206" s="61">
        <v>10.560689999999999</v>
      </c>
      <c r="G1206" s="62">
        <f t="shared" si="37"/>
        <v>0.99629150943396227</v>
      </c>
    </row>
    <row r="1207" spans="1:9" x14ac:dyDescent="0.3">
      <c r="A1207" s="43" t="str">
        <f t="shared" si="36"/>
        <v>A</v>
      </c>
      <c r="B1207" s="59" t="s">
        <v>333</v>
      </c>
      <c r="C1207" s="60" t="s">
        <v>15</v>
      </c>
      <c r="D1207" s="61">
        <v>30</v>
      </c>
      <c r="E1207" s="61">
        <v>47</v>
      </c>
      <c r="F1207" s="61">
        <v>45.398249999999997</v>
      </c>
      <c r="G1207" s="62">
        <f t="shared" si="37"/>
        <v>0.96592021276595741</v>
      </c>
    </row>
    <row r="1208" spans="1:9" x14ac:dyDescent="0.3">
      <c r="A1208" s="43" t="str">
        <f t="shared" si="36"/>
        <v>A</v>
      </c>
      <c r="B1208" s="59" t="s">
        <v>333</v>
      </c>
      <c r="C1208" s="60" t="s">
        <v>16</v>
      </c>
      <c r="D1208" s="61">
        <v>54</v>
      </c>
      <c r="E1208" s="61">
        <v>24</v>
      </c>
      <c r="F1208" s="61">
        <v>23.437460000000002</v>
      </c>
      <c r="G1208" s="62">
        <f t="shared" si="37"/>
        <v>0.97656083333333343</v>
      </c>
    </row>
    <row r="1209" spans="1:9" x14ac:dyDescent="0.3">
      <c r="A1209" s="43" t="str">
        <f t="shared" si="36"/>
        <v>A</v>
      </c>
      <c r="B1209" s="55" t="s">
        <v>333</v>
      </c>
      <c r="C1209" s="56" t="s">
        <v>17</v>
      </c>
      <c r="D1209" s="57">
        <v>718</v>
      </c>
      <c r="E1209" s="57">
        <v>488.7</v>
      </c>
      <c r="F1209" s="57">
        <v>487.25902000000002</v>
      </c>
      <c r="G1209" s="58">
        <f t="shared" si="37"/>
        <v>0.99705140167792106</v>
      </c>
    </row>
    <row r="1210" spans="1:9" ht="16.8" thickBot="1" x14ac:dyDescent="0.35">
      <c r="A1210" s="43" t="str">
        <f t="shared" si="36"/>
        <v>A</v>
      </c>
      <c r="B1210" s="44" t="s">
        <v>728</v>
      </c>
      <c r="C1210" s="45" t="s">
        <v>729</v>
      </c>
      <c r="D1210" s="63">
        <v>371725</v>
      </c>
      <c r="E1210" s="63">
        <v>379278.91000000003</v>
      </c>
      <c r="F1210" s="63">
        <v>367851.30972000008</v>
      </c>
      <c r="G1210" s="64">
        <f t="shared" si="37"/>
        <v>0.96987019320425716</v>
      </c>
      <c r="H1210" s="48"/>
      <c r="I1210" s="48"/>
    </row>
    <row r="1211" spans="1:9" ht="15" thickTop="1" x14ac:dyDescent="0.3">
      <c r="A1211" s="43" t="str">
        <f t="shared" si="36"/>
        <v>A</v>
      </c>
      <c r="B1211" s="55" t="s">
        <v>333</v>
      </c>
      <c r="C1211" s="56" t="s">
        <v>10</v>
      </c>
      <c r="D1211" s="57">
        <v>368725</v>
      </c>
      <c r="E1211" s="57">
        <v>375702.11000000004</v>
      </c>
      <c r="F1211" s="57">
        <v>366775.33862000011</v>
      </c>
      <c r="G1211" s="58">
        <f t="shared" si="37"/>
        <v>0.97623976245435529</v>
      </c>
    </row>
    <row r="1212" spans="1:9" x14ac:dyDescent="0.3">
      <c r="A1212" s="43" t="str">
        <f t="shared" si="36"/>
        <v>A</v>
      </c>
      <c r="B1212" s="59" t="s">
        <v>333</v>
      </c>
      <c r="C1212" s="60" t="s">
        <v>11</v>
      </c>
      <c r="D1212" s="61">
        <v>7975</v>
      </c>
      <c r="E1212" s="61">
        <v>7855</v>
      </c>
      <c r="F1212" s="61">
        <v>8281.5579799999996</v>
      </c>
      <c r="G1212" s="62">
        <f t="shared" si="37"/>
        <v>1.0543040076384469</v>
      </c>
    </row>
    <row r="1213" spans="1:9" x14ac:dyDescent="0.3">
      <c r="A1213" s="43" t="str">
        <f t="shared" si="36"/>
        <v>A</v>
      </c>
      <c r="B1213" s="59" t="s">
        <v>333</v>
      </c>
      <c r="C1213" s="60" t="s">
        <v>12</v>
      </c>
      <c r="D1213" s="61">
        <v>3300</v>
      </c>
      <c r="E1213" s="61">
        <v>4466.21</v>
      </c>
      <c r="F1213" s="61">
        <v>4483.2357300000003</v>
      </c>
      <c r="G1213" s="62">
        <f t="shared" si="37"/>
        <v>1.0038121203436472</v>
      </c>
    </row>
    <row r="1214" spans="1:9" x14ac:dyDescent="0.3">
      <c r="A1214" s="43" t="str">
        <f t="shared" si="36"/>
        <v>A</v>
      </c>
      <c r="B1214" s="59" t="s">
        <v>333</v>
      </c>
      <c r="C1214" s="60" t="s">
        <v>14</v>
      </c>
      <c r="D1214" s="61">
        <v>225700</v>
      </c>
      <c r="E1214" s="61">
        <v>238254.34300000002</v>
      </c>
      <c r="F1214" s="61">
        <v>238205.11863000001</v>
      </c>
      <c r="G1214" s="62">
        <f t="shared" si="37"/>
        <v>0.99979339570737646</v>
      </c>
    </row>
    <row r="1215" spans="1:9" x14ac:dyDescent="0.3">
      <c r="A1215" s="43" t="str">
        <f t="shared" si="36"/>
        <v>A</v>
      </c>
      <c r="B1215" s="59" t="s">
        <v>333</v>
      </c>
      <c r="C1215" s="60" t="s">
        <v>2</v>
      </c>
      <c r="D1215" s="61">
        <v>0</v>
      </c>
      <c r="E1215" s="61">
        <v>7500</v>
      </c>
      <c r="F1215" s="61">
        <v>1057.1949500000001</v>
      </c>
      <c r="G1215" s="62">
        <f t="shared" si="37"/>
        <v>0.14095932666666666</v>
      </c>
    </row>
    <row r="1216" spans="1:9" x14ac:dyDescent="0.3">
      <c r="A1216" s="43" t="str">
        <f t="shared" si="36"/>
        <v>A</v>
      </c>
      <c r="B1216" s="59" t="s">
        <v>333</v>
      </c>
      <c r="C1216" s="60" t="s">
        <v>15</v>
      </c>
      <c r="D1216" s="61">
        <v>100</v>
      </c>
      <c r="E1216" s="61">
        <v>220</v>
      </c>
      <c r="F1216" s="61">
        <v>219.32606000000001</v>
      </c>
      <c r="G1216" s="62">
        <f t="shared" si="37"/>
        <v>0.99693663636363639</v>
      </c>
    </row>
    <row r="1217" spans="1:9" x14ac:dyDescent="0.3">
      <c r="A1217" s="43" t="str">
        <f t="shared" si="36"/>
        <v>A</v>
      </c>
      <c r="B1217" s="59" t="s">
        <v>333</v>
      </c>
      <c r="C1217" s="60" t="s">
        <v>16</v>
      </c>
      <c r="D1217" s="61">
        <v>131650</v>
      </c>
      <c r="E1217" s="61">
        <v>117406.557</v>
      </c>
      <c r="F1217" s="61">
        <v>114528.90527</v>
      </c>
      <c r="G1217" s="62">
        <f t="shared" si="37"/>
        <v>0.97548985505128138</v>
      </c>
    </row>
    <row r="1218" spans="1:9" x14ac:dyDescent="0.3">
      <c r="A1218" s="43" t="str">
        <f t="shared" ref="A1218:A1281" si="38">IF(OR(D1218&lt;&gt;0,E1218&lt;&gt;0,F1218&lt;&gt;0),"A","B")</f>
        <v>A</v>
      </c>
      <c r="B1218" s="55" t="s">
        <v>333</v>
      </c>
      <c r="C1218" s="56" t="s">
        <v>17</v>
      </c>
      <c r="D1218" s="57">
        <v>3000</v>
      </c>
      <c r="E1218" s="57">
        <v>3576.8</v>
      </c>
      <c r="F1218" s="57">
        <v>1075.9711</v>
      </c>
      <c r="G1218" s="58">
        <f t="shared" ref="G1218:G1281" si="39">F1218/E1218</f>
        <v>0.3008194755088347</v>
      </c>
    </row>
    <row r="1219" spans="1:9" ht="16.8" thickBot="1" x14ac:dyDescent="0.35">
      <c r="A1219" s="43" t="str">
        <f t="shared" si="38"/>
        <v>A</v>
      </c>
      <c r="B1219" s="44" t="s">
        <v>730</v>
      </c>
      <c r="C1219" s="45" t="s">
        <v>731</v>
      </c>
      <c r="D1219" s="63">
        <v>10925</v>
      </c>
      <c r="E1219" s="63">
        <v>13390.6</v>
      </c>
      <c r="F1219" s="63">
        <v>18468.427250000001</v>
      </c>
      <c r="G1219" s="64">
        <f t="shared" si="39"/>
        <v>1.3792083439128942</v>
      </c>
      <c r="H1219" s="48"/>
      <c r="I1219" s="48"/>
    </row>
    <row r="1220" spans="1:9" ht="15" thickTop="1" x14ac:dyDescent="0.3">
      <c r="A1220" s="43" t="str">
        <f t="shared" si="38"/>
        <v>A</v>
      </c>
      <c r="B1220" s="55" t="s">
        <v>333</v>
      </c>
      <c r="C1220" s="56" t="s">
        <v>10</v>
      </c>
      <c r="D1220" s="57">
        <v>10825</v>
      </c>
      <c r="E1220" s="57">
        <v>12776.6</v>
      </c>
      <c r="F1220" s="57">
        <v>17854.60325</v>
      </c>
      <c r="G1220" s="58">
        <f t="shared" si="39"/>
        <v>1.3974455841147098</v>
      </c>
    </row>
    <row r="1221" spans="1:9" x14ac:dyDescent="0.3">
      <c r="A1221" s="43" t="str">
        <f t="shared" si="38"/>
        <v>A</v>
      </c>
      <c r="B1221" s="59" t="s">
        <v>333</v>
      </c>
      <c r="C1221" s="60" t="s">
        <v>11</v>
      </c>
      <c r="D1221" s="61">
        <v>7975</v>
      </c>
      <c r="E1221" s="61">
        <v>7855</v>
      </c>
      <c r="F1221" s="61">
        <v>8281.5579799999996</v>
      </c>
      <c r="G1221" s="62">
        <f t="shared" si="39"/>
        <v>1.0543040076384469</v>
      </c>
    </row>
    <row r="1222" spans="1:9" x14ac:dyDescent="0.3">
      <c r="A1222" s="43" t="str">
        <f t="shared" si="38"/>
        <v>A</v>
      </c>
      <c r="B1222" s="59" t="s">
        <v>333</v>
      </c>
      <c r="C1222" s="60" t="s">
        <v>12</v>
      </c>
      <c r="D1222" s="61">
        <v>2700</v>
      </c>
      <c r="E1222" s="61">
        <v>3636.6</v>
      </c>
      <c r="F1222" s="61">
        <v>3709.1360799999998</v>
      </c>
      <c r="G1222" s="62">
        <f t="shared" si="39"/>
        <v>1.0199461255018423</v>
      </c>
    </row>
    <row r="1223" spans="1:9" x14ac:dyDescent="0.3">
      <c r="A1223" s="43" t="str">
        <f t="shared" si="38"/>
        <v>A</v>
      </c>
      <c r="B1223" s="59" t="s">
        <v>333</v>
      </c>
      <c r="C1223" s="60" t="s">
        <v>14</v>
      </c>
      <c r="D1223" s="61">
        <v>0</v>
      </c>
      <c r="E1223" s="61">
        <v>1000</v>
      </c>
      <c r="F1223" s="61">
        <v>1000</v>
      </c>
      <c r="G1223" s="62">
        <f t="shared" si="39"/>
        <v>1</v>
      </c>
    </row>
    <row r="1224" spans="1:9" x14ac:dyDescent="0.3">
      <c r="A1224" s="43" t="str">
        <f t="shared" si="38"/>
        <v>A</v>
      </c>
      <c r="B1224" s="59" t="s">
        <v>333</v>
      </c>
      <c r="C1224" s="60" t="s">
        <v>2</v>
      </c>
      <c r="D1224" s="61">
        <v>0</v>
      </c>
      <c r="E1224" s="61">
        <v>0</v>
      </c>
      <c r="F1224" s="61">
        <v>57.194949999999999</v>
      </c>
      <c r="G1224" s="62" t="e">
        <f t="shared" si="39"/>
        <v>#DIV/0!</v>
      </c>
    </row>
    <row r="1225" spans="1:9" x14ac:dyDescent="0.3">
      <c r="A1225" s="43" t="str">
        <f t="shared" si="38"/>
        <v>A</v>
      </c>
      <c r="B1225" s="59" t="s">
        <v>333</v>
      </c>
      <c r="C1225" s="60" t="s">
        <v>15</v>
      </c>
      <c r="D1225" s="61">
        <v>100</v>
      </c>
      <c r="E1225" s="61">
        <v>220</v>
      </c>
      <c r="F1225" s="61">
        <v>219.32606000000001</v>
      </c>
      <c r="G1225" s="62">
        <f t="shared" si="39"/>
        <v>0.99693663636363639</v>
      </c>
    </row>
    <row r="1226" spans="1:9" x14ac:dyDescent="0.3">
      <c r="A1226" s="43" t="str">
        <f t="shared" si="38"/>
        <v>A</v>
      </c>
      <c r="B1226" s="59" t="s">
        <v>333</v>
      </c>
      <c r="C1226" s="60" t="s">
        <v>16</v>
      </c>
      <c r="D1226" s="61">
        <v>50</v>
      </c>
      <c r="E1226" s="61">
        <v>65</v>
      </c>
      <c r="F1226" s="61">
        <v>4587.3881799999999</v>
      </c>
      <c r="G1226" s="62">
        <f t="shared" si="39"/>
        <v>70.575202769230771</v>
      </c>
    </row>
    <row r="1227" spans="1:9" x14ac:dyDescent="0.3">
      <c r="A1227" s="43" t="str">
        <f t="shared" si="38"/>
        <v>A</v>
      </c>
      <c r="B1227" s="55" t="s">
        <v>333</v>
      </c>
      <c r="C1227" s="56" t="s">
        <v>17</v>
      </c>
      <c r="D1227" s="57">
        <v>100</v>
      </c>
      <c r="E1227" s="57">
        <v>614</v>
      </c>
      <c r="F1227" s="57">
        <v>613.82399999999996</v>
      </c>
      <c r="G1227" s="58">
        <f t="shared" si="39"/>
        <v>0.99971335504885983</v>
      </c>
    </row>
    <row r="1228" spans="1:9" ht="16.8" thickBot="1" x14ac:dyDescent="0.35">
      <c r="A1228" s="43" t="str">
        <f t="shared" si="38"/>
        <v>A</v>
      </c>
      <c r="B1228" s="44" t="s">
        <v>732</v>
      </c>
      <c r="C1228" s="45" t="s">
        <v>733</v>
      </c>
      <c r="D1228" s="63">
        <v>176000</v>
      </c>
      <c r="E1228" s="63">
        <v>185449</v>
      </c>
      <c r="F1228" s="63">
        <v>185449</v>
      </c>
      <c r="G1228" s="64">
        <f t="shared" si="39"/>
        <v>1</v>
      </c>
      <c r="H1228" s="48"/>
      <c r="I1228" s="48"/>
    </row>
    <row r="1229" spans="1:9" ht="15" thickTop="1" x14ac:dyDescent="0.3">
      <c r="A1229" s="43" t="str">
        <f t="shared" si="38"/>
        <v>A</v>
      </c>
      <c r="B1229" s="55" t="s">
        <v>333</v>
      </c>
      <c r="C1229" s="56" t="s">
        <v>10</v>
      </c>
      <c r="D1229" s="57">
        <v>176000</v>
      </c>
      <c r="E1229" s="57">
        <v>185449</v>
      </c>
      <c r="F1229" s="57">
        <v>185449</v>
      </c>
      <c r="G1229" s="58">
        <f t="shared" si="39"/>
        <v>1</v>
      </c>
    </row>
    <row r="1230" spans="1:9" x14ac:dyDescent="0.3">
      <c r="A1230" s="43" t="str">
        <f t="shared" si="38"/>
        <v>A</v>
      </c>
      <c r="B1230" s="59" t="s">
        <v>333</v>
      </c>
      <c r="C1230" s="60" t="s">
        <v>14</v>
      </c>
      <c r="D1230" s="61">
        <v>176000</v>
      </c>
      <c r="E1230" s="61">
        <v>185449</v>
      </c>
      <c r="F1230" s="61">
        <v>185449</v>
      </c>
      <c r="G1230" s="62">
        <f t="shared" si="39"/>
        <v>1</v>
      </c>
    </row>
    <row r="1231" spans="1:9" ht="16.8" thickBot="1" x14ac:dyDescent="0.35">
      <c r="A1231" s="43" t="str">
        <f t="shared" si="38"/>
        <v>A</v>
      </c>
      <c r="B1231" s="44" t="s">
        <v>734</v>
      </c>
      <c r="C1231" s="45" t="s">
        <v>735</v>
      </c>
      <c r="D1231" s="63">
        <v>12000</v>
      </c>
      <c r="E1231" s="63">
        <v>8486.11</v>
      </c>
      <c r="F1231" s="63">
        <v>8485.9500800000005</v>
      </c>
      <c r="G1231" s="64">
        <f t="shared" si="39"/>
        <v>0.99998115508754892</v>
      </c>
      <c r="H1231" s="48"/>
      <c r="I1231" s="48"/>
    </row>
    <row r="1232" spans="1:9" ht="15" thickTop="1" x14ac:dyDescent="0.3">
      <c r="A1232" s="43" t="str">
        <f t="shared" si="38"/>
        <v>A</v>
      </c>
      <c r="B1232" s="55" t="s">
        <v>333</v>
      </c>
      <c r="C1232" s="56" t="s">
        <v>10</v>
      </c>
      <c r="D1232" s="57">
        <v>12000</v>
      </c>
      <c r="E1232" s="57">
        <v>8486.11</v>
      </c>
      <c r="F1232" s="57">
        <v>8485.9500800000005</v>
      </c>
      <c r="G1232" s="58">
        <f t="shared" si="39"/>
        <v>0.99998115508754892</v>
      </c>
    </row>
    <row r="1233" spans="1:9" x14ac:dyDescent="0.3">
      <c r="A1233" s="43" t="str">
        <f t="shared" si="38"/>
        <v>A</v>
      </c>
      <c r="B1233" s="59" t="s">
        <v>333</v>
      </c>
      <c r="C1233" s="60" t="s">
        <v>14</v>
      </c>
      <c r="D1233" s="61">
        <v>12000</v>
      </c>
      <c r="E1233" s="61">
        <v>8486.11</v>
      </c>
      <c r="F1233" s="61">
        <v>8485.9500800000005</v>
      </c>
      <c r="G1233" s="62">
        <f t="shared" si="39"/>
        <v>0.99998115508754892</v>
      </c>
    </row>
    <row r="1234" spans="1:9" ht="16.8" thickBot="1" x14ac:dyDescent="0.35">
      <c r="A1234" s="43" t="str">
        <f t="shared" si="38"/>
        <v>A</v>
      </c>
      <c r="B1234" s="44" t="s">
        <v>736</v>
      </c>
      <c r="C1234" s="45" t="s">
        <v>737</v>
      </c>
      <c r="D1234" s="63">
        <v>37000</v>
      </c>
      <c r="E1234" s="63">
        <v>33520.873</v>
      </c>
      <c r="F1234" s="63">
        <v>33509.587179999995</v>
      </c>
      <c r="G1234" s="64">
        <f t="shared" si="39"/>
        <v>0.99966331962774346</v>
      </c>
      <c r="H1234" s="48"/>
      <c r="I1234" s="48"/>
    </row>
    <row r="1235" spans="1:9" ht="15" thickTop="1" x14ac:dyDescent="0.3">
      <c r="A1235" s="43" t="str">
        <f t="shared" si="38"/>
        <v>A</v>
      </c>
      <c r="B1235" s="55" t="s">
        <v>333</v>
      </c>
      <c r="C1235" s="56" t="s">
        <v>10</v>
      </c>
      <c r="D1235" s="57">
        <v>37000</v>
      </c>
      <c r="E1235" s="57">
        <v>33520.873</v>
      </c>
      <c r="F1235" s="57">
        <v>33509.587179999995</v>
      </c>
      <c r="G1235" s="58">
        <f t="shared" si="39"/>
        <v>0.99966331962774346</v>
      </c>
    </row>
    <row r="1236" spans="1:9" x14ac:dyDescent="0.3">
      <c r="A1236" s="43" t="str">
        <f t="shared" si="38"/>
        <v>A</v>
      </c>
      <c r="B1236" s="59" t="s">
        <v>333</v>
      </c>
      <c r="C1236" s="60" t="s">
        <v>14</v>
      </c>
      <c r="D1236" s="61">
        <v>37000</v>
      </c>
      <c r="E1236" s="61">
        <v>33520.873</v>
      </c>
      <c r="F1236" s="61">
        <v>33509.587179999995</v>
      </c>
      <c r="G1236" s="62">
        <f t="shared" si="39"/>
        <v>0.99966331962774346</v>
      </c>
    </row>
    <row r="1237" spans="1:9" ht="16.8" thickBot="1" x14ac:dyDescent="0.35">
      <c r="A1237" s="43" t="str">
        <f t="shared" si="38"/>
        <v>A</v>
      </c>
      <c r="B1237" s="44" t="s">
        <v>738</v>
      </c>
      <c r="C1237" s="45" t="s">
        <v>739</v>
      </c>
      <c r="D1237" s="63">
        <v>500</v>
      </c>
      <c r="E1237" s="63">
        <v>1396.7</v>
      </c>
      <c r="F1237" s="63">
        <v>1395.3223500000001</v>
      </c>
      <c r="G1237" s="64">
        <f t="shared" si="39"/>
        <v>0.99901363929261844</v>
      </c>
      <c r="H1237" s="48"/>
      <c r="I1237" s="48"/>
    </row>
    <row r="1238" spans="1:9" ht="15" thickTop="1" x14ac:dyDescent="0.3">
      <c r="A1238" s="43" t="str">
        <f t="shared" si="38"/>
        <v>A</v>
      </c>
      <c r="B1238" s="55" t="s">
        <v>333</v>
      </c>
      <c r="C1238" s="56" t="s">
        <v>10</v>
      </c>
      <c r="D1238" s="57">
        <v>500</v>
      </c>
      <c r="E1238" s="57">
        <v>1066.7</v>
      </c>
      <c r="F1238" s="57">
        <v>1065.8623500000001</v>
      </c>
      <c r="G1238" s="58">
        <f t="shared" si="39"/>
        <v>0.99921472766476049</v>
      </c>
    </row>
    <row r="1239" spans="1:9" x14ac:dyDescent="0.3">
      <c r="A1239" s="43" t="str">
        <f t="shared" si="38"/>
        <v>A</v>
      </c>
      <c r="B1239" s="59" t="s">
        <v>333</v>
      </c>
      <c r="C1239" s="60" t="s">
        <v>14</v>
      </c>
      <c r="D1239" s="61">
        <v>500</v>
      </c>
      <c r="E1239" s="61">
        <v>1066.7</v>
      </c>
      <c r="F1239" s="61">
        <v>1065.8623500000001</v>
      </c>
      <c r="G1239" s="62">
        <f t="shared" si="39"/>
        <v>0.99921472766476049</v>
      </c>
    </row>
    <row r="1240" spans="1:9" x14ac:dyDescent="0.3">
      <c r="A1240" s="43" t="str">
        <f t="shared" si="38"/>
        <v>A</v>
      </c>
      <c r="B1240" s="55" t="s">
        <v>333</v>
      </c>
      <c r="C1240" s="56" t="s">
        <v>17</v>
      </c>
      <c r="D1240" s="57">
        <v>0</v>
      </c>
      <c r="E1240" s="57">
        <v>330</v>
      </c>
      <c r="F1240" s="57">
        <v>329.46</v>
      </c>
      <c r="G1240" s="58">
        <f t="shared" si="39"/>
        <v>0.99836363636363634</v>
      </c>
    </row>
    <row r="1241" spans="1:9" ht="33" thickBot="1" x14ac:dyDescent="0.35">
      <c r="A1241" s="43" t="str">
        <f t="shared" si="38"/>
        <v>A</v>
      </c>
      <c r="B1241" s="44" t="s">
        <v>740</v>
      </c>
      <c r="C1241" s="45" t="s">
        <v>741</v>
      </c>
      <c r="D1241" s="63">
        <v>23000</v>
      </c>
      <c r="E1241" s="63">
        <v>24948.127</v>
      </c>
      <c r="F1241" s="63">
        <v>24867.99235</v>
      </c>
      <c r="G1241" s="64">
        <f t="shared" si="39"/>
        <v>0.99678794925166125</v>
      </c>
      <c r="H1241" s="48"/>
      <c r="I1241" s="48"/>
    </row>
    <row r="1242" spans="1:9" ht="15" thickTop="1" x14ac:dyDescent="0.3">
      <c r="A1242" s="43" t="str">
        <f t="shared" si="38"/>
        <v>A</v>
      </c>
      <c r="B1242" s="55" t="s">
        <v>333</v>
      </c>
      <c r="C1242" s="56" t="s">
        <v>10</v>
      </c>
      <c r="D1242" s="57">
        <v>23000</v>
      </c>
      <c r="E1242" s="57">
        <v>24948.127</v>
      </c>
      <c r="F1242" s="57">
        <v>24867.99235</v>
      </c>
      <c r="G1242" s="58">
        <f t="shared" si="39"/>
        <v>0.99678794925166125</v>
      </c>
    </row>
    <row r="1243" spans="1:9" x14ac:dyDescent="0.3">
      <c r="A1243" s="43" t="str">
        <f t="shared" si="38"/>
        <v>A</v>
      </c>
      <c r="B1243" s="59" t="s">
        <v>333</v>
      </c>
      <c r="C1243" s="60" t="s">
        <v>16</v>
      </c>
      <c r="D1243" s="61">
        <v>23000</v>
      </c>
      <c r="E1243" s="61">
        <v>24948.127</v>
      </c>
      <c r="F1243" s="61">
        <v>24867.99235</v>
      </c>
      <c r="G1243" s="62">
        <f t="shared" si="39"/>
        <v>0.99678794925166125</v>
      </c>
    </row>
    <row r="1244" spans="1:9" ht="16.8" thickBot="1" x14ac:dyDescent="0.35">
      <c r="A1244" s="43" t="str">
        <f t="shared" si="38"/>
        <v>A</v>
      </c>
      <c r="B1244" s="44" t="s">
        <v>742</v>
      </c>
      <c r="C1244" s="45" t="s">
        <v>743</v>
      </c>
      <c r="D1244" s="63">
        <v>300</v>
      </c>
      <c r="E1244" s="63">
        <v>300</v>
      </c>
      <c r="F1244" s="63">
        <v>290.63767999999999</v>
      </c>
      <c r="G1244" s="64">
        <f t="shared" si="39"/>
        <v>0.96879226666666662</v>
      </c>
      <c r="H1244" s="48"/>
      <c r="I1244" s="48"/>
    </row>
    <row r="1245" spans="1:9" ht="15" thickTop="1" x14ac:dyDescent="0.3">
      <c r="A1245" s="43" t="str">
        <f t="shared" si="38"/>
        <v>A</v>
      </c>
      <c r="B1245" s="55" t="s">
        <v>333</v>
      </c>
      <c r="C1245" s="56" t="s">
        <v>10</v>
      </c>
      <c r="D1245" s="57">
        <v>300</v>
      </c>
      <c r="E1245" s="57">
        <v>300</v>
      </c>
      <c r="F1245" s="57">
        <v>290.63767999999999</v>
      </c>
      <c r="G1245" s="58">
        <f t="shared" si="39"/>
        <v>0.96879226666666662</v>
      </c>
    </row>
    <row r="1246" spans="1:9" x14ac:dyDescent="0.3">
      <c r="A1246" s="43" t="str">
        <f t="shared" si="38"/>
        <v>A</v>
      </c>
      <c r="B1246" s="59" t="s">
        <v>333</v>
      </c>
      <c r="C1246" s="60" t="s">
        <v>12</v>
      </c>
      <c r="D1246" s="61">
        <v>300</v>
      </c>
      <c r="E1246" s="61">
        <v>300</v>
      </c>
      <c r="F1246" s="61">
        <v>290.63767999999999</v>
      </c>
      <c r="G1246" s="62">
        <f t="shared" si="39"/>
        <v>0.96879226666666662</v>
      </c>
    </row>
    <row r="1247" spans="1:9" ht="16.8" thickBot="1" x14ac:dyDescent="0.35">
      <c r="A1247" s="43" t="str">
        <f t="shared" si="38"/>
        <v>A</v>
      </c>
      <c r="B1247" s="44" t="s">
        <v>744</v>
      </c>
      <c r="C1247" s="45" t="s">
        <v>745</v>
      </c>
      <c r="D1247" s="63">
        <v>500</v>
      </c>
      <c r="E1247" s="63">
        <v>875</v>
      </c>
      <c r="F1247" s="63">
        <v>855.16089999999997</v>
      </c>
      <c r="G1247" s="64">
        <f t="shared" si="39"/>
        <v>0.97732674285714283</v>
      </c>
      <c r="H1247" s="48"/>
      <c r="I1247" s="48"/>
    </row>
    <row r="1248" spans="1:9" ht="15" thickTop="1" x14ac:dyDescent="0.3">
      <c r="A1248" s="43" t="str">
        <f t="shared" si="38"/>
        <v>A</v>
      </c>
      <c r="B1248" s="55" t="s">
        <v>333</v>
      </c>
      <c r="C1248" s="56" t="s">
        <v>10</v>
      </c>
      <c r="D1248" s="57">
        <v>500</v>
      </c>
      <c r="E1248" s="57">
        <v>875</v>
      </c>
      <c r="F1248" s="57">
        <v>855.16089999999997</v>
      </c>
      <c r="G1248" s="58">
        <f t="shared" si="39"/>
        <v>0.97732674285714283</v>
      </c>
    </row>
    <row r="1249" spans="1:9" x14ac:dyDescent="0.3">
      <c r="A1249" s="43" t="str">
        <f t="shared" si="38"/>
        <v>A</v>
      </c>
      <c r="B1249" s="59" t="s">
        <v>333</v>
      </c>
      <c r="C1249" s="60" t="s">
        <v>12</v>
      </c>
      <c r="D1249" s="61">
        <v>300</v>
      </c>
      <c r="E1249" s="61">
        <v>0</v>
      </c>
      <c r="F1249" s="61">
        <v>0</v>
      </c>
      <c r="G1249" s="62" t="e">
        <f t="shared" si="39"/>
        <v>#DIV/0!</v>
      </c>
    </row>
    <row r="1250" spans="1:9" x14ac:dyDescent="0.3">
      <c r="A1250" s="43" t="str">
        <f t="shared" si="38"/>
        <v>A</v>
      </c>
      <c r="B1250" s="59" t="s">
        <v>333</v>
      </c>
      <c r="C1250" s="60" t="s">
        <v>14</v>
      </c>
      <c r="D1250" s="61">
        <v>200</v>
      </c>
      <c r="E1250" s="61">
        <v>826.66</v>
      </c>
      <c r="F1250" s="61">
        <v>806.82561999999996</v>
      </c>
      <c r="G1250" s="62">
        <f t="shared" si="39"/>
        <v>0.97600660489197488</v>
      </c>
    </row>
    <row r="1251" spans="1:9" x14ac:dyDescent="0.3">
      <c r="A1251" s="43" t="str">
        <f t="shared" si="38"/>
        <v>A</v>
      </c>
      <c r="B1251" s="59" t="s">
        <v>333</v>
      </c>
      <c r="C1251" s="60" t="s">
        <v>16</v>
      </c>
      <c r="D1251" s="61">
        <v>0</v>
      </c>
      <c r="E1251" s="61">
        <v>48.34</v>
      </c>
      <c r="F1251" s="61">
        <v>48.335279999999997</v>
      </c>
      <c r="G1251" s="62">
        <f t="shared" si="39"/>
        <v>0.99990235829540741</v>
      </c>
    </row>
    <row r="1252" spans="1:9" ht="33" thickBot="1" x14ac:dyDescent="0.35">
      <c r="A1252" s="43" t="str">
        <f t="shared" si="38"/>
        <v>A</v>
      </c>
      <c r="B1252" s="44" t="s">
        <v>746</v>
      </c>
      <c r="C1252" s="45" t="s">
        <v>747</v>
      </c>
      <c r="D1252" s="63">
        <v>3500</v>
      </c>
      <c r="E1252" s="63">
        <v>1882.5</v>
      </c>
      <c r="F1252" s="63">
        <v>1882.3553400000001</v>
      </c>
      <c r="G1252" s="64">
        <f t="shared" si="39"/>
        <v>0.99992315537848608</v>
      </c>
      <c r="H1252" s="48"/>
      <c r="I1252" s="48"/>
    </row>
    <row r="1253" spans="1:9" ht="15" thickTop="1" x14ac:dyDescent="0.3">
      <c r="A1253" s="43" t="str">
        <f t="shared" si="38"/>
        <v>A</v>
      </c>
      <c r="B1253" s="55" t="s">
        <v>333</v>
      </c>
      <c r="C1253" s="56" t="s">
        <v>10</v>
      </c>
      <c r="D1253" s="57">
        <v>3500</v>
      </c>
      <c r="E1253" s="57">
        <v>1882.5</v>
      </c>
      <c r="F1253" s="57">
        <v>1882.3553400000001</v>
      </c>
      <c r="G1253" s="58">
        <f t="shared" si="39"/>
        <v>0.99992315537848608</v>
      </c>
    </row>
    <row r="1254" spans="1:9" x14ac:dyDescent="0.3">
      <c r="A1254" s="43" t="str">
        <f t="shared" si="38"/>
        <v>A</v>
      </c>
      <c r="B1254" s="59" t="s">
        <v>333</v>
      </c>
      <c r="C1254" s="60" t="s">
        <v>12</v>
      </c>
      <c r="D1254" s="61">
        <v>0</v>
      </c>
      <c r="E1254" s="61">
        <v>0.61</v>
      </c>
      <c r="F1254" s="61">
        <v>0.60050000000000003</v>
      </c>
      <c r="G1254" s="62">
        <f t="shared" si="39"/>
        <v>0.9844262295081968</v>
      </c>
    </row>
    <row r="1255" spans="1:9" x14ac:dyDescent="0.3">
      <c r="A1255" s="43" t="str">
        <f t="shared" si="38"/>
        <v>A</v>
      </c>
      <c r="B1255" s="59" t="s">
        <v>333</v>
      </c>
      <c r="C1255" s="60" t="s">
        <v>16</v>
      </c>
      <c r="D1255" s="61">
        <v>3500</v>
      </c>
      <c r="E1255" s="61">
        <v>1881.89</v>
      </c>
      <c r="F1255" s="61">
        <v>1881.7548400000001</v>
      </c>
      <c r="G1255" s="62">
        <f t="shared" si="39"/>
        <v>0.99992817858642102</v>
      </c>
    </row>
    <row r="1256" spans="1:9" ht="16.8" thickBot="1" x14ac:dyDescent="0.35">
      <c r="A1256" s="43" t="str">
        <f t="shared" si="38"/>
        <v>A</v>
      </c>
      <c r="B1256" s="44" t="s">
        <v>748</v>
      </c>
      <c r="C1256" s="45" t="s">
        <v>749</v>
      </c>
      <c r="D1256" s="63">
        <v>5000</v>
      </c>
      <c r="E1256" s="63">
        <v>4510.68</v>
      </c>
      <c r="F1256" s="63">
        <v>4488.3909000000003</v>
      </c>
      <c r="G1256" s="64">
        <f t="shared" si="39"/>
        <v>0.99505859426960019</v>
      </c>
      <c r="H1256" s="48"/>
      <c r="I1256" s="48"/>
    </row>
    <row r="1257" spans="1:9" ht="15" thickTop="1" x14ac:dyDescent="0.3">
      <c r="A1257" s="43" t="str">
        <f t="shared" si="38"/>
        <v>A</v>
      </c>
      <c r="B1257" s="55" t="s">
        <v>333</v>
      </c>
      <c r="C1257" s="56" t="s">
        <v>10</v>
      </c>
      <c r="D1257" s="57">
        <v>5000</v>
      </c>
      <c r="E1257" s="57">
        <v>4510.68</v>
      </c>
      <c r="F1257" s="57">
        <v>4488.3909000000003</v>
      </c>
      <c r="G1257" s="58">
        <f t="shared" si="39"/>
        <v>0.99505859426960019</v>
      </c>
    </row>
    <row r="1258" spans="1:9" x14ac:dyDescent="0.3">
      <c r="A1258" s="43" t="str">
        <f t="shared" si="38"/>
        <v>A</v>
      </c>
      <c r="B1258" s="59" t="s">
        <v>333</v>
      </c>
      <c r="C1258" s="60" t="s">
        <v>16</v>
      </c>
      <c r="D1258" s="61">
        <v>5000</v>
      </c>
      <c r="E1258" s="61">
        <v>4510.68</v>
      </c>
      <c r="F1258" s="61">
        <v>4488.3909000000003</v>
      </c>
      <c r="G1258" s="62">
        <f t="shared" si="39"/>
        <v>0.99505859426960019</v>
      </c>
    </row>
    <row r="1259" spans="1:9" ht="16.8" thickBot="1" x14ac:dyDescent="0.35">
      <c r="A1259" s="43" t="str">
        <f t="shared" si="38"/>
        <v>A</v>
      </c>
      <c r="B1259" s="44" t="s">
        <v>750</v>
      </c>
      <c r="C1259" s="45" t="s">
        <v>751</v>
      </c>
      <c r="D1259" s="63">
        <v>21700</v>
      </c>
      <c r="E1259" s="63">
        <v>20425.7</v>
      </c>
      <c r="F1259" s="63">
        <v>4152.1769800000002</v>
      </c>
      <c r="G1259" s="64">
        <f t="shared" si="39"/>
        <v>0.20328199180444245</v>
      </c>
      <c r="H1259" s="48"/>
      <c r="I1259" s="48"/>
    </row>
    <row r="1260" spans="1:9" ht="15" thickTop="1" x14ac:dyDescent="0.3">
      <c r="A1260" s="43" t="str">
        <f t="shared" si="38"/>
        <v>A</v>
      </c>
      <c r="B1260" s="55" t="s">
        <v>333</v>
      </c>
      <c r="C1260" s="56" t="s">
        <v>10</v>
      </c>
      <c r="D1260" s="57">
        <v>18800</v>
      </c>
      <c r="E1260" s="57">
        <v>17925.7</v>
      </c>
      <c r="F1260" s="57">
        <v>4152.1769800000002</v>
      </c>
      <c r="G1260" s="58">
        <f t="shared" si="39"/>
        <v>0.23163262689881009</v>
      </c>
    </row>
    <row r="1261" spans="1:9" x14ac:dyDescent="0.3">
      <c r="A1261" s="43" t="str">
        <f t="shared" si="38"/>
        <v>A</v>
      </c>
      <c r="B1261" s="59" t="s">
        <v>333</v>
      </c>
      <c r="C1261" s="60" t="s">
        <v>2</v>
      </c>
      <c r="D1261" s="61">
        <v>0</v>
      </c>
      <c r="E1261" s="61">
        <v>7500</v>
      </c>
      <c r="F1261" s="61">
        <v>1000</v>
      </c>
      <c r="G1261" s="62">
        <f t="shared" si="39"/>
        <v>0.13333333333333333</v>
      </c>
    </row>
    <row r="1262" spans="1:9" x14ac:dyDescent="0.3">
      <c r="A1262" s="43" t="str">
        <f t="shared" si="38"/>
        <v>A</v>
      </c>
      <c r="B1262" s="59" t="s">
        <v>333</v>
      </c>
      <c r="C1262" s="60" t="s">
        <v>16</v>
      </c>
      <c r="D1262" s="61">
        <v>18800</v>
      </c>
      <c r="E1262" s="61">
        <v>10425.700000000001</v>
      </c>
      <c r="F1262" s="61">
        <v>3152.1769800000002</v>
      </c>
      <c r="G1262" s="62">
        <f t="shared" si="39"/>
        <v>0.30234679493942851</v>
      </c>
    </row>
    <row r="1263" spans="1:9" x14ac:dyDescent="0.3">
      <c r="A1263" s="43" t="str">
        <f t="shared" si="38"/>
        <v>A</v>
      </c>
      <c r="B1263" s="55" t="s">
        <v>333</v>
      </c>
      <c r="C1263" s="56" t="s">
        <v>17</v>
      </c>
      <c r="D1263" s="57">
        <v>2900</v>
      </c>
      <c r="E1263" s="57">
        <v>2500</v>
      </c>
      <c r="F1263" s="57">
        <v>0</v>
      </c>
      <c r="G1263" s="58">
        <f t="shared" si="39"/>
        <v>0</v>
      </c>
    </row>
    <row r="1264" spans="1:9" ht="33" thickBot="1" x14ac:dyDescent="0.35">
      <c r="A1264" s="43" t="str">
        <f t="shared" si="38"/>
        <v>A</v>
      </c>
      <c r="B1264" s="44" t="s">
        <v>752</v>
      </c>
      <c r="C1264" s="45" t="s">
        <v>753</v>
      </c>
      <c r="D1264" s="63">
        <v>21700</v>
      </c>
      <c r="E1264" s="63">
        <v>20425.7</v>
      </c>
      <c r="F1264" s="63">
        <v>4152.1769800000002</v>
      </c>
      <c r="G1264" s="64">
        <f t="shared" si="39"/>
        <v>0.20328199180444245</v>
      </c>
      <c r="H1264" s="48"/>
      <c r="I1264" s="48"/>
    </row>
    <row r="1265" spans="1:9" ht="15" thickTop="1" x14ac:dyDescent="0.3">
      <c r="A1265" s="43" t="str">
        <f t="shared" si="38"/>
        <v>A</v>
      </c>
      <c r="B1265" s="55" t="s">
        <v>333</v>
      </c>
      <c r="C1265" s="56" t="s">
        <v>10</v>
      </c>
      <c r="D1265" s="57">
        <v>18800</v>
      </c>
      <c r="E1265" s="57">
        <v>17925.7</v>
      </c>
      <c r="F1265" s="57">
        <v>4152.1769800000002</v>
      </c>
      <c r="G1265" s="58">
        <f t="shared" si="39"/>
        <v>0.23163262689881009</v>
      </c>
    </row>
    <row r="1266" spans="1:9" x14ac:dyDescent="0.3">
      <c r="A1266" s="43" t="str">
        <f t="shared" si="38"/>
        <v>A</v>
      </c>
      <c r="B1266" s="59" t="s">
        <v>333</v>
      </c>
      <c r="C1266" s="60" t="s">
        <v>2</v>
      </c>
      <c r="D1266" s="61">
        <v>0</v>
      </c>
      <c r="E1266" s="61">
        <v>7500</v>
      </c>
      <c r="F1266" s="61">
        <v>1000</v>
      </c>
      <c r="G1266" s="62">
        <f t="shared" si="39"/>
        <v>0.13333333333333333</v>
      </c>
    </row>
    <row r="1267" spans="1:9" x14ac:dyDescent="0.3">
      <c r="A1267" s="43" t="str">
        <f t="shared" si="38"/>
        <v>A</v>
      </c>
      <c r="B1267" s="59" t="s">
        <v>333</v>
      </c>
      <c r="C1267" s="60" t="s">
        <v>16</v>
      </c>
      <c r="D1267" s="61">
        <v>18800</v>
      </c>
      <c r="E1267" s="61">
        <v>10425.700000000001</v>
      </c>
      <c r="F1267" s="61">
        <v>3152.1769800000002</v>
      </c>
      <c r="G1267" s="62">
        <f t="shared" si="39"/>
        <v>0.30234679493942851</v>
      </c>
    </row>
    <row r="1268" spans="1:9" x14ac:dyDescent="0.3">
      <c r="A1268" s="43" t="str">
        <f t="shared" si="38"/>
        <v>A</v>
      </c>
      <c r="B1268" s="55" t="s">
        <v>333</v>
      </c>
      <c r="C1268" s="56" t="s">
        <v>17</v>
      </c>
      <c r="D1268" s="57">
        <v>2900</v>
      </c>
      <c r="E1268" s="57">
        <v>2500</v>
      </c>
      <c r="F1268" s="57">
        <v>0</v>
      </c>
      <c r="G1268" s="58">
        <f t="shared" si="39"/>
        <v>0</v>
      </c>
    </row>
    <row r="1269" spans="1:9" ht="33" thickBot="1" x14ac:dyDescent="0.35">
      <c r="A1269" s="43" t="str">
        <f t="shared" si="38"/>
        <v>A</v>
      </c>
      <c r="B1269" s="44" t="s">
        <v>754</v>
      </c>
      <c r="C1269" s="45" t="s">
        <v>755</v>
      </c>
      <c r="D1269" s="63">
        <v>40000</v>
      </c>
      <c r="E1269" s="63">
        <v>38857</v>
      </c>
      <c r="F1269" s="63">
        <v>38833.132640000003</v>
      </c>
      <c r="G1269" s="64">
        <f t="shared" si="39"/>
        <v>0.99938576421236847</v>
      </c>
      <c r="H1269" s="48"/>
      <c r="I1269" s="48"/>
    </row>
    <row r="1270" spans="1:9" ht="15" thickTop="1" x14ac:dyDescent="0.3">
      <c r="A1270" s="43" t="str">
        <f t="shared" si="38"/>
        <v>A</v>
      </c>
      <c r="B1270" s="55" t="s">
        <v>333</v>
      </c>
      <c r="C1270" s="56" t="s">
        <v>10</v>
      </c>
      <c r="D1270" s="57">
        <v>40000</v>
      </c>
      <c r="E1270" s="57">
        <v>38857</v>
      </c>
      <c r="F1270" s="57">
        <v>38833.132640000003</v>
      </c>
      <c r="G1270" s="58">
        <f t="shared" si="39"/>
        <v>0.99938576421236847</v>
      </c>
    </row>
    <row r="1271" spans="1:9" x14ac:dyDescent="0.3">
      <c r="A1271" s="43" t="str">
        <f t="shared" si="38"/>
        <v>A</v>
      </c>
      <c r="B1271" s="59" t="s">
        <v>333</v>
      </c>
      <c r="C1271" s="60" t="s">
        <v>16</v>
      </c>
      <c r="D1271" s="61">
        <v>40000</v>
      </c>
      <c r="E1271" s="61">
        <v>38857</v>
      </c>
      <c r="F1271" s="61">
        <v>38833.132640000003</v>
      </c>
      <c r="G1271" s="62">
        <f t="shared" si="39"/>
        <v>0.99938576421236847</v>
      </c>
    </row>
    <row r="1272" spans="1:9" ht="16.8" thickBot="1" x14ac:dyDescent="0.35">
      <c r="A1272" s="43" t="str">
        <f t="shared" si="38"/>
        <v>A</v>
      </c>
      <c r="B1272" s="44" t="s">
        <v>756</v>
      </c>
      <c r="C1272" s="45" t="s">
        <v>757</v>
      </c>
      <c r="D1272" s="63">
        <v>1000</v>
      </c>
      <c r="E1272" s="63">
        <v>3500</v>
      </c>
      <c r="F1272" s="63">
        <v>3500</v>
      </c>
      <c r="G1272" s="64">
        <f t="shared" si="39"/>
        <v>1</v>
      </c>
      <c r="H1272" s="48"/>
      <c r="I1272" s="48"/>
    </row>
    <row r="1273" spans="1:9" ht="15" thickTop="1" x14ac:dyDescent="0.3">
      <c r="A1273" s="43" t="str">
        <f t="shared" si="38"/>
        <v>A</v>
      </c>
      <c r="B1273" s="55" t="s">
        <v>333</v>
      </c>
      <c r="C1273" s="56" t="s">
        <v>10</v>
      </c>
      <c r="D1273" s="57">
        <v>1000</v>
      </c>
      <c r="E1273" s="57">
        <v>3500</v>
      </c>
      <c r="F1273" s="57">
        <v>3500</v>
      </c>
      <c r="G1273" s="58">
        <f t="shared" si="39"/>
        <v>1</v>
      </c>
    </row>
    <row r="1274" spans="1:9" x14ac:dyDescent="0.3">
      <c r="A1274" s="43" t="str">
        <f t="shared" si="38"/>
        <v>A</v>
      </c>
      <c r="B1274" s="59" t="s">
        <v>333</v>
      </c>
      <c r="C1274" s="60" t="s">
        <v>14</v>
      </c>
      <c r="D1274" s="61">
        <v>0</v>
      </c>
      <c r="E1274" s="61">
        <v>2700</v>
      </c>
      <c r="F1274" s="61">
        <v>2700</v>
      </c>
      <c r="G1274" s="62">
        <f t="shared" si="39"/>
        <v>1</v>
      </c>
    </row>
    <row r="1275" spans="1:9" x14ac:dyDescent="0.3">
      <c r="A1275" s="43" t="str">
        <f t="shared" si="38"/>
        <v>A</v>
      </c>
      <c r="B1275" s="59" t="s">
        <v>333</v>
      </c>
      <c r="C1275" s="60" t="s">
        <v>16</v>
      </c>
      <c r="D1275" s="61">
        <v>1000</v>
      </c>
      <c r="E1275" s="61">
        <v>800</v>
      </c>
      <c r="F1275" s="61">
        <v>800</v>
      </c>
      <c r="G1275" s="62">
        <f t="shared" si="39"/>
        <v>1</v>
      </c>
    </row>
    <row r="1276" spans="1:9" ht="16.8" thickBot="1" x14ac:dyDescent="0.35">
      <c r="A1276" s="43" t="str">
        <f t="shared" si="38"/>
        <v>A</v>
      </c>
      <c r="B1276" s="44" t="s">
        <v>758</v>
      </c>
      <c r="C1276" s="45" t="s">
        <v>759</v>
      </c>
      <c r="D1276" s="63">
        <v>300</v>
      </c>
      <c r="E1276" s="63">
        <v>0</v>
      </c>
      <c r="F1276" s="63">
        <v>0</v>
      </c>
      <c r="G1276" s="64" t="e">
        <f t="shared" si="39"/>
        <v>#DIV/0!</v>
      </c>
      <c r="H1276" s="48"/>
      <c r="I1276" s="48"/>
    </row>
    <row r="1277" spans="1:9" ht="15" thickTop="1" x14ac:dyDescent="0.3">
      <c r="A1277" s="43" t="str">
        <f t="shared" si="38"/>
        <v>A</v>
      </c>
      <c r="B1277" s="55" t="s">
        <v>333</v>
      </c>
      <c r="C1277" s="56" t="s">
        <v>10</v>
      </c>
      <c r="D1277" s="57">
        <v>300</v>
      </c>
      <c r="E1277" s="57">
        <v>0</v>
      </c>
      <c r="F1277" s="57">
        <v>0</v>
      </c>
      <c r="G1277" s="58" t="e">
        <f t="shared" si="39"/>
        <v>#DIV/0!</v>
      </c>
    </row>
    <row r="1278" spans="1:9" x14ac:dyDescent="0.3">
      <c r="A1278" s="43" t="str">
        <f t="shared" si="38"/>
        <v>A</v>
      </c>
      <c r="B1278" s="59" t="s">
        <v>333</v>
      </c>
      <c r="C1278" s="60" t="s">
        <v>16</v>
      </c>
      <c r="D1278" s="61">
        <v>300</v>
      </c>
      <c r="E1278" s="61">
        <v>0</v>
      </c>
      <c r="F1278" s="61">
        <v>0</v>
      </c>
      <c r="G1278" s="62" t="e">
        <f t="shared" si="39"/>
        <v>#DIV/0!</v>
      </c>
    </row>
    <row r="1279" spans="1:9" ht="33" thickBot="1" x14ac:dyDescent="0.35">
      <c r="A1279" s="43" t="str">
        <f t="shared" si="38"/>
        <v>A</v>
      </c>
      <c r="B1279" s="44" t="s">
        <v>760</v>
      </c>
      <c r="C1279" s="45" t="s">
        <v>761</v>
      </c>
      <c r="D1279" s="63">
        <v>40000</v>
      </c>
      <c r="E1279" s="63">
        <v>35753</v>
      </c>
      <c r="F1279" s="63">
        <v>35752.914100000002</v>
      </c>
      <c r="G1279" s="64">
        <f t="shared" si="39"/>
        <v>0.99999759740441363</v>
      </c>
      <c r="H1279" s="48"/>
      <c r="I1279" s="48"/>
    </row>
    <row r="1280" spans="1:9" ht="15" thickTop="1" x14ac:dyDescent="0.3">
      <c r="A1280" s="43" t="str">
        <f t="shared" si="38"/>
        <v>A</v>
      </c>
      <c r="B1280" s="55" t="s">
        <v>333</v>
      </c>
      <c r="C1280" s="56" t="s">
        <v>10</v>
      </c>
      <c r="D1280" s="57">
        <v>40000</v>
      </c>
      <c r="E1280" s="57">
        <v>35753</v>
      </c>
      <c r="F1280" s="57">
        <v>35752.914100000002</v>
      </c>
      <c r="G1280" s="58">
        <f t="shared" si="39"/>
        <v>0.99999759740441363</v>
      </c>
    </row>
    <row r="1281" spans="1:9" x14ac:dyDescent="0.3">
      <c r="A1281" s="43" t="str">
        <f t="shared" si="38"/>
        <v>A</v>
      </c>
      <c r="B1281" s="59" t="s">
        <v>333</v>
      </c>
      <c r="C1281" s="60" t="s">
        <v>16</v>
      </c>
      <c r="D1281" s="61">
        <v>40000</v>
      </c>
      <c r="E1281" s="61">
        <v>35753</v>
      </c>
      <c r="F1281" s="61">
        <v>35752.914100000002</v>
      </c>
      <c r="G1281" s="62">
        <f t="shared" si="39"/>
        <v>0.99999759740441363</v>
      </c>
    </row>
    <row r="1282" spans="1:9" ht="33" thickBot="1" x14ac:dyDescent="0.35">
      <c r="A1282" s="43" t="str">
        <f t="shared" ref="A1282:A1345" si="40">IF(OR(D1282&lt;&gt;0,E1282&lt;&gt;0,F1282&lt;&gt;0),"A","B")</f>
        <v>A</v>
      </c>
      <c r="B1282" s="44" t="s">
        <v>762</v>
      </c>
      <c r="C1282" s="45" t="s">
        <v>763</v>
      </c>
      <c r="D1282" s="63">
        <v>0</v>
      </c>
      <c r="E1282" s="63">
        <v>116.82</v>
      </c>
      <c r="F1282" s="63">
        <v>116.82</v>
      </c>
      <c r="G1282" s="64">
        <f t="shared" ref="G1282:G1345" si="41">F1282/E1282</f>
        <v>1</v>
      </c>
      <c r="H1282" s="48"/>
      <c r="I1282" s="48"/>
    </row>
    <row r="1283" spans="1:9" ht="15" thickTop="1" x14ac:dyDescent="0.3">
      <c r="A1283" s="43" t="str">
        <f t="shared" si="40"/>
        <v>A</v>
      </c>
      <c r="B1283" s="55" t="s">
        <v>333</v>
      </c>
      <c r="C1283" s="56" t="s">
        <v>10</v>
      </c>
      <c r="D1283" s="57">
        <v>0</v>
      </c>
      <c r="E1283" s="57">
        <v>116.82</v>
      </c>
      <c r="F1283" s="57">
        <v>116.82</v>
      </c>
      <c r="G1283" s="58">
        <f t="shared" si="41"/>
        <v>1</v>
      </c>
    </row>
    <row r="1284" spans="1:9" x14ac:dyDescent="0.3">
      <c r="A1284" s="43" t="str">
        <f t="shared" si="40"/>
        <v>A</v>
      </c>
      <c r="B1284" s="59" t="s">
        <v>333</v>
      </c>
      <c r="C1284" s="60" t="s">
        <v>16</v>
      </c>
      <c r="D1284" s="61">
        <v>0</v>
      </c>
      <c r="E1284" s="61">
        <v>116.82</v>
      </c>
      <c r="F1284" s="61">
        <v>116.82</v>
      </c>
      <c r="G1284" s="62">
        <f t="shared" si="41"/>
        <v>1</v>
      </c>
    </row>
    <row r="1285" spans="1:9" ht="33" thickBot="1" x14ac:dyDescent="0.35">
      <c r="A1285" s="43" t="str">
        <f t="shared" si="40"/>
        <v>A</v>
      </c>
      <c r="B1285" s="44" t="s">
        <v>764</v>
      </c>
      <c r="C1285" s="45" t="s">
        <v>765</v>
      </c>
      <c r="D1285" s="63">
        <v>0</v>
      </c>
      <c r="E1285" s="63">
        <v>5400</v>
      </c>
      <c r="F1285" s="63">
        <v>5338.5484799999995</v>
      </c>
      <c r="G1285" s="64">
        <f t="shared" si="41"/>
        <v>0.98862008888888875</v>
      </c>
      <c r="H1285" s="48"/>
      <c r="I1285" s="48"/>
    </row>
    <row r="1286" spans="1:9" ht="15" thickTop="1" x14ac:dyDescent="0.3">
      <c r="A1286" s="43" t="str">
        <f t="shared" si="40"/>
        <v>A</v>
      </c>
      <c r="B1286" s="55" t="s">
        <v>333</v>
      </c>
      <c r="C1286" s="56" t="s">
        <v>10</v>
      </c>
      <c r="D1286" s="57">
        <v>0</v>
      </c>
      <c r="E1286" s="57">
        <v>5375</v>
      </c>
      <c r="F1286" s="57">
        <v>5313.6613799999996</v>
      </c>
      <c r="G1286" s="58">
        <f t="shared" si="41"/>
        <v>0.98858816372093017</v>
      </c>
    </row>
    <row r="1287" spans="1:9" x14ac:dyDescent="0.3">
      <c r="A1287" s="43" t="str">
        <f t="shared" si="40"/>
        <v>A</v>
      </c>
      <c r="B1287" s="59" t="s">
        <v>333</v>
      </c>
      <c r="C1287" s="60" t="s">
        <v>12</v>
      </c>
      <c r="D1287" s="61">
        <v>0</v>
      </c>
      <c r="E1287" s="61">
        <v>170</v>
      </c>
      <c r="F1287" s="61">
        <v>125.76797999999999</v>
      </c>
      <c r="G1287" s="62">
        <f t="shared" si="41"/>
        <v>0.73981164705882352</v>
      </c>
    </row>
    <row r="1288" spans="1:9" x14ac:dyDescent="0.3">
      <c r="A1288" s="43" t="str">
        <f t="shared" si="40"/>
        <v>A</v>
      </c>
      <c r="B1288" s="59" t="s">
        <v>333</v>
      </c>
      <c r="C1288" s="60" t="s">
        <v>14</v>
      </c>
      <c r="D1288" s="61">
        <v>0</v>
      </c>
      <c r="E1288" s="61">
        <v>5205</v>
      </c>
      <c r="F1288" s="61">
        <v>5187.8933999999999</v>
      </c>
      <c r="G1288" s="62">
        <f t="shared" si="41"/>
        <v>0.99671342939481267</v>
      </c>
    </row>
    <row r="1289" spans="1:9" x14ac:dyDescent="0.3">
      <c r="A1289" s="43" t="str">
        <f t="shared" si="40"/>
        <v>A</v>
      </c>
      <c r="B1289" s="55" t="s">
        <v>333</v>
      </c>
      <c r="C1289" s="56" t="s">
        <v>17</v>
      </c>
      <c r="D1289" s="57">
        <v>0</v>
      </c>
      <c r="E1289" s="57">
        <v>25</v>
      </c>
      <c r="F1289" s="57">
        <v>24.8871</v>
      </c>
      <c r="G1289" s="58">
        <f t="shared" si="41"/>
        <v>0.99548400000000004</v>
      </c>
    </row>
    <row r="1290" spans="1:9" ht="16.8" thickBot="1" x14ac:dyDescent="0.35">
      <c r="A1290" s="43" t="str">
        <f t="shared" si="40"/>
        <v>A</v>
      </c>
      <c r="B1290" s="44" t="s">
        <v>766</v>
      </c>
      <c r="C1290" s="45" t="s">
        <v>767</v>
      </c>
      <c r="D1290" s="63">
        <v>0</v>
      </c>
      <c r="E1290" s="63">
        <v>466.8</v>
      </c>
      <c r="F1290" s="63">
        <v>464.89348999999999</v>
      </c>
      <c r="G1290" s="64">
        <f t="shared" si="41"/>
        <v>0.99591578834618677</v>
      </c>
      <c r="H1290" s="48"/>
      <c r="I1290" s="48"/>
    </row>
    <row r="1291" spans="1:9" ht="15" thickTop="1" x14ac:dyDescent="0.3">
      <c r="A1291" s="43" t="str">
        <f t="shared" si="40"/>
        <v>A</v>
      </c>
      <c r="B1291" s="55" t="s">
        <v>333</v>
      </c>
      <c r="C1291" s="56" t="s">
        <v>10</v>
      </c>
      <c r="D1291" s="57">
        <v>0</v>
      </c>
      <c r="E1291" s="57">
        <v>359</v>
      </c>
      <c r="F1291" s="57">
        <v>357.09348999999997</v>
      </c>
      <c r="G1291" s="58">
        <f t="shared" si="41"/>
        <v>0.99468938718662947</v>
      </c>
    </row>
    <row r="1292" spans="1:9" x14ac:dyDescent="0.3">
      <c r="A1292" s="43" t="str">
        <f t="shared" si="40"/>
        <v>A</v>
      </c>
      <c r="B1292" s="59" t="s">
        <v>333</v>
      </c>
      <c r="C1292" s="60" t="s">
        <v>12</v>
      </c>
      <c r="D1292" s="61">
        <v>0</v>
      </c>
      <c r="E1292" s="61">
        <v>359</v>
      </c>
      <c r="F1292" s="61">
        <v>357.09348999999997</v>
      </c>
      <c r="G1292" s="62">
        <f t="shared" si="41"/>
        <v>0.99468938718662947</v>
      </c>
    </row>
    <row r="1293" spans="1:9" x14ac:dyDescent="0.3">
      <c r="A1293" s="43" t="str">
        <f t="shared" si="40"/>
        <v>A</v>
      </c>
      <c r="B1293" s="55" t="s">
        <v>333</v>
      </c>
      <c r="C1293" s="56" t="s">
        <v>17</v>
      </c>
      <c r="D1293" s="57">
        <v>0</v>
      </c>
      <c r="E1293" s="57">
        <v>107.8</v>
      </c>
      <c r="F1293" s="57">
        <v>107.8</v>
      </c>
      <c r="G1293" s="58">
        <f t="shared" si="41"/>
        <v>1</v>
      </c>
    </row>
    <row r="1294" spans="1:9" ht="16.8" thickBot="1" x14ac:dyDescent="0.35">
      <c r="A1294" s="43" t="str">
        <f t="shared" si="40"/>
        <v>A</v>
      </c>
      <c r="B1294" s="44" t="s">
        <v>768</v>
      </c>
      <c r="C1294" s="45" t="s">
        <v>769</v>
      </c>
      <c r="D1294" s="63">
        <v>92000</v>
      </c>
      <c r="E1294" s="63">
        <v>92020</v>
      </c>
      <c r="F1294" s="63">
        <v>80391.695219999994</v>
      </c>
      <c r="G1294" s="64">
        <f t="shared" si="41"/>
        <v>0.87363285394479451</v>
      </c>
      <c r="H1294" s="48"/>
      <c r="I1294" s="48"/>
    </row>
    <row r="1295" spans="1:9" ht="15" thickTop="1" x14ac:dyDescent="0.3">
      <c r="A1295" s="43" t="str">
        <f t="shared" si="40"/>
        <v>A</v>
      </c>
      <c r="B1295" s="55" t="s">
        <v>333</v>
      </c>
      <c r="C1295" s="56" t="s">
        <v>10</v>
      </c>
      <c r="D1295" s="57">
        <v>90000</v>
      </c>
      <c r="E1295" s="57">
        <v>90020</v>
      </c>
      <c r="F1295" s="57">
        <v>79728.862479999996</v>
      </c>
      <c r="G1295" s="58">
        <f t="shared" si="41"/>
        <v>0.88567943212619415</v>
      </c>
    </row>
    <row r="1296" spans="1:9" x14ac:dyDescent="0.3">
      <c r="A1296" s="43" t="str">
        <f t="shared" si="40"/>
        <v>A</v>
      </c>
      <c r="B1296" s="59" t="s">
        <v>333</v>
      </c>
      <c r="C1296" s="60" t="s">
        <v>14</v>
      </c>
      <c r="D1296" s="61">
        <v>24000</v>
      </c>
      <c r="E1296" s="61">
        <v>26000</v>
      </c>
      <c r="F1296" s="61">
        <v>26000</v>
      </c>
      <c r="G1296" s="62">
        <f t="shared" si="41"/>
        <v>1</v>
      </c>
    </row>
    <row r="1297" spans="1:9" x14ac:dyDescent="0.3">
      <c r="A1297" s="43" t="str">
        <f t="shared" si="40"/>
        <v>A</v>
      </c>
      <c r="B1297" s="59" t="s">
        <v>333</v>
      </c>
      <c r="C1297" s="60" t="s">
        <v>16</v>
      </c>
      <c r="D1297" s="61">
        <v>66000</v>
      </c>
      <c r="E1297" s="61">
        <v>64020</v>
      </c>
      <c r="F1297" s="61">
        <v>53728.862479999996</v>
      </c>
      <c r="G1297" s="62">
        <f t="shared" si="41"/>
        <v>0.83925121024679783</v>
      </c>
    </row>
    <row r="1298" spans="1:9" x14ac:dyDescent="0.3">
      <c r="A1298" s="43" t="str">
        <f t="shared" si="40"/>
        <v>A</v>
      </c>
      <c r="B1298" s="55" t="s">
        <v>333</v>
      </c>
      <c r="C1298" s="56" t="s">
        <v>17</v>
      </c>
      <c r="D1298" s="57">
        <v>2000</v>
      </c>
      <c r="E1298" s="57">
        <v>2000</v>
      </c>
      <c r="F1298" s="57">
        <v>662.83273999999994</v>
      </c>
      <c r="G1298" s="58">
        <f t="shared" si="41"/>
        <v>0.33141636999999996</v>
      </c>
    </row>
    <row r="1299" spans="1:9" ht="33" thickBot="1" x14ac:dyDescent="0.35">
      <c r="A1299" s="43" t="str">
        <f t="shared" si="40"/>
        <v>A</v>
      </c>
      <c r="B1299" s="44" t="s">
        <v>770</v>
      </c>
      <c r="C1299" s="45" t="s">
        <v>771</v>
      </c>
      <c r="D1299" s="63">
        <v>38000</v>
      </c>
      <c r="E1299" s="63">
        <v>36000</v>
      </c>
      <c r="F1299" s="63">
        <v>36000</v>
      </c>
      <c r="G1299" s="64">
        <f t="shared" si="41"/>
        <v>1</v>
      </c>
      <c r="H1299" s="48"/>
      <c r="I1299" s="48"/>
    </row>
    <row r="1300" spans="1:9" ht="15" thickTop="1" x14ac:dyDescent="0.3">
      <c r="A1300" s="43" t="str">
        <f t="shared" si="40"/>
        <v>A</v>
      </c>
      <c r="B1300" s="55" t="s">
        <v>333</v>
      </c>
      <c r="C1300" s="56" t="s">
        <v>10</v>
      </c>
      <c r="D1300" s="57">
        <v>38000</v>
      </c>
      <c r="E1300" s="57">
        <v>36000</v>
      </c>
      <c r="F1300" s="57">
        <v>36000</v>
      </c>
      <c r="G1300" s="58">
        <f t="shared" si="41"/>
        <v>1</v>
      </c>
    </row>
    <row r="1301" spans="1:9" x14ac:dyDescent="0.3">
      <c r="A1301" s="43" t="str">
        <f t="shared" si="40"/>
        <v>A</v>
      </c>
      <c r="B1301" s="59" t="s">
        <v>333</v>
      </c>
      <c r="C1301" s="60" t="s">
        <v>16</v>
      </c>
      <c r="D1301" s="61">
        <v>38000</v>
      </c>
      <c r="E1301" s="61">
        <v>36000</v>
      </c>
      <c r="F1301" s="61">
        <v>36000</v>
      </c>
      <c r="G1301" s="62">
        <f t="shared" si="41"/>
        <v>1</v>
      </c>
    </row>
    <row r="1302" spans="1:9" ht="33" thickBot="1" x14ac:dyDescent="0.35">
      <c r="A1302" s="43" t="str">
        <f t="shared" si="40"/>
        <v>A</v>
      </c>
      <c r="B1302" s="44" t="s">
        <v>772</v>
      </c>
      <c r="C1302" s="45" t="s">
        <v>773</v>
      </c>
      <c r="D1302" s="63">
        <v>24000</v>
      </c>
      <c r="E1302" s="63">
        <v>26000</v>
      </c>
      <c r="F1302" s="63">
        <v>26000</v>
      </c>
      <c r="G1302" s="64">
        <f t="shared" si="41"/>
        <v>1</v>
      </c>
      <c r="H1302" s="48"/>
      <c r="I1302" s="48"/>
    </row>
    <row r="1303" spans="1:9" ht="15" thickTop="1" x14ac:dyDescent="0.3">
      <c r="A1303" s="43" t="str">
        <f t="shared" si="40"/>
        <v>A</v>
      </c>
      <c r="B1303" s="55" t="s">
        <v>333</v>
      </c>
      <c r="C1303" s="56" t="s">
        <v>10</v>
      </c>
      <c r="D1303" s="57">
        <v>24000</v>
      </c>
      <c r="E1303" s="57">
        <v>26000</v>
      </c>
      <c r="F1303" s="57">
        <v>26000</v>
      </c>
      <c r="G1303" s="58">
        <f t="shared" si="41"/>
        <v>1</v>
      </c>
    </row>
    <row r="1304" spans="1:9" x14ac:dyDescent="0.3">
      <c r="A1304" s="43" t="str">
        <f t="shared" si="40"/>
        <v>A</v>
      </c>
      <c r="B1304" s="59" t="s">
        <v>333</v>
      </c>
      <c r="C1304" s="60" t="s">
        <v>14</v>
      </c>
      <c r="D1304" s="61">
        <v>24000</v>
      </c>
      <c r="E1304" s="61">
        <v>26000</v>
      </c>
      <c r="F1304" s="61">
        <v>26000</v>
      </c>
      <c r="G1304" s="62">
        <f t="shared" si="41"/>
        <v>1</v>
      </c>
    </row>
    <row r="1305" spans="1:9" ht="16.8" thickBot="1" x14ac:dyDescent="0.35">
      <c r="A1305" s="43" t="str">
        <f t="shared" si="40"/>
        <v>A</v>
      </c>
      <c r="B1305" s="44" t="s">
        <v>774</v>
      </c>
      <c r="C1305" s="45" t="s">
        <v>775</v>
      </c>
      <c r="D1305" s="63">
        <v>30000</v>
      </c>
      <c r="E1305" s="63">
        <v>30020</v>
      </c>
      <c r="F1305" s="63">
        <v>18391.695220000001</v>
      </c>
      <c r="G1305" s="64">
        <f t="shared" si="41"/>
        <v>0.61264807528314458</v>
      </c>
      <c r="H1305" s="48"/>
      <c r="I1305" s="48"/>
    </row>
    <row r="1306" spans="1:9" ht="15" thickTop="1" x14ac:dyDescent="0.3">
      <c r="A1306" s="43" t="str">
        <f t="shared" si="40"/>
        <v>A</v>
      </c>
      <c r="B1306" s="55" t="s">
        <v>333</v>
      </c>
      <c r="C1306" s="56" t="s">
        <v>10</v>
      </c>
      <c r="D1306" s="57">
        <v>28000</v>
      </c>
      <c r="E1306" s="57">
        <v>28020</v>
      </c>
      <c r="F1306" s="57">
        <v>17728.86248</v>
      </c>
      <c r="G1306" s="58">
        <f t="shared" si="41"/>
        <v>0.63272171591720194</v>
      </c>
    </row>
    <row r="1307" spans="1:9" x14ac:dyDescent="0.3">
      <c r="A1307" s="43" t="str">
        <f t="shared" si="40"/>
        <v>A</v>
      </c>
      <c r="B1307" s="59" t="s">
        <v>333</v>
      </c>
      <c r="C1307" s="60" t="s">
        <v>16</v>
      </c>
      <c r="D1307" s="61">
        <v>28000</v>
      </c>
      <c r="E1307" s="61">
        <v>28020</v>
      </c>
      <c r="F1307" s="61">
        <v>17728.86248</v>
      </c>
      <c r="G1307" s="62">
        <f t="shared" si="41"/>
        <v>0.63272171591720194</v>
      </c>
    </row>
    <row r="1308" spans="1:9" x14ac:dyDescent="0.3">
      <c r="A1308" s="43" t="str">
        <f t="shared" si="40"/>
        <v>A</v>
      </c>
      <c r="B1308" s="55" t="s">
        <v>333</v>
      </c>
      <c r="C1308" s="56" t="s">
        <v>17</v>
      </c>
      <c r="D1308" s="57">
        <v>2000</v>
      </c>
      <c r="E1308" s="57">
        <v>2000</v>
      </c>
      <c r="F1308" s="57">
        <v>662.83273999999994</v>
      </c>
      <c r="G1308" s="58">
        <f t="shared" si="41"/>
        <v>0.33141636999999996</v>
      </c>
    </row>
    <row r="1309" spans="1:9" ht="16.8" thickBot="1" x14ac:dyDescent="0.35">
      <c r="A1309" s="43" t="str">
        <f t="shared" si="40"/>
        <v>A</v>
      </c>
      <c r="B1309" s="44" t="s">
        <v>776</v>
      </c>
      <c r="C1309" s="45" t="s">
        <v>777</v>
      </c>
      <c r="D1309" s="63">
        <v>20250</v>
      </c>
      <c r="E1309" s="63">
        <v>23128</v>
      </c>
      <c r="F1309" s="63">
        <v>23682.689620000005</v>
      </c>
      <c r="G1309" s="64">
        <f t="shared" si="41"/>
        <v>1.0239834667934973</v>
      </c>
      <c r="H1309" s="48"/>
      <c r="I1309" s="48"/>
    </row>
    <row r="1310" spans="1:9" ht="15" thickTop="1" x14ac:dyDescent="0.3">
      <c r="A1310" s="43" t="str">
        <f t="shared" si="40"/>
        <v>A</v>
      </c>
      <c r="B1310" s="55" t="s">
        <v>333</v>
      </c>
      <c r="C1310" s="56" t="s">
        <v>10</v>
      </c>
      <c r="D1310" s="57">
        <v>19250</v>
      </c>
      <c r="E1310" s="57">
        <v>17819</v>
      </c>
      <c r="F1310" s="57">
        <v>17668.327000000005</v>
      </c>
      <c r="G1310" s="58">
        <f t="shared" si="41"/>
        <v>0.9915442505191091</v>
      </c>
    </row>
    <row r="1311" spans="1:9" x14ac:dyDescent="0.3">
      <c r="A1311" s="43" t="str">
        <f t="shared" si="40"/>
        <v>A</v>
      </c>
      <c r="B1311" s="59" t="s">
        <v>333</v>
      </c>
      <c r="C1311" s="60" t="s">
        <v>11</v>
      </c>
      <c r="D1311" s="61">
        <v>13200</v>
      </c>
      <c r="E1311" s="61">
        <v>10889</v>
      </c>
      <c r="F1311" s="61">
        <v>10875.81191</v>
      </c>
      <c r="G1311" s="62">
        <f t="shared" si="41"/>
        <v>0.99878886123610988</v>
      </c>
    </row>
    <row r="1312" spans="1:9" x14ac:dyDescent="0.3">
      <c r="A1312" s="43" t="str">
        <f t="shared" si="40"/>
        <v>A</v>
      </c>
      <c r="B1312" s="59" t="s">
        <v>333</v>
      </c>
      <c r="C1312" s="60" t="s">
        <v>12</v>
      </c>
      <c r="D1312" s="61">
        <v>5110</v>
      </c>
      <c r="E1312" s="61">
        <v>6200</v>
      </c>
      <c r="F1312" s="61">
        <v>6092.8582100000003</v>
      </c>
      <c r="G1312" s="62">
        <f t="shared" si="41"/>
        <v>0.98271906612903226</v>
      </c>
    </row>
    <row r="1313" spans="1:9" x14ac:dyDescent="0.3">
      <c r="A1313" s="43" t="str">
        <f t="shared" si="40"/>
        <v>A</v>
      </c>
      <c r="B1313" s="59" t="s">
        <v>333</v>
      </c>
      <c r="C1313" s="60" t="s">
        <v>15</v>
      </c>
      <c r="D1313" s="61">
        <v>190</v>
      </c>
      <c r="E1313" s="61">
        <v>230</v>
      </c>
      <c r="F1313" s="61">
        <v>218.1866</v>
      </c>
      <c r="G1313" s="62">
        <f t="shared" si="41"/>
        <v>0.94863739130434777</v>
      </c>
    </row>
    <row r="1314" spans="1:9" x14ac:dyDescent="0.3">
      <c r="A1314" s="43" t="str">
        <f t="shared" si="40"/>
        <v>A</v>
      </c>
      <c r="B1314" s="59" t="s">
        <v>333</v>
      </c>
      <c r="C1314" s="60" t="s">
        <v>16</v>
      </c>
      <c r="D1314" s="61">
        <v>750</v>
      </c>
      <c r="E1314" s="61">
        <v>500</v>
      </c>
      <c r="F1314" s="61">
        <v>481.47028</v>
      </c>
      <c r="G1314" s="62">
        <f t="shared" si="41"/>
        <v>0.96294056000000006</v>
      </c>
    </row>
    <row r="1315" spans="1:9" x14ac:dyDescent="0.3">
      <c r="A1315" s="43" t="str">
        <f t="shared" si="40"/>
        <v>A</v>
      </c>
      <c r="B1315" s="55" t="s">
        <v>333</v>
      </c>
      <c r="C1315" s="56" t="s">
        <v>17</v>
      </c>
      <c r="D1315" s="57">
        <v>1000</v>
      </c>
      <c r="E1315" s="57">
        <v>5309</v>
      </c>
      <c r="F1315" s="57">
        <v>6014.3626199999999</v>
      </c>
      <c r="G1315" s="58">
        <f t="shared" si="41"/>
        <v>1.1328616726313807</v>
      </c>
    </row>
    <row r="1316" spans="1:9" ht="33" thickBot="1" x14ac:dyDescent="0.35">
      <c r="A1316" s="43" t="str">
        <f t="shared" si="40"/>
        <v>A</v>
      </c>
      <c r="B1316" s="44" t="s">
        <v>778</v>
      </c>
      <c r="C1316" s="45" t="s">
        <v>779</v>
      </c>
      <c r="D1316" s="63">
        <v>26600</v>
      </c>
      <c r="E1316" s="63">
        <v>30841.3</v>
      </c>
      <c r="F1316" s="63">
        <v>32455.316050000001</v>
      </c>
      <c r="G1316" s="64">
        <f t="shared" si="41"/>
        <v>1.0523329447850773</v>
      </c>
      <c r="H1316" s="48"/>
      <c r="I1316" s="48"/>
    </row>
    <row r="1317" spans="1:9" ht="15" thickTop="1" x14ac:dyDescent="0.3">
      <c r="A1317" s="43" t="str">
        <f t="shared" si="40"/>
        <v>A</v>
      </c>
      <c r="B1317" s="55" t="s">
        <v>333</v>
      </c>
      <c r="C1317" s="56" t="s">
        <v>10</v>
      </c>
      <c r="D1317" s="57">
        <v>12010</v>
      </c>
      <c r="E1317" s="57">
        <v>12281.3</v>
      </c>
      <c r="F1317" s="57">
        <v>13971.278410000001</v>
      </c>
      <c r="G1317" s="58">
        <f t="shared" si="41"/>
        <v>1.1376058243019878</v>
      </c>
    </row>
    <row r="1318" spans="1:9" x14ac:dyDescent="0.3">
      <c r="A1318" s="43" t="str">
        <f t="shared" si="40"/>
        <v>A</v>
      </c>
      <c r="B1318" s="59" t="s">
        <v>333</v>
      </c>
      <c r="C1318" s="60" t="s">
        <v>11</v>
      </c>
      <c r="D1318" s="61">
        <v>6680</v>
      </c>
      <c r="E1318" s="61">
        <v>6680</v>
      </c>
      <c r="F1318" s="61">
        <v>7095.4427500000002</v>
      </c>
      <c r="G1318" s="62">
        <f t="shared" si="41"/>
        <v>1.0621920284431139</v>
      </c>
    </row>
    <row r="1319" spans="1:9" x14ac:dyDescent="0.3">
      <c r="A1319" s="43" t="str">
        <f t="shared" si="40"/>
        <v>A</v>
      </c>
      <c r="B1319" s="59" t="s">
        <v>333</v>
      </c>
      <c r="C1319" s="60" t="s">
        <v>12</v>
      </c>
      <c r="D1319" s="61">
        <v>4686</v>
      </c>
      <c r="E1319" s="61">
        <v>5001.3</v>
      </c>
      <c r="F1319" s="61">
        <v>5674.6008099999999</v>
      </c>
      <c r="G1319" s="62">
        <f t="shared" si="41"/>
        <v>1.1346251594585408</v>
      </c>
    </row>
    <row r="1320" spans="1:9" x14ac:dyDescent="0.3">
      <c r="A1320" s="43" t="str">
        <f t="shared" si="40"/>
        <v>A</v>
      </c>
      <c r="B1320" s="59" t="s">
        <v>333</v>
      </c>
      <c r="C1320" s="60" t="s">
        <v>14</v>
      </c>
      <c r="D1320" s="61">
        <v>0</v>
      </c>
      <c r="E1320" s="61">
        <v>0</v>
      </c>
      <c r="F1320" s="61">
        <v>564.72352000000001</v>
      </c>
      <c r="G1320" s="62" t="e">
        <f t="shared" si="41"/>
        <v>#DIV/0!</v>
      </c>
    </row>
    <row r="1321" spans="1:9" x14ac:dyDescent="0.3">
      <c r="A1321" s="43" t="str">
        <f t="shared" si="40"/>
        <v>A</v>
      </c>
      <c r="B1321" s="59" t="s">
        <v>333</v>
      </c>
      <c r="C1321" s="60" t="s">
        <v>2</v>
      </c>
      <c r="D1321" s="61">
        <v>344</v>
      </c>
      <c r="E1321" s="61">
        <v>318</v>
      </c>
      <c r="F1321" s="61">
        <v>316.76137999999997</v>
      </c>
      <c r="G1321" s="62">
        <f t="shared" si="41"/>
        <v>0.99610496855345909</v>
      </c>
    </row>
    <row r="1322" spans="1:9" x14ac:dyDescent="0.3">
      <c r="A1322" s="43" t="str">
        <f t="shared" si="40"/>
        <v>A</v>
      </c>
      <c r="B1322" s="59" t="s">
        <v>333</v>
      </c>
      <c r="C1322" s="60" t="s">
        <v>16</v>
      </c>
      <c r="D1322" s="61">
        <v>300</v>
      </c>
      <c r="E1322" s="61">
        <v>282</v>
      </c>
      <c r="F1322" s="61">
        <v>319.74995000000001</v>
      </c>
      <c r="G1322" s="62">
        <f t="shared" si="41"/>
        <v>1.133865070921986</v>
      </c>
    </row>
    <row r="1323" spans="1:9" x14ac:dyDescent="0.3">
      <c r="A1323" s="43" t="str">
        <f t="shared" si="40"/>
        <v>A</v>
      </c>
      <c r="B1323" s="55" t="s">
        <v>333</v>
      </c>
      <c r="C1323" s="56" t="s">
        <v>17</v>
      </c>
      <c r="D1323" s="57">
        <v>14590</v>
      </c>
      <c r="E1323" s="57">
        <v>18560</v>
      </c>
      <c r="F1323" s="57">
        <v>18484.037640000002</v>
      </c>
      <c r="G1323" s="58">
        <f t="shared" si="41"/>
        <v>0.99590720043103464</v>
      </c>
    </row>
    <row r="1324" spans="1:9" ht="16.8" thickBot="1" x14ac:dyDescent="0.35">
      <c r="A1324" s="43" t="str">
        <f t="shared" si="40"/>
        <v>A</v>
      </c>
      <c r="B1324" s="44" t="s">
        <v>780</v>
      </c>
      <c r="C1324" s="45" t="s">
        <v>781</v>
      </c>
      <c r="D1324" s="63">
        <v>11170.8</v>
      </c>
      <c r="E1324" s="63">
        <v>12408.75</v>
      </c>
      <c r="F1324" s="63">
        <v>16157.631629999998</v>
      </c>
      <c r="G1324" s="64">
        <f t="shared" si="41"/>
        <v>1.3021159770323358</v>
      </c>
      <c r="H1324" s="48"/>
      <c r="I1324" s="48"/>
    </row>
    <row r="1325" spans="1:9" ht="15" thickTop="1" x14ac:dyDescent="0.3">
      <c r="A1325" s="43" t="str">
        <f t="shared" si="40"/>
        <v>A</v>
      </c>
      <c r="B1325" s="55" t="s">
        <v>333</v>
      </c>
      <c r="C1325" s="56" t="s">
        <v>10</v>
      </c>
      <c r="D1325" s="57">
        <v>7920.8</v>
      </c>
      <c r="E1325" s="57">
        <v>7952.6</v>
      </c>
      <c r="F1325" s="57">
        <v>8190.9157199999991</v>
      </c>
      <c r="G1325" s="58">
        <f t="shared" si="41"/>
        <v>1.0299670195910771</v>
      </c>
    </row>
    <row r="1326" spans="1:9" x14ac:dyDescent="0.3">
      <c r="A1326" s="43" t="str">
        <f t="shared" si="40"/>
        <v>A</v>
      </c>
      <c r="B1326" s="59" t="s">
        <v>333</v>
      </c>
      <c r="C1326" s="60" t="s">
        <v>11</v>
      </c>
      <c r="D1326" s="61">
        <v>3740.8</v>
      </c>
      <c r="E1326" s="61">
        <v>3915.8</v>
      </c>
      <c r="F1326" s="61">
        <v>3918.6112199999998</v>
      </c>
      <c r="G1326" s="62">
        <f t="shared" si="41"/>
        <v>1.0007179171561367</v>
      </c>
    </row>
    <row r="1327" spans="1:9" x14ac:dyDescent="0.3">
      <c r="A1327" s="43" t="str">
        <f t="shared" si="40"/>
        <v>A</v>
      </c>
      <c r="B1327" s="59" t="s">
        <v>333</v>
      </c>
      <c r="C1327" s="60" t="s">
        <v>12</v>
      </c>
      <c r="D1327" s="61">
        <v>3850</v>
      </c>
      <c r="E1327" s="61">
        <v>3753.9</v>
      </c>
      <c r="F1327" s="61">
        <v>4001.6032500000001</v>
      </c>
      <c r="G1327" s="62">
        <f t="shared" si="41"/>
        <v>1.065985575001998</v>
      </c>
    </row>
    <row r="1328" spans="1:9" x14ac:dyDescent="0.3">
      <c r="A1328" s="43" t="str">
        <f t="shared" si="40"/>
        <v>A</v>
      </c>
      <c r="B1328" s="59" t="s">
        <v>333</v>
      </c>
      <c r="C1328" s="60" t="s">
        <v>2</v>
      </c>
      <c r="D1328" s="61">
        <v>0</v>
      </c>
      <c r="E1328" s="61">
        <v>0</v>
      </c>
      <c r="F1328" s="61">
        <v>3.85E-2</v>
      </c>
      <c r="G1328" s="62" t="e">
        <f t="shared" si="41"/>
        <v>#DIV/0!</v>
      </c>
    </row>
    <row r="1329" spans="1:9" x14ac:dyDescent="0.3">
      <c r="A1329" s="43" t="str">
        <f t="shared" si="40"/>
        <v>A</v>
      </c>
      <c r="B1329" s="59" t="s">
        <v>333</v>
      </c>
      <c r="C1329" s="60" t="s">
        <v>15</v>
      </c>
      <c r="D1329" s="61">
        <v>100</v>
      </c>
      <c r="E1329" s="61">
        <v>70</v>
      </c>
      <c r="F1329" s="61">
        <v>68.001300000000001</v>
      </c>
      <c r="G1329" s="62">
        <f t="shared" si="41"/>
        <v>0.97144714285714284</v>
      </c>
    </row>
    <row r="1330" spans="1:9" x14ac:dyDescent="0.3">
      <c r="A1330" s="43" t="str">
        <f t="shared" si="40"/>
        <v>A</v>
      </c>
      <c r="B1330" s="59" t="s">
        <v>333</v>
      </c>
      <c r="C1330" s="60" t="s">
        <v>16</v>
      </c>
      <c r="D1330" s="61">
        <v>230</v>
      </c>
      <c r="E1330" s="61">
        <v>212.9</v>
      </c>
      <c r="F1330" s="61">
        <v>202.66145</v>
      </c>
      <c r="G1330" s="62">
        <f t="shared" si="41"/>
        <v>0.95190911225927666</v>
      </c>
    </row>
    <row r="1331" spans="1:9" x14ac:dyDescent="0.3">
      <c r="A1331" s="43" t="str">
        <f t="shared" si="40"/>
        <v>A</v>
      </c>
      <c r="B1331" s="55" t="s">
        <v>333</v>
      </c>
      <c r="C1331" s="56" t="s">
        <v>17</v>
      </c>
      <c r="D1331" s="57">
        <v>3250</v>
      </c>
      <c r="E1331" s="57">
        <v>4456.1499999999996</v>
      </c>
      <c r="F1331" s="57">
        <v>7966.7159100000008</v>
      </c>
      <c r="G1331" s="58">
        <f t="shared" si="41"/>
        <v>1.7878024550340543</v>
      </c>
    </row>
    <row r="1332" spans="1:9" ht="33" thickBot="1" x14ac:dyDescent="0.35">
      <c r="A1332" s="43" t="str">
        <f t="shared" si="40"/>
        <v>A</v>
      </c>
      <c r="B1332" s="44" t="s">
        <v>782</v>
      </c>
      <c r="C1332" s="45" t="s">
        <v>783</v>
      </c>
      <c r="D1332" s="63">
        <v>1387.2</v>
      </c>
      <c r="E1332" s="63">
        <v>1578.6</v>
      </c>
      <c r="F1332" s="63">
        <v>1562.46171</v>
      </c>
      <c r="G1332" s="64">
        <f t="shared" si="41"/>
        <v>0.98977683390345883</v>
      </c>
      <c r="H1332" s="48"/>
      <c r="I1332" s="48"/>
    </row>
    <row r="1333" spans="1:9" ht="15" thickTop="1" x14ac:dyDescent="0.3">
      <c r="A1333" s="43" t="str">
        <f t="shared" si="40"/>
        <v>A</v>
      </c>
      <c r="B1333" s="55" t="s">
        <v>333</v>
      </c>
      <c r="C1333" s="56" t="s">
        <v>10</v>
      </c>
      <c r="D1333" s="57">
        <v>1387.2</v>
      </c>
      <c r="E1333" s="57">
        <v>1578.6</v>
      </c>
      <c r="F1333" s="57">
        <v>1562.46171</v>
      </c>
      <c r="G1333" s="58">
        <f t="shared" si="41"/>
        <v>0.98977683390345883</v>
      </c>
    </row>
    <row r="1334" spans="1:9" x14ac:dyDescent="0.3">
      <c r="A1334" s="43" t="str">
        <f t="shared" si="40"/>
        <v>A</v>
      </c>
      <c r="B1334" s="59" t="s">
        <v>333</v>
      </c>
      <c r="C1334" s="60" t="s">
        <v>11</v>
      </c>
      <c r="D1334" s="61">
        <v>187.2</v>
      </c>
      <c r="E1334" s="61">
        <v>306.2</v>
      </c>
      <c r="F1334" s="61">
        <v>306.178</v>
      </c>
      <c r="G1334" s="62">
        <f t="shared" si="41"/>
        <v>0.99992815153494452</v>
      </c>
    </row>
    <row r="1335" spans="1:9" x14ac:dyDescent="0.3">
      <c r="A1335" s="43" t="str">
        <f t="shared" si="40"/>
        <v>A</v>
      </c>
      <c r="B1335" s="59" t="s">
        <v>333</v>
      </c>
      <c r="C1335" s="60" t="s">
        <v>12</v>
      </c>
      <c r="D1335" s="61">
        <v>1200</v>
      </c>
      <c r="E1335" s="61">
        <v>1272.4000000000001</v>
      </c>
      <c r="F1335" s="61">
        <v>1256.2837099999999</v>
      </c>
      <c r="G1335" s="62">
        <f t="shared" si="41"/>
        <v>0.98733394372838712</v>
      </c>
    </row>
    <row r="1336" spans="1:9" ht="49.2" thickBot="1" x14ac:dyDescent="0.35">
      <c r="A1336" s="43" t="str">
        <f t="shared" si="40"/>
        <v>A</v>
      </c>
      <c r="B1336" s="44" t="s">
        <v>784</v>
      </c>
      <c r="C1336" s="45" t="s">
        <v>785</v>
      </c>
      <c r="D1336" s="63">
        <v>1335.1</v>
      </c>
      <c r="E1336" s="63">
        <v>1521.3</v>
      </c>
      <c r="F1336" s="63">
        <v>3039.8439800000001</v>
      </c>
      <c r="G1336" s="64">
        <f t="shared" si="41"/>
        <v>1.9981883783606127</v>
      </c>
      <c r="H1336" s="48"/>
      <c r="I1336" s="48"/>
    </row>
    <row r="1337" spans="1:9" ht="15" thickTop="1" x14ac:dyDescent="0.3">
      <c r="A1337" s="43" t="str">
        <f t="shared" si="40"/>
        <v>A</v>
      </c>
      <c r="B1337" s="55" t="s">
        <v>333</v>
      </c>
      <c r="C1337" s="56" t="s">
        <v>10</v>
      </c>
      <c r="D1337" s="57">
        <v>1335.1</v>
      </c>
      <c r="E1337" s="57">
        <v>1351.954</v>
      </c>
      <c r="F1337" s="57">
        <v>2848.1014700000001</v>
      </c>
      <c r="G1337" s="58">
        <f t="shared" si="41"/>
        <v>2.1066556036669888</v>
      </c>
    </row>
    <row r="1338" spans="1:9" x14ac:dyDescent="0.3">
      <c r="A1338" s="43" t="str">
        <f t="shared" si="40"/>
        <v>A</v>
      </c>
      <c r="B1338" s="59" t="s">
        <v>333</v>
      </c>
      <c r="C1338" s="60" t="s">
        <v>11</v>
      </c>
      <c r="D1338" s="61">
        <v>386.1</v>
      </c>
      <c r="E1338" s="61">
        <v>388.3</v>
      </c>
      <c r="F1338" s="61">
        <v>460.49513999999999</v>
      </c>
      <c r="G1338" s="62">
        <f t="shared" si="41"/>
        <v>1.1859261910893639</v>
      </c>
    </row>
    <row r="1339" spans="1:9" x14ac:dyDescent="0.3">
      <c r="A1339" s="43" t="str">
        <f t="shared" si="40"/>
        <v>A</v>
      </c>
      <c r="B1339" s="59" t="s">
        <v>333</v>
      </c>
      <c r="C1339" s="60" t="s">
        <v>12</v>
      </c>
      <c r="D1339" s="61">
        <v>932</v>
      </c>
      <c r="E1339" s="61">
        <v>955.02</v>
      </c>
      <c r="F1339" s="61">
        <v>2347.2069099999999</v>
      </c>
      <c r="G1339" s="62">
        <f t="shared" si="41"/>
        <v>2.457756811375678</v>
      </c>
    </row>
    <row r="1340" spans="1:9" x14ac:dyDescent="0.3">
      <c r="A1340" s="43" t="str">
        <f t="shared" si="40"/>
        <v>A</v>
      </c>
      <c r="B1340" s="59" t="s">
        <v>333</v>
      </c>
      <c r="C1340" s="60" t="s">
        <v>2</v>
      </c>
      <c r="D1340" s="61">
        <v>0</v>
      </c>
      <c r="E1340" s="61">
        <v>0</v>
      </c>
      <c r="F1340" s="61">
        <v>5.7905899999999999</v>
      </c>
      <c r="G1340" s="62" t="e">
        <f t="shared" si="41"/>
        <v>#DIV/0!</v>
      </c>
    </row>
    <row r="1341" spans="1:9" x14ac:dyDescent="0.3">
      <c r="A1341" s="43" t="str">
        <f t="shared" si="40"/>
        <v>A</v>
      </c>
      <c r="B1341" s="59" t="s">
        <v>333</v>
      </c>
      <c r="C1341" s="60" t="s">
        <v>15</v>
      </c>
      <c r="D1341" s="61">
        <v>15</v>
      </c>
      <c r="E1341" s="61">
        <v>7.8339999999999996</v>
      </c>
      <c r="F1341" s="61">
        <v>7.0533200000000003</v>
      </c>
      <c r="G1341" s="62">
        <f t="shared" si="41"/>
        <v>0.90034720449323469</v>
      </c>
    </row>
    <row r="1342" spans="1:9" x14ac:dyDescent="0.3">
      <c r="A1342" s="43" t="str">
        <f t="shared" si="40"/>
        <v>A</v>
      </c>
      <c r="B1342" s="59" t="s">
        <v>333</v>
      </c>
      <c r="C1342" s="60" t="s">
        <v>16</v>
      </c>
      <c r="D1342" s="61">
        <v>2</v>
      </c>
      <c r="E1342" s="61">
        <v>0.8</v>
      </c>
      <c r="F1342" s="61">
        <v>27.555509999999998</v>
      </c>
      <c r="G1342" s="62">
        <f t="shared" si="41"/>
        <v>34.444387499999998</v>
      </c>
    </row>
    <row r="1343" spans="1:9" x14ac:dyDescent="0.3">
      <c r="A1343" s="43" t="str">
        <f t="shared" si="40"/>
        <v>A</v>
      </c>
      <c r="B1343" s="55" t="s">
        <v>333</v>
      </c>
      <c r="C1343" s="56" t="s">
        <v>17</v>
      </c>
      <c r="D1343" s="57">
        <v>0</v>
      </c>
      <c r="E1343" s="57">
        <v>169.346</v>
      </c>
      <c r="F1343" s="57">
        <v>191.74251000000001</v>
      </c>
      <c r="G1343" s="58">
        <f t="shared" si="41"/>
        <v>1.1322529613926517</v>
      </c>
    </row>
    <row r="1344" spans="1:9" ht="16.8" thickBot="1" x14ac:dyDescent="0.35">
      <c r="A1344" s="43" t="str">
        <f t="shared" si="40"/>
        <v>A</v>
      </c>
      <c r="B1344" s="44" t="s">
        <v>786</v>
      </c>
      <c r="C1344" s="45" t="s">
        <v>787</v>
      </c>
      <c r="D1344" s="63">
        <v>1233.8</v>
      </c>
      <c r="E1344" s="63">
        <v>1232.5</v>
      </c>
      <c r="F1344" s="63">
        <v>1225.2078899999999</v>
      </c>
      <c r="G1344" s="64">
        <f t="shared" si="41"/>
        <v>0.99408348073022301</v>
      </c>
      <c r="H1344" s="48"/>
      <c r="I1344" s="48"/>
    </row>
    <row r="1345" spans="1:9" ht="15" thickTop="1" x14ac:dyDescent="0.3">
      <c r="A1345" s="43" t="str">
        <f t="shared" si="40"/>
        <v>A</v>
      </c>
      <c r="B1345" s="55" t="s">
        <v>333</v>
      </c>
      <c r="C1345" s="56" t="s">
        <v>10</v>
      </c>
      <c r="D1345" s="57">
        <v>1221.8</v>
      </c>
      <c r="E1345" s="57">
        <v>1210.5</v>
      </c>
      <c r="F1345" s="57">
        <v>1203.2421899999999</v>
      </c>
      <c r="G1345" s="58">
        <f t="shared" si="41"/>
        <v>0.99400428748451053</v>
      </c>
    </row>
    <row r="1346" spans="1:9" x14ac:dyDescent="0.3">
      <c r="A1346" s="43" t="str">
        <f t="shared" ref="A1346:A1409" si="42">IF(OR(D1346&lt;&gt;0,E1346&lt;&gt;0,F1346&lt;&gt;0),"A","B")</f>
        <v>A</v>
      </c>
      <c r="B1346" s="59" t="s">
        <v>333</v>
      </c>
      <c r="C1346" s="60" t="s">
        <v>11</v>
      </c>
      <c r="D1346" s="61">
        <v>701.8</v>
      </c>
      <c r="E1346" s="61">
        <v>652.29999999999995</v>
      </c>
      <c r="F1346" s="61">
        <v>652.22469999999998</v>
      </c>
      <c r="G1346" s="62">
        <f t="shared" ref="G1346:G1409" si="43">F1346/E1346</f>
        <v>0.99988456231795186</v>
      </c>
    </row>
    <row r="1347" spans="1:9" x14ac:dyDescent="0.3">
      <c r="A1347" s="43" t="str">
        <f t="shared" si="42"/>
        <v>A</v>
      </c>
      <c r="B1347" s="59" t="s">
        <v>333</v>
      </c>
      <c r="C1347" s="60" t="s">
        <v>12</v>
      </c>
      <c r="D1347" s="61">
        <v>500</v>
      </c>
      <c r="E1347" s="61">
        <v>547</v>
      </c>
      <c r="F1347" s="61">
        <v>540.02561000000003</v>
      </c>
      <c r="G1347" s="62">
        <f t="shared" si="43"/>
        <v>0.98724974405850097</v>
      </c>
    </row>
    <row r="1348" spans="1:9" x14ac:dyDescent="0.3">
      <c r="A1348" s="43" t="str">
        <f t="shared" si="42"/>
        <v>A</v>
      </c>
      <c r="B1348" s="59" t="s">
        <v>333</v>
      </c>
      <c r="C1348" s="60" t="s">
        <v>15</v>
      </c>
      <c r="D1348" s="61">
        <v>9</v>
      </c>
      <c r="E1348" s="61">
        <v>2</v>
      </c>
      <c r="F1348" s="61">
        <v>1.90245</v>
      </c>
      <c r="G1348" s="62">
        <f t="shared" si="43"/>
        <v>0.95122499999999999</v>
      </c>
    </row>
    <row r="1349" spans="1:9" x14ac:dyDescent="0.3">
      <c r="A1349" s="43" t="str">
        <f t="shared" si="42"/>
        <v>A</v>
      </c>
      <c r="B1349" s="59" t="s">
        <v>333</v>
      </c>
      <c r="C1349" s="60" t="s">
        <v>16</v>
      </c>
      <c r="D1349" s="61">
        <v>11</v>
      </c>
      <c r="E1349" s="61">
        <v>9.1999999999999993</v>
      </c>
      <c r="F1349" s="61">
        <v>9.0894300000000001</v>
      </c>
      <c r="G1349" s="62">
        <f t="shared" si="43"/>
        <v>0.98798152173913056</v>
      </c>
    </row>
    <row r="1350" spans="1:9" x14ac:dyDescent="0.3">
      <c r="A1350" s="43" t="str">
        <f t="shared" si="42"/>
        <v>A</v>
      </c>
      <c r="B1350" s="55" t="s">
        <v>333</v>
      </c>
      <c r="C1350" s="56" t="s">
        <v>17</v>
      </c>
      <c r="D1350" s="57">
        <v>12</v>
      </c>
      <c r="E1350" s="57">
        <v>22</v>
      </c>
      <c r="F1350" s="57">
        <v>21.965699999999998</v>
      </c>
      <c r="G1350" s="58">
        <f t="shared" si="43"/>
        <v>0.99844090909090899</v>
      </c>
    </row>
    <row r="1351" spans="1:9" ht="33" thickBot="1" x14ac:dyDescent="0.35">
      <c r="A1351" s="43" t="str">
        <f t="shared" si="42"/>
        <v>A</v>
      </c>
      <c r="B1351" s="44" t="s">
        <v>788</v>
      </c>
      <c r="C1351" s="45" t="s">
        <v>789</v>
      </c>
      <c r="D1351" s="63">
        <v>4200</v>
      </c>
      <c r="E1351" s="63">
        <v>6562.4</v>
      </c>
      <c r="F1351" s="63">
        <v>11708.525160000001</v>
      </c>
      <c r="G1351" s="64">
        <f t="shared" si="43"/>
        <v>1.7841834024137513</v>
      </c>
      <c r="H1351" s="48"/>
      <c r="I1351" s="48"/>
    </row>
    <row r="1352" spans="1:9" ht="15" thickTop="1" x14ac:dyDescent="0.3">
      <c r="A1352" s="43" t="str">
        <f t="shared" si="42"/>
        <v>A</v>
      </c>
      <c r="B1352" s="55" t="s">
        <v>333</v>
      </c>
      <c r="C1352" s="56" t="s">
        <v>10</v>
      </c>
      <c r="D1352" s="57">
        <v>1000</v>
      </c>
      <c r="E1352" s="57">
        <v>1269.4000000000001</v>
      </c>
      <c r="F1352" s="57">
        <v>3237.1151099999997</v>
      </c>
      <c r="G1352" s="58">
        <f t="shared" si="43"/>
        <v>2.5501143138490621</v>
      </c>
    </row>
    <row r="1353" spans="1:9" x14ac:dyDescent="0.3">
      <c r="A1353" s="43" t="str">
        <f t="shared" si="42"/>
        <v>A</v>
      </c>
      <c r="B1353" s="59" t="s">
        <v>333</v>
      </c>
      <c r="C1353" s="60" t="s">
        <v>11</v>
      </c>
      <c r="D1353" s="61">
        <v>0</v>
      </c>
      <c r="E1353" s="61">
        <v>0</v>
      </c>
      <c r="F1353" s="61">
        <v>886.55948000000001</v>
      </c>
      <c r="G1353" s="62" t="e">
        <f t="shared" si="43"/>
        <v>#DIV/0!</v>
      </c>
    </row>
    <row r="1354" spans="1:9" x14ac:dyDescent="0.3">
      <c r="A1354" s="43" t="str">
        <f t="shared" si="42"/>
        <v>A</v>
      </c>
      <c r="B1354" s="59" t="s">
        <v>333</v>
      </c>
      <c r="C1354" s="60" t="s">
        <v>12</v>
      </c>
      <c r="D1354" s="61">
        <v>1000</v>
      </c>
      <c r="E1354" s="61">
        <v>1269.4000000000001</v>
      </c>
      <c r="F1354" s="61">
        <v>2221.4999299999999</v>
      </c>
      <c r="G1354" s="62">
        <f t="shared" si="43"/>
        <v>1.7500393335434061</v>
      </c>
    </row>
    <row r="1355" spans="1:9" x14ac:dyDescent="0.3">
      <c r="A1355" s="43" t="str">
        <f t="shared" si="42"/>
        <v>A</v>
      </c>
      <c r="B1355" s="59" t="s">
        <v>333</v>
      </c>
      <c r="C1355" s="60" t="s">
        <v>2</v>
      </c>
      <c r="D1355" s="61">
        <v>0</v>
      </c>
      <c r="E1355" s="61">
        <v>0</v>
      </c>
      <c r="F1355" s="61">
        <v>129.0557</v>
      </c>
      <c r="G1355" s="62" t="e">
        <f t="shared" si="43"/>
        <v>#DIV/0!</v>
      </c>
    </row>
    <row r="1356" spans="1:9" x14ac:dyDescent="0.3">
      <c r="A1356" s="43" t="str">
        <f t="shared" si="42"/>
        <v>A</v>
      </c>
      <c r="B1356" s="55" t="s">
        <v>333</v>
      </c>
      <c r="C1356" s="56" t="s">
        <v>17</v>
      </c>
      <c r="D1356" s="57">
        <v>3200</v>
      </c>
      <c r="E1356" s="57">
        <v>5293</v>
      </c>
      <c r="F1356" s="57">
        <v>8471.4100500000004</v>
      </c>
      <c r="G1356" s="58">
        <f t="shared" si="43"/>
        <v>1.6004931135461931</v>
      </c>
    </row>
    <row r="1357" spans="1:9" ht="33" thickBot="1" x14ac:dyDescent="0.35">
      <c r="A1357" s="43" t="str">
        <f t="shared" si="42"/>
        <v>A</v>
      </c>
      <c r="B1357" s="44" t="s">
        <v>790</v>
      </c>
      <c r="C1357" s="45" t="s">
        <v>791</v>
      </c>
      <c r="D1357" s="63">
        <v>4725.5</v>
      </c>
      <c r="E1357" s="63">
        <v>5186.3999999999996</v>
      </c>
      <c r="F1357" s="63">
        <v>6237.0182699999987</v>
      </c>
      <c r="G1357" s="64">
        <f t="shared" si="43"/>
        <v>1.2025717781119851</v>
      </c>
      <c r="H1357" s="48"/>
      <c r="I1357" s="48"/>
    </row>
    <row r="1358" spans="1:9" ht="15" thickTop="1" x14ac:dyDescent="0.3">
      <c r="A1358" s="43" t="str">
        <f t="shared" si="42"/>
        <v>A</v>
      </c>
      <c r="B1358" s="55" t="s">
        <v>333</v>
      </c>
      <c r="C1358" s="56" t="s">
        <v>10</v>
      </c>
      <c r="D1358" s="57">
        <v>3825.5</v>
      </c>
      <c r="E1358" s="57">
        <v>4352.5</v>
      </c>
      <c r="F1358" s="57">
        <v>5639.0372699999989</v>
      </c>
      <c r="G1358" s="58">
        <f t="shared" si="43"/>
        <v>1.2955858173463524</v>
      </c>
    </row>
    <row r="1359" spans="1:9" x14ac:dyDescent="0.3">
      <c r="A1359" s="43" t="str">
        <f t="shared" si="42"/>
        <v>A</v>
      </c>
      <c r="B1359" s="59" t="s">
        <v>333</v>
      </c>
      <c r="C1359" s="60" t="s">
        <v>11</v>
      </c>
      <c r="D1359" s="61">
        <v>2045.5</v>
      </c>
      <c r="E1359" s="61">
        <v>2210.6</v>
      </c>
      <c r="F1359" s="61">
        <v>2210.203</v>
      </c>
      <c r="G1359" s="62">
        <f t="shared" si="43"/>
        <v>0.99982041074821315</v>
      </c>
    </row>
    <row r="1360" spans="1:9" x14ac:dyDescent="0.3">
      <c r="A1360" s="43" t="str">
        <f t="shared" si="42"/>
        <v>A</v>
      </c>
      <c r="B1360" s="59" t="s">
        <v>333</v>
      </c>
      <c r="C1360" s="60" t="s">
        <v>12</v>
      </c>
      <c r="D1360" s="61">
        <v>1740</v>
      </c>
      <c r="E1360" s="61">
        <v>2103.1</v>
      </c>
      <c r="F1360" s="61">
        <v>2683.9778299999998</v>
      </c>
      <c r="G1360" s="62">
        <f t="shared" si="43"/>
        <v>1.2762007655365888</v>
      </c>
    </row>
    <row r="1361" spans="1:9" x14ac:dyDescent="0.3">
      <c r="A1361" s="43" t="str">
        <f t="shared" si="42"/>
        <v>A</v>
      </c>
      <c r="B1361" s="59" t="s">
        <v>333</v>
      </c>
      <c r="C1361" s="60" t="s">
        <v>2</v>
      </c>
      <c r="D1361" s="61">
        <v>0</v>
      </c>
      <c r="E1361" s="61">
        <v>0</v>
      </c>
      <c r="F1361" s="61">
        <v>95.107500000000002</v>
      </c>
      <c r="G1361" s="62" t="e">
        <f t="shared" si="43"/>
        <v>#DIV/0!</v>
      </c>
    </row>
    <row r="1362" spans="1:9" x14ac:dyDescent="0.3">
      <c r="A1362" s="43" t="str">
        <f t="shared" si="42"/>
        <v>A</v>
      </c>
      <c r="B1362" s="59" t="s">
        <v>333</v>
      </c>
      <c r="C1362" s="60" t="s">
        <v>15</v>
      </c>
      <c r="D1362" s="61">
        <v>30</v>
      </c>
      <c r="E1362" s="61">
        <v>30</v>
      </c>
      <c r="F1362" s="61">
        <v>30</v>
      </c>
      <c r="G1362" s="62">
        <f t="shared" si="43"/>
        <v>1</v>
      </c>
    </row>
    <row r="1363" spans="1:9" x14ac:dyDescent="0.3">
      <c r="A1363" s="43" t="str">
        <f t="shared" si="42"/>
        <v>A</v>
      </c>
      <c r="B1363" s="59" t="s">
        <v>333</v>
      </c>
      <c r="C1363" s="60" t="s">
        <v>16</v>
      </c>
      <c r="D1363" s="61">
        <v>10</v>
      </c>
      <c r="E1363" s="61">
        <v>8.8000000000000007</v>
      </c>
      <c r="F1363" s="61">
        <v>619.74893999999995</v>
      </c>
      <c r="G1363" s="62">
        <f t="shared" si="43"/>
        <v>70.426015909090893</v>
      </c>
    </row>
    <row r="1364" spans="1:9" x14ac:dyDescent="0.3">
      <c r="A1364" s="43" t="str">
        <f t="shared" si="42"/>
        <v>A</v>
      </c>
      <c r="B1364" s="55" t="s">
        <v>333</v>
      </c>
      <c r="C1364" s="56" t="s">
        <v>17</v>
      </c>
      <c r="D1364" s="57">
        <v>900</v>
      </c>
      <c r="E1364" s="57">
        <v>833.9</v>
      </c>
      <c r="F1364" s="57">
        <v>597.98099999999999</v>
      </c>
      <c r="G1364" s="58">
        <f t="shared" si="43"/>
        <v>0.7170895790862214</v>
      </c>
    </row>
    <row r="1365" spans="1:9" ht="33" thickBot="1" x14ac:dyDescent="0.35">
      <c r="A1365" s="43" t="str">
        <f t="shared" si="42"/>
        <v>A</v>
      </c>
      <c r="B1365" s="44" t="s">
        <v>792</v>
      </c>
      <c r="C1365" s="45" t="s">
        <v>793</v>
      </c>
      <c r="D1365" s="63">
        <v>3095</v>
      </c>
      <c r="E1365" s="63">
        <v>2740.2</v>
      </c>
      <c r="F1365" s="63">
        <v>2716.9916699999994</v>
      </c>
      <c r="G1365" s="64">
        <f t="shared" si="43"/>
        <v>0.99153042478651177</v>
      </c>
      <c r="H1365" s="48"/>
      <c r="I1365" s="48"/>
    </row>
    <row r="1366" spans="1:9" ht="15" thickTop="1" x14ac:dyDescent="0.3">
      <c r="A1366" s="43" t="str">
        <f t="shared" si="42"/>
        <v>A</v>
      </c>
      <c r="B1366" s="55" t="s">
        <v>333</v>
      </c>
      <c r="C1366" s="56" t="s">
        <v>10</v>
      </c>
      <c r="D1366" s="57">
        <v>3010</v>
      </c>
      <c r="E1366" s="57">
        <v>2625.2</v>
      </c>
      <c r="F1366" s="57">
        <v>2602.0126700000001</v>
      </c>
      <c r="G1366" s="58">
        <f t="shared" si="43"/>
        <v>0.99116740438823714</v>
      </c>
    </row>
    <row r="1367" spans="1:9" x14ac:dyDescent="0.3">
      <c r="A1367" s="43" t="str">
        <f t="shared" si="42"/>
        <v>A</v>
      </c>
      <c r="B1367" s="59" t="s">
        <v>333</v>
      </c>
      <c r="C1367" s="60" t="s">
        <v>11</v>
      </c>
      <c r="D1367" s="61">
        <v>1760</v>
      </c>
      <c r="E1367" s="61">
        <v>1524.5</v>
      </c>
      <c r="F1367" s="61">
        <v>1519.0148999999999</v>
      </c>
      <c r="G1367" s="62">
        <f t="shared" si="43"/>
        <v>0.99640203345359124</v>
      </c>
    </row>
    <row r="1368" spans="1:9" x14ac:dyDescent="0.3">
      <c r="A1368" s="43" t="str">
        <f t="shared" si="42"/>
        <v>A</v>
      </c>
      <c r="B1368" s="59" t="s">
        <v>333</v>
      </c>
      <c r="C1368" s="60" t="s">
        <v>12</v>
      </c>
      <c r="D1368" s="61">
        <v>1220</v>
      </c>
      <c r="E1368" s="61">
        <v>1063.8000000000002</v>
      </c>
      <c r="F1368" s="61">
        <v>1047.3401199999998</v>
      </c>
      <c r="G1368" s="62">
        <f t="shared" si="43"/>
        <v>0.98452727956382746</v>
      </c>
    </row>
    <row r="1369" spans="1:9" x14ac:dyDescent="0.3">
      <c r="A1369" s="43" t="str">
        <f t="shared" si="42"/>
        <v>A</v>
      </c>
      <c r="B1369" s="59" t="s">
        <v>333</v>
      </c>
      <c r="C1369" s="60" t="s">
        <v>15</v>
      </c>
      <c r="D1369" s="61">
        <v>20</v>
      </c>
      <c r="E1369" s="61">
        <v>28</v>
      </c>
      <c r="F1369" s="61">
        <v>27.881340000000002</v>
      </c>
      <c r="G1369" s="62">
        <f t="shared" si="43"/>
        <v>0.99576214285714293</v>
      </c>
    </row>
    <row r="1370" spans="1:9" x14ac:dyDescent="0.3">
      <c r="A1370" s="43" t="str">
        <f t="shared" si="42"/>
        <v>A</v>
      </c>
      <c r="B1370" s="59" t="s">
        <v>333</v>
      </c>
      <c r="C1370" s="60" t="s">
        <v>16</v>
      </c>
      <c r="D1370" s="61">
        <v>10</v>
      </c>
      <c r="E1370" s="61">
        <v>8.9</v>
      </c>
      <c r="F1370" s="61">
        <v>7.7763099999999996</v>
      </c>
      <c r="G1370" s="62">
        <f t="shared" si="43"/>
        <v>0.87374269662921344</v>
      </c>
    </row>
    <row r="1371" spans="1:9" x14ac:dyDescent="0.3">
      <c r="A1371" s="43" t="str">
        <f t="shared" si="42"/>
        <v>A</v>
      </c>
      <c r="B1371" s="55" t="s">
        <v>333</v>
      </c>
      <c r="C1371" s="56" t="s">
        <v>17</v>
      </c>
      <c r="D1371" s="57">
        <v>85</v>
      </c>
      <c r="E1371" s="57">
        <v>115</v>
      </c>
      <c r="F1371" s="57">
        <v>114.979</v>
      </c>
      <c r="G1371" s="58">
        <f t="shared" si="43"/>
        <v>0.99981739130434777</v>
      </c>
    </row>
    <row r="1372" spans="1:9" ht="16.8" thickBot="1" x14ac:dyDescent="0.35">
      <c r="A1372" s="43" t="str">
        <f t="shared" si="42"/>
        <v>A</v>
      </c>
      <c r="B1372" s="44" t="s">
        <v>794</v>
      </c>
      <c r="C1372" s="45" t="s">
        <v>795</v>
      </c>
      <c r="D1372" s="63">
        <v>1684835.9000000001</v>
      </c>
      <c r="E1372" s="63">
        <v>1684835.9000000001</v>
      </c>
      <c r="F1372" s="63">
        <v>1697345.3609200001</v>
      </c>
      <c r="G1372" s="64">
        <f t="shared" si="43"/>
        <v>1.0074247355009469</v>
      </c>
      <c r="H1372" s="48"/>
      <c r="I1372" s="48"/>
    </row>
    <row r="1373" spans="1:9" ht="15" thickTop="1" x14ac:dyDescent="0.3">
      <c r="A1373" s="43" t="str">
        <f t="shared" si="42"/>
        <v>A</v>
      </c>
      <c r="B1373" s="55" t="s">
        <v>333</v>
      </c>
      <c r="C1373" s="56" t="s">
        <v>10</v>
      </c>
      <c r="D1373" s="57">
        <v>1572292.9000000001</v>
      </c>
      <c r="E1373" s="57">
        <v>1573393.4750000001</v>
      </c>
      <c r="F1373" s="57">
        <v>1586264.5922800004</v>
      </c>
      <c r="G1373" s="58">
        <f t="shared" si="43"/>
        <v>1.0081804821772256</v>
      </c>
    </row>
    <row r="1374" spans="1:9" x14ac:dyDescent="0.3">
      <c r="A1374" s="43" t="str">
        <f t="shared" si="42"/>
        <v>A</v>
      </c>
      <c r="B1374" s="59" t="s">
        <v>333</v>
      </c>
      <c r="C1374" s="60" t="s">
        <v>11</v>
      </c>
      <c r="D1374" s="61">
        <v>28012.899999999998</v>
      </c>
      <c r="E1374" s="61">
        <v>26669.447999999997</v>
      </c>
      <c r="F1374" s="61">
        <v>26725.357440000003</v>
      </c>
      <c r="G1374" s="62">
        <f t="shared" si="43"/>
        <v>1.0020963853470086</v>
      </c>
    </row>
    <row r="1375" spans="1:9" x14ac:dyDescent="0.3">
      <c r="A1375" s="43" t="str">
        <f t="shared" si="42"/>
        <v>A</v>
      </c>
      <c r="B1375" s="59" t="s">
        <v>333</v>
      </c>
      <c r="C1375" s="60" t="s">
        <v>12</v>
      </c>
      <c r="D1375" s="61">
        <v>161045</v>
      </c>
      <c r="E1375" s="61">
        <v>155100.80499999999</v>
      </c>
      <c r="F1375" s="61">
        <v>156147.93302999999</v>
      </c>
      <c r="G1375" s="62">
        <f t="shared" si="43"/>
        <v>1.0067512739859732</v>
      </c>
    </row>
    <row r="1376" spans="1:9" x14ac:dyDescent="0.3">
      <c r="A1376" s="43" t="str">
        <f t="shared" si="42"/>
        <v>A</v>
      </c>
      <c r="B1376" s="59" t="s">
        <v>333</v>
      </c>
      <c r="C1376" s="60" t="s">
        <v>14</v>
      </c>
      <c r="D1376" s="61">
        <v>54157</v>
      </c>
      <c r="E1376" s="61">
        <v>67140.081999999995</v>
      </c>
      <c r="F1376" s="61">
        <v>74000.32753000001</v>
      </c>
      <c r="G1376" s="62">
        <f t="shared" si="43"/>
        <v>1.1021780928119811</v>
      </c>
    </row>
    <row r="1377" spans="1:9" x14ac:dyDescent="0.3">
      <c r="A1377" s="43" t="str">
        <f t="shared" si="42"/>
        <v>A</v>
      </c>
      <c r="B1377" s="59" t="s">
        <v>333</v>
      </c>
      <c r="C1377" s="60" t="s">
        <v>2</v>
      </c>
      <c r="D1377" s="61">
        <v>60940</v>
      </c>
      <c r="E1377" s="61">
        <v>70456.839000000007</v>
      </c>
      <c r="F1377" s="61">
        <v>72469.482999999993</v>
      </c>
      <c r="G1377" s="62">
        <f t="shared" si="43"/>
        <v>1.0285656300873784</v>
      </c>
    </row>
    <row r="1378" spans="1:9" x14ac:dyDescent="0.3">
      <c r="A1378" s="43" t="str">
        <f t="shared" si="42"/>
        <v>A</v>
      </c>
      <c r="B1378" s="59" t="s">
        <v>333</v>
      </c>
      <c r="C1378" s="60" t="s">
        <v>15</v>
      </c>
      <c r="D1378" s="61">
        <v>4642</v>
      </c>
      <c r="E1378" s="61">
        <v>5369.2730000000001</v>
      </c>
      <c r="F1378" s="61">
        <v>5366.9707600000002</v>
      </c>
      <c r="G1378" s="62">
        <f t="shared" si="43"/>
        <v>0.99957121941834581</v>
      </c>
    </row>
    <row r="1379" spans="1:9" x14ac:dyDescent="0.3">
      <c r="A1379" s="43" t="str">
        <f t="shared" si="42"/>
        <v>A</v>
      </c>
      <c r="B1379" s="59" t="s">
        <v>333</v>
      </c>
      <c r="C1379" s="60" t="s">
        <v>16</v>
      </c>
      <c r="D1379" s="61">
        <v>1263496</v>
      </c>
      <c r="E1379" s="61">
        <v>1248657.0279999999</v>
      </c>
      <c r="F1379" s="61">
        <v>1251554.5205199998</v>
      </c>
      <c r="G1379" s="62">
        <f t="shared" si="43"/>
        <v>1.0023204870953561</v>
      </c>
    </row>
    <row r="1380" spans="1:9" x14ac:dyDescent="0.3">
      <c r="A1380" s="43" t="str">
        <f t="shared" si="42"/>
        <v>A</v>
      </c>
      <c r="B1380" s="55" t="s">
        <v>333</v>
      </c>
      <c r="C1380" s="56" t="s">
        <v>17</v>
      </c>
      <c r="D1380" s="57">
        <v>112543</v>
      </c>
      <c r="E1380" s="57">
        <v>111442.42499999999</v>
      </c>
      <c r="F1380" s="57">
        <v>111080.76864000001</v>
      </c>
      <c r="G1380" s="58">
        <f t="shared" si="43"/>
        <v>0.99675476946952668</v>
      </c>
    </row>
    <row r="1381" spans="1:9" ht="33" thickBot="1" x14ac:dyDescent="0.35">
      <c r="A1381" s="43" t="str">
        <f t="shared" si="42"/>
        <v>A</v>
      </c>
      <c r="B1381" s="44" t="s">
        <v>796</v>
      </c>
      <c r="C1381" s="45" t="s">
        <v>797</v>
      </c>
      <c r="D1381" s="63">
        <v>46664.3</v>
      </c>
      <c r="E1381" s="63">
        <v>50808.612000000008</v>
      </c>
      <c r="F1381" s="63">
        <v>51182.114240000003</v>
      </c>
      <c r="G1381" s="64">
        <f t="shared" si="43"/>
        <v>1.0073511600749887</v>
      </c>
      <c r="H1381" s="48"/>
      <c r="I1381" s="48"/>
    </row>
    <row r="1382" spans="1:9" ht="15" thickTop="1" x14ac:dyDescent="0.3">
      <c r="A1382" s="43" t="str">
        <f t="shared" si="42"/>
        <v>A</v>
      </c>
      <c r="B1382" s="55" t="s">
        <v>333</v>
      </c>
      <c r="C1382" s="56" t="s">
        <v>10</v>
      </c>
      <c r="D1382" s="57">
        <v>36009.300000000003</v>
      </c>
      <c r="E1382" s="57">
        <v>38743.57</v>
      </c>
      <c r="F1382" s="57">
        <v>39094.7402</v>
      </c>
      <c r="G1382" s="58">
        <f t="shared" si="43"/>
        <v>1.0090639608069158</v>
      </c>
    </row>
    <row r="1383" spans="1:9" x14ac:dyDescent="0.3">
      <c r="A1383" s="43" t="str">
        <f t="shared" si="42"/>
        <v>A</v>
      </c>
      <c r="B1383" s="59" t="s">
        <v>333</v>
      </c>
      <c r="C1383" s="60" t="s">
        <v>11</v>
      </c>
      <c r="D1383" s="61">
        <v>12935.3</v>
      </c>
      <c r="E1383" s="61">
        <v>12293.914000000001</v>
      </c>
      <c r="F1383" s="61">
        <v>12287.07098</v>
      </c>
      <c r="G1383" s="62">
        <f t="shared" si="43"/>
        <v>0.99944338149754419</v>
      </c>
    </row>
    <row r="1384" spans="1:9" x14ac:dyDescent="0.3">
      <c r="A1384" s="43" t="str">
        <f t="shared" si="42"/>
        <v>A</v>
      </c>
      <c r="B1384" s="59" t="s">
        <v>333</v>
      </c>
      <c r="C1384" s="60" t="s">
        <v>12</v>
      </c>
      <c r="D1384" s="61">
        <v>16479</v>
      </c>
      <c r="E1384" s="61">
        <v>20114.175999999999</v>
      </c>
      <c r="F1384" s="61">
        <v>20475.210510000001</v>
      </c>
      <c r="G1384" s="62">
        <f t="shared" si="43"/>
        <v>1.0179492567828781</v>
      </c>
    </row>
    <row r="1385" spans="1:9" x14ac:dyDescent="0.3">
      <c r="A1385" s="43" t="str">
        <f t="shared" si="42"/>
        <v>A</v>
      </c>
      <c r="B1385" s="59" t="s">
        <v>333</v>
      </c>
      <c r="C1385" s="60" t="s">
        <v>14</v>
      </c>
      <c r="D1385" s="61">
        <v>0</v>
      </c>
      <c r="E1385" s="61">
        <v>50</v>
      </c>
      <c r="F1385" s="61">
        <v>50</v>
      </c>
      <c r="G1385" s="62">
        <f t="shared" si="43"/>
        <v>1</v>
      </c>
    </row>
    <row r="1386" spans="1:9" x14ac:dyDescent="0.3">
      <c r="A1386" s="43" t="str">
        <f t="shared" si="42"/>
        <v>A</v>
      </c>
      <c r="B1386" s="59" t="s">
        <v>333</v>
      </c>
      <c r="C1386" s="60" t="s">
        <v>2</v>
      </c>
      <c r="D1386" s="61">
        <v>6361</v>
      </c>
      <c r="E1386" s="61">
        <v>5887.4890000000005</v>
      </c>
      <c r="F1386" s="61">
        <v>5887.4799499999999</v>
      </c>
      <c r="G1386" s="62">
        <f t="shared" si="43"/>
        <v>0.99999846284213856</v>
      </c>
    </row>
    <row r="1387" spans="1:9" x14ac:dyDescent="0.3">
      <c r="A1387" s="43" t="str">
        <f t="shared" si="42"/>
        <v>A</v>
      </c>
      <c r="B1387" s="59" t="s">
        <v>333</v>
      </c>
      <c r="C1387" s="60" t="s">
        <v>15</v>
      </c>
      <c r="D1387" s="61">
        <v>190</v>
      </c>
      <c r="E1387" s="61">
        <v>283.15200000000004</v>
      </c>
      <c r="F1387" s="61">
        <v>282.37491</v>
      </c>
      <c r="G1387" s="62">
        <f t="shared" si="43"/>
        <v>0.99725557297847078</v>
      </c>
    </row>
    <row r="1388" spans="1:9" x14ac:dyDescent="0.3">
      <c r="A1388" s="43" t="str">
        <f t="shared" si="42"/>
        <v>A</v>
      </c>
      <c r="B1388" s="59" t="s">
        <v>333</v>
      </c>
      <c r="C1388" s="60" t="s">
        <v>16</v>
      </c>
      <c r="D1388" s="61">
        <v>44</v>
      </c>
      <c r="E1388" s="61">
        <v>114.839</v>
      </c>
      <c r="F1388" s="61">
        <v>112.60384999999999</v>
      </c>
      <c r="G1388" s="62">
        <f t="shared" si="43"/>
        <v>0.98053666437360132</v>
      </c>
    </row>
    <row r="1389" spans="1:9" x14ac:dyDescent="0.3">
      <c r="A1389" s="43" t="str">
        <f t="shared" si="42"/>
        <v>A</v>
      </c>
      <c r="B1389" s="55" t="s">
        <v>333</v>
      </c>
      <c r="C1389" s="56" t="s">
        <v>17</v>
      </c>
      <c r="D1389" s="57">
        <v>10655</v>
      </c>
      <c r="E1389" s="57">
        <v>12065.042000000001</v>
      </c>
      <c r="F1389" s="57">
        <v>12087.374040000001</v>
      </c>
      <c r="G1389" s="58">
        <f t="shared" si="43"/>
        <v>1.001850970763301</v>
      </c>
    </row>
    <row r="1390" spans="1:9" ht="16.8" thickBot="1" x14ac:dyDescent="0.35">
      <c r="A1390" s="43" t="str">
        <f t="shared" si="42"/>
        <v>A</v>
      </c>
      <c r="B1390" s="44" t="s">
        <v>798</v>
      </c>
      <c r="C1390" s="45" t="s">
        <v>799</v>
      </c>
      <c r="D1390" s="63">
        <v>1184396.8</v>
      </c>
      <c r="E1390" s="63">
        <v>1172302.095</v>
      </c>
      <c r="F1390" s="63">
        <v>1172855.7490600001</v>
      </c>
      <c r="G1390" s="64">
        <f t="shared" si="43"/>
        <v>1.0004722793402498</v>
      </c>
      <c r="H1390" s="48"/>
      <c r="I1390" s="48"/>
    </row>
    <row r="1391" spans="1:9" ht="15" thickTop="1" x14ac:dyDescent="0.3">
      <c r="A1391" s="43" t="str">
        <f t="shared" si="42"/>
        <v>A</v>
      </c>
      <c r="B1391" s="55" t="s">
        <v>333</v>
      </c>
      <c r="C1391" s="56" t="s">
        <v>10</v>
      </c>
      <c r="D1391" s="57">
        <v>1184166.8</v>
      </c>
      <c r="E1391" s="57">
        <v>1171280.4669999999</v>
      </c>
      <c r="F1391" s="57">
        <v>1171834.61271</v>
      </c>
      <c r="G1391" s="58">
        <f t="shared" si="43"/>
        <v>1.0004731110315699</v>
      </c>
    </row>
    <row r="1392" spans="1:9" x14ac:dyDescent="0.3">
      <c r="A1392" s="43" t="str">
        <f t="shared" si="42"/>
        <v>A</v>
      </c>
      <c r="B1392" s="59" t="s">
        <v>333</v>
      </c>
      <c r="C1392" s="60" t="s">
        <v>11</v>
      </c>
      <c r="D1392" s="61">
        <v>2384.8000000000002</v>
      </c>
      <c r="E1392" s="61">
        <v>2119.3069999999998</v>
      </c>
      <c r="F1392" s="61">
        <v>2119.30627</v>
      </c>
      <c r="G1392" s="62">
        <f t="shared" si="43"/>
        <v>0.99999965554778059</v>
      </c>
    </row>
    <row r="1393" spans="1:9" x14ac:dyDescent="0.3">
      <c r="A1393" s="43" t="str">
        <f t="shared" si="42"/>
        <v>A</v>
      </c>
      <c r="B1393" s="59" t="s">
        <v>333</v>
      </c>
      <c r="C1393" s="60" t="s">
        <v>12</v>
      </c>
      <c r="D1393" s="61">
        <v>83318</v>
      </c>
      <c r="E1393" s="61">
        <v>82772.423999999999</v>
      </c>
      <c r="F1393" s="61">
        <v>83469.011149999991</v>
      </c>
      <c r="G1393" s="62">
        <f t="shared" si="43"/>
        <v>1.008415691076052</v>
      </c>
    </row>
    <row r="1394" spans="1:9" x14ac:dyDescent="0.3">
      <c r="A1394" s="43" t="str">
        <f t="shared" si="42"/>
        <v>A</v>
      </c>
      <c r="B1394" s="59" t="s">
        <v>333</v>
      </c>
      <c r="C1394" s="60" t="s">
        <v>14</v>
      </c>
      <c r="D1394" s="61">
        <v>7539</v>
      </c>
      <c r="E1394" s="61">
        <v>20371.080999999998</v>
      </c>
      <c r="F1394" s="61">
        <v>20302.212100000001</v>
      </c>
      <c r="G1394" s="62">
        <f t="shared" si="43"/>
        <v>0.99661928102882724</v>
      </c>
    </row>
    <row r="1395" spans="1:9" x14ac:dyDescent="0.3">
      <c r="A1395" s="43" t="str">
        <f t="shared" si="42"/>
        <v>A</v>
      </c>
      <c r="B1395" s="59" t="s">
        <v>333</v>
      </c>
      <c r="C1395" s="60" t="s">
        <v>2</v>
      </c>
      <c r="D1395" s="61">
        <v>25364</v>
      </c>
      <c r="E1395" s="61">
        <v>28458.354000000003</v>
      </c>
      <c r="F1395" s="61">
        <v>28394.491560000002</v>
      </c>
      <c r="G1395" s="62">
        <f t="shared" si="43"/>
        <v>0.99775593345981994</v>
      </c>
    </row>
    <row r="1396" spans="1:9" x14ac:dyDescent="0.3">
      <c r="A1396" s="43" t="str">
        <f t="shared" si="42"/>
        <v>A</v>
      </c>
      <c r="B1396" s="59" t="s">
        <v>333</v>
      </c>
      <c r="C1396" s="60" t="s">
        <v>15</v>
      </c>
      <c r="D1396" s="61">
        <v>4345</v>
      </c>
      <c r="E1396" s="61">
        <v>4923.7979999999998</v>
      </c>
      <c r="F1396" s="61">
        <v>4922.36636</v>
      </c>
      <c r="G1396" s="62">
        <f t="shared" si="43"/>
        <v>0.99970924071214951</v>
      </c>
    </row>
    <row r="1397" spans="1:9" x14ac:dyDescent="0.3">
      <c r="A1397" s="43" t="str">
        <f t="shared" si="42"/>
        <v>A</v>
      </c>
      <c r="B1397" s="59" t="s">
        <v>333</v>
      </c>
      <c r="C1397" s="60" t="s">
        <v>16</v>
      </c>
      <c r="D1397" s="61">
        <v>1061216</v>
      </c>
      <c r="E1397" s="61">
        <v>1032635.5029999998</v>
      </c>
      <c r="F1397" s="61">
        <v>1032627.2252699999</v>
      </c>
      <c r="G1397" s="62">
        <f t="shared" si="43"/>
        <v>0.99999198388010502</v>
      </c>
    </row>
    <row r="1398" spans="1:9" x14ac:dyDescent="0.3">
      <c r="A1398" s="43" t="str">
        <f t="shared" si="42"/>
        <v>A</v>
      </c>
      <c r="B1398" s="55" t="s">
        <v>333</v>
      </c>
      <c r="C1398" s="56" t="s">
        <v>17</v>
      </c>
      <c r="D1398" s="57">
        <v>230</v>
      </c>
      <c r="E1398" s="57">
        <v>1021.628</v>
      </c>
      <c r="F1398" s="57">
        <v>1021.13635</v>
      </c>
      <c r="G1398" s="58">
        <f t="shared" si="43"/>
        <v>0.99951875829558312</v>
      </c>
    </row>
    <row r="1399" spans="1:9" ht="16.8" thickBot="1" x14ac:dyDescent="0.35">
      <c r="A1399" s="43" t="str">
        <f t="shared" si="42"/>
        <v>A</v>
      </c>
      <c r="B1399" s="44" t="s">
        <v>800</v>
      </c>
      <c r="C1399" s="45" t="s">
        <v>801</v>
      </c>
      <c r="D1399" s="63">
        <v>1005000</v>
      </c>
      <c r="E1399" s="63">
        <v>999709.53299999994</v>
      </c>
      <c r="F1399" s="63">
        <v>999703.11306999996</v>
      </c>
      <c r="G1399" s="64">
        <f t="shared" si="43"/>
        <v>0.99999357820468038</v>
      </c>
      <c r="H1399" s="48"/>
      <c r="I1399" s="48"/>
    </row>
    <row r="1400" spans="1:9" ht="15" thickTop="1" x14ac:dyDescent="0.3">
      <c r="A1400" s="43" t="str">
        <f t="shared" si="42"/>
        <v>A</v>
      </c>
      <c r="B1400" s="55" t="s">
        <v>333</v>
      </c>
      <c r="C1400" s="56" t="s">
        <v>10</v>
      </c>
      <c r="D1400" s="57">
        <v>1005000</v>
      </c>
      <c r="E1400" s="57">
        <v>999709.53299999994</v>
      </c>
      <c r="F1400" s="57">
        <v>999703.11306999996</v>
      </c>
      <c r="G1400" s="58">
        <f t="shared" si="43"/>
        <v>0.99999357820468038</v>
      </c>
    </row>
    <row r="1401" spans="1:9" x14ac:dyDescent="0.3">
      <c r="A1401" s="43" t="str">
        <f t="shared" si="42"/>
        <v>A</v>
      </c>
      <c r="B1401" s="59" t="s">
        <v>333</v>
      </c>
      <c r="C1401" s="60" t="s">
        <v>14</v>
      </c>
      <c r="D1401" s="61">
        <v>6635</v>
      </c>
      <c r="E1401" s="61">
        <v>18796.687000000002</v>
      </c>
      <c r="F1401" s="61">
        <v>18796.262900000002</v>
      </c>
      <c r="G1401" s="62">
        <f t="shared" si="43"/>
        <v>0.99997743751332346</v>
      </c>
    </row>
    <row r="1402" spans="1:9" x14ac:dyDescent="0.3">
      <c r="A1402" s="43" t="str">
        <f t="shared" si="42"/>
        <v>A</v>
      </c>
      <c r="B1402" s="59" t="s">
        <v>333</v>
      </c>
      <c r="C1402" s="60" t="s">
        <v>16</v>
      </c>
      <c r="D1402" s="61">
        <v>998365</v>
      </c>
      <c r="E1402" s="61">
        <v>980912.8459999999</v>
      </c>
      <c r="F1402" s="61">
        <v>980906.85016999999</v>
      </c>
      <c r="G1402" s="62">
        <f t="shared" si="43"/>
        <v>0.99999388749976681</v>
      </c>
    </row>
    <row r="1403" spans="1:9" ht="16.8" thickBot="1" x14ac:dyDescent="0.35">
      <c r="A1403" s="43" t="str">
        <f t="shared" si="42"/>
        <v>A</v>
      </c>
      <c r="B1403" s="44" t="s">
        <v>802</v>
      </c>
      <c r="C1403" s="45" t="s">
        <v>803</v>
      </c>
      <c r="D1403" s="63">
        <v>10235</v>
      </c>
      <c r="E1403" s="63">
        <v>10920.386999999999</v>
      </c>
      <c r="F1403" s="63">
        <v>11470.960280000001</v>
      </c>
      <c r="G1403" s="64">
        <f t="shared" si="43"/>
        <v>1.0504170117780627</v>
      </c>
      <c r="H1403" s="48"/>
      <c r="I1403" s="48"/>
    </row>
    <row r="1404" spans="1:9" ht="15" thickTop="1" x14ac:dyDescent="0.3">
      <c r="A1404" s="43" t="str">
        <f t="shared" si="42"/>
        <v>A</v>
      </c>
      <c r="B1404" s="55" t="s">
        <v>333</v>
      </c>
      <c r="C1404" s="56" t="s">
        <v>10</v>
      </c>
      <c r="D1404" s="57">
        <v>10215</v>
      </c>
      <c r="E1404" s="57">
        <v>10900.386999999999</v>
      </c>
      <c r="F1404" s="57">
        <v>11451.439980000001</v>
      </c>
      <c r="G1404" s="58">
        <f t="shared" si="43"/>
        <v>1.0505535243840427</v>
      </c>
    </row>
    <row r="1405" spans="1:9" x14ac:dyDescent="0.3">
      <c r="A1405" s="43" t="str">
        <f t="shared" si="42"/>
        <v>A</v>
      </c>
      <c r="B1405" s="59" t="s">
        <v>333</v>
      </c>
      <c r="C1405" s="60" t="s">
        <v>11</v>
      </c>
      <c r="D1405" s="61">
        <v>715</v>
      </c>
      <c r="E1405" s="61">
        <v>521.29600000000005</v>
      </c>
      <c r="F1405" s="61">
        <v>521.29539999999997</v>
      </c>
      <c r="G1405" s="62">
        <f t="shared" si="43"/>
        <v>0.99999884902243619</v>
      </c>
    </row>
    <row r="1406" spans="1:9" x14ac:dyDescent="0.3">
      <c r="A1406" s="43" t="str">
        <f t="shared" si="42"/>
        <v>A</v>
      </c>
      <c r="B1406" s="59" t="s">
        <v>333</v>
      </c>
      <c r="C1406" s="60" t="s">
        <v>12</v>
      </c>
      <c r="D1406" s="61">
        <v>9393</v>
      </c>
      <c r="E1406" s="61">
        <v>10352.092999999999</v>
      </c>
      <c r="F1406" s="61">
        <v>10900.3511</v>
      </c>
      <c r="G1406" s="62">
        <f t="shared" si="43"/>
        <v>1.052961087192706</v>
      </c>
    </row>
    <row r="1407" spans="1:9" x14ac:dyDescent="0.3">
      <c r="A1407" s="43" t="str">
        <f t="shared" si="42"/>
        <v>A</v>
      </c>
      <c r="B1407" s="59" t="s">
        <v>333</v>
      </c>
      <c r="C1407" s="60" t="s">
        <v>2</v>
      </c>
      <c r="D1407" s="61">
        <v>0</v>
      </c>
      <c r="E1407" s="61">
        <v>0</v>
      </c>
      <c r="F1407" s="61">
        <v>2.8039399999999999</v>
      </c>
      <c r="G1407" s="62" t="e">
        <f t="shared" si="43"/>
        <v>#DIV/0!</v>
      </c>
    </row>
    <row r="1408" spans="1:9" x14ac:dyDescent="0.3">
      <c r="A1408" s="43" t="str">
        <f t="shared" si="42"/>
        <v>A</v>
      </c>
      <c r="B1408" s="59" t="s">
        <v>333</v>
      </c>
      <c r="C1408" s="60" t="s">
        <v>15</v>
      </c>
      <c r="D1408" s="61">
        <v>0</v>
      </c>
      <c r="E1408" s="61">
        <v>4</v>
      </c>
      <c r="F1408" s="61">
        <v>4</v>
      </c>
      <c r="G1408" s="62">
        <f t="shared" si="43"/>
        <v>1</v>
      </c>
    </row>
    <row r="1409" spans="1:9" x14ac:dyDescent="0.3">
      <c r="A1409" s="43" t="str">
        <f t="shared" si="42"/>
        <v>A</v>
      </c>
      <c r="B1409" s="59" t="s">
        <v>333</v>
      </c>
      <c r="C1409" s="60" t="s">
        <v>16</v>
      </c>
      <c r="D1409" s="61">
        <v>107</v>
      </c>
      <c r="E1409" s="61">
        <v>22.997999999999998</v>
      </c>
      <c r="F1409" s="61">
        <v>22.989539999999998</v>
      </c>
      <c r="G1409" s="62">
        <f t="shared" si="43"/>
        <v>0.99963214192538485</v>
      </c>
    </row>
    <row r="1410" spans="1:9" x14ac:dyDescent="0.3">
      <c r="A1410" s="43" t="str">
        <f t="shared" ref="A1410:A1473" si="44">IF(OR(D1410&lt;&gt;0,E1410&lt;&gt;0,F1410&lt;&gt;0),"A","B")</f>
        <v>A</v>
      </c>
      <c r="B1410" s="55" t="s">
        <v>333</v>
      </c>
      <c r="C1410" s="56" t="s">
        <v>17</v>
      </c>
      <c r="D1410" s="57">
        <v>20</v>
      </c>
      <c r="E1410" s="57">
        <v>20</v>
      </c>
      <c r="F1410" s="57">
        <v>19.520299999999999</v>
      </c>
      <c r="G1410" s="58">
        <f t="shared" ref="G1410:G1473" si="45">F1410/E1410</f>
        <v>0.97601499999999997</v>
      </c>
    </row>
    <row r="1411" spans="1:9" ht="16.8" thickBot="1" x14ac:dyDescent="0.35">
      <c r="A1411" s="43" t="str">
        <f t="shared" si="44"/>
        <v>A</v>
      </c>
      <c r="B1411" s="44" t="s">
        <v>804</v>
      </c>
      <c r="C1411" s="45" t="s">
        <v>805</v>
      </c>
      <c r="D1411" s="63">
        <v>23351.8</v>
      </c>
      <c r="E1411" s="63">
        <v>23062.765999999996</v>
      </c>
      <c r="F1411" s="63">
        <v>23148.469019999997</v>
      </c>
      <c r="G1411" s="64">
        <f t="shared" si="45"/>
        <v>1.0037160772476295</v>
      </c>
      <c r="H1411" s="48"/>
      <c r="I1411" s="48"/>
    </row>
    <row r="1412" spans="1:9" ht="15" thickTop="1" x14ac:dyDescent="0.3">
      <c r="A1412" s="43" t="str">
        <f t="shared" si="44"/>
        <v>A</v>
      </c>
      <c r="B1412" s="55" t="s">
        <v>333</v>
      </c>
      <c r="C1412" s="56" t="s">
        <v>10</v>
      </c>
      <c r="D1412" s="57">
        <v>23141.8</v>
      </c>
      <c r="E1412" s="57">
        <v>22804.766</v>
      </c>
      <c r="F1412" s="57">
        <v>22890.480969999997</v>
      </c>
      <c r="G1412" s="58">
        <f t="shared" si="45"/>
        <v>1.0037586428205401</v>
      </c>
    </row>
    <row r="1413" spans="1:9" x14ac:dyDescent="0.3">
      <c r="A1413" s="43" t="str">
        <f t="shared" si="44"/>
        <v>A</v>
      </c>
      <c r="B1413" s="59" t="s">
        <v>333</v>
      </c>
      <c r="C1413" s="60" t="s">
        <v>11</v>
      </c>
      <c r="D1413" s="61">
        <v>1669.8</v>
      </c>
      <c r="E1413" s="61">
        <v>1598.011</v>
      </c>
      <c r="F1413" s="61">
        <v>1598.0108700000001</v>
      </c>
      <c r="G1413" s="62">
        <f t="shared" si="45"/>
        <v>0.99999991864887039</v>
      </c>
    </row>
    <row r="1414" spans="1:9" x14ac:dyDescent="0.3">
      <c r="A1414" s="43" t="str">
        <f t="shared" si="44"/>
        <v>A</v>
      </c>
      <c r="B1414" s="59" t="s">
        <v>333</v>
      </c>
      <c r="C1414" s="60" t="s">
        <v>12</v>
      </c>
      <c r="D1414" s="61">
        <v>20650</v>
      </c>
      <c r="E1414" s="61">
        <v>19763.895</v>
      </c>
      <c r="F1414" s="61">
        <v>19843.67526</v>
      </c>
      <c r="G1414" s="62">
        <f t="shared" si="45"/>
        <v>1.0040366668614662</v>
      </c>
    </row>
    <row r="1415" spans="1:9" x14ac:dyDescent="0.3">
      <c r="A1415" s="43" t="str">
        <f t="shared" si="44"/>
        <v>A</v>
      </c>
      <c r="B1415" s="59" t="s">
        <v>333</v>
      </c>
      <c r="C1415" s="60" t="s">
        <v>2</v>
      </c>
      <c r="D1415" s="61">
        <v>0</v>
      </c>
      <c r="E1415" s="61">
        <v>0</v>
      </c>
      <c r="F1415" s="61">
        <v>6.2374000000000001</v>
      </c>
      <c r="G1415" s="62" t="e">
        <f t="shared" si="45"/>
        <v>#DIV/0!</v>
      </c>
    </row>
    <row r="1416" spans="1:9" x14ac:dyDescent="0.3">
      <c r="A1416" s="43" t="str">
        <f t="shared" si="44"/>
        <v>A</v>
      </c>
      <c r="B1416" s="59" t="s">
        <v>333</v>
      </c>
      <c r="C1416" s="60" t="s">
        <v>15</v>
      </c>
      <c r="D1416" s="61">
        <v>160</v>
      </c>
      <c r="E1416" s="61">
        <v>817.92</v>
      </c>
      <c r="F1416" s="61">
        <v>817.63280000000009</v>
      </c>
      <c r="G1416" s="62">
        <f t="shared" si="45"/>
        <v>0.99964886541471065</v>
      </c>
    </row>
    <row r="1417" spans="1:9" x14ac:dyDescent="0.3">
      <c r="A1417" s="43" t="str">
        <f t="shared" si="44"/>
        <v>A</v>
      </c>
      <c r="B1417" s="59" t="s">
        <v>333</v>
      </c>
      <c r="C1417" s="60" t="s">
        <v>16</v>
      </c>
      <c r="D1417" s="61">
        <v>662</v>
      </c>
      <c r="E1417" s="61">
        <v>624.94000000000005</v>
      </c>
      <c r="F1417" s="61">
        <v>624.92464000000007</v>
      </c>
      <c r="G1417" s="62">
        <f t="shared" si="45"/>
        <v>0.99997542164047748</v>
      </c>
    </row>
    <row r="1418" spans="1:9" x14ac:dyDescent="0.3">
      <c r="A1418" s="43" t="str">
        <f t="shared" si="44"/>
        <v>A</v>
      </c>
      <c r="B1418" s="55" t="s">
        <v>333</v>
      </c>
      <c r="C1418" s="56" t="s">
        <v>17</v>
      </c>
      <c r="D1418" s="57">
        <v>210</v>
      </c>
      <c r="E1418" s="57">
        <v>258</v>
      </c>
      <c r="F1418" s="57">
        <v>257.98804999999999</v>
      </c>
      <c r="G1418" s="58">
        <f t="shared" si="45"/>
        <v>0.99995368217054259</v>
      </c>
    </row>
    <row r="1419" spans="1:9" ht="33" thickBot="1" x14ac:dyDescent="0.35">
      <c r="A1419" s="43" t="str">
        <f t="shared" si="44"/>
        <v>A</v>
      </c>
      <c r="B1419" s="44" t="s">
        <v>806</v>
      </c>
      <c r="C1419" s="45" t="s">
        <v>807</v>
      </c>
      <c r="D1419" s="63">
        <v>2451.8000000000002</v>
      </c>
      <c r="E1419" s="63">
        <v>2485.71</v>
      </c>
      <c r="F1419" s="63">
        <v>2482.5453600000001</v>
      </c>
      <c r="G1419" s="64">
        <f t="shared" si="45"/>
        <v>0.99872686677045996</v>
      </c>
      <c r="H1419" s="48"/>
      <c r="I1419" s="48"/>
    </row>
    <row r="1420" spans="1:9" ht="15" thickTop="1" x14ac:dyDescent="0.3">
      <c r="A1420" s="43" t="str">
        <f t="shared" si="44"/>
        <v>A</v>
      </c>
      <c r="B1420" s="55" t="s">
        <v>333</v>
      </c>
      <c r="C1420" s="56" t="s">
        <v>10</v>
      </c>
      <c r="D1420" s="57">
        <v>2441.8000000000002</v>
      </c>
      <c r="E1420" s="57">
        <v>2482.31</v>
      </c>
      <c r="F1420" s="57">
        <v>2479.1473599999999</v>
      </c>
      <c r="G1420" s="58">
        <f t="shared" si="45"/>
        <v>0.99872592867127796</v>
      </c>
    </row>
    <row r="1421" spans="1:9" x14ac:dyDescent="0.3">
      <c r="A1421" s="43" t="str">
        <f t="shared" si="44"/>
        <v>A</v>
      </c>
      <c r="B1421" s="59" t="s">
        <v>333</v>
      </c>
      <c r="C1421" s="60" t="s">
        <v>11</v>
      </c>
      <c r="D1421" s="61">
        <v>1669.8</v>
      </c>
      <c r="E1421" s="61">
        <v>1598.011</v>
      </c>
      <c r="F1421" s="61">
        <v>1598.0108700000001</v>
      </c>
      <c r="G1421" s="62">
        <f t="shared" si="45"/>
        <v>0.99999991864887039</v>
      </c>
    </row>
    <row r="1422" spans="1:9" x14ac:dyDescent="0.3">
      <c r="A1422" s="43" t="str">
        <f t="shared" si="44"/>
        <v>A</v>
      </c>
      <c r="B1422" s="59" t="s">
        <v>333</v>
      </c>
      <c r="C1422" s="60" t="s">
        <v>12</v>
      </c>
      <c r="D1422" s="61">
        <v>750</v>
      </c>
      <c r="E1422" s="61">
        <v>857.14499999999998</v>
      </c>
      <c r="F1422" s="61">
        <v>853.98387000000002</v>
      </c>
      <c r="G1422" s="62">
        <f t="shared" si="45"/>
        <v>0.99631202421993947</v>
      </c>
    </row>
    <row r="1423" spans="1:9" x14ac:dyDescent="0.3">
      <c r="A1423" s="43" t="str">
        <f t="shared" si="44"/>
        <v>A</v>
      </c>
      <c r="B1423" s="59" t="s">
        <v>333</v>
      </c>
      <c r="C1423" s="60" t="s">
        <v>15</v>
      </c>
      <c r="D1423" s="61">
        <v>10</v>
      </c>
      <c r="E1423" s="61">
        <v>20.420000000000002</v>
      </c>
      <c r="F1423" s="61">
        <v>20.418749999999999</v>
      </c>
      <c r="G1423" s="62">
        <f t="shared" si="45"/>
        <v>0.99993878550440729</v>
      </c>
    </row>
    <row r="1424" spans="1:9" x14ac:dyDescent="0.3">
      <c r="A1424" s="43" t="str">
        <f t="shared" si="44"/>
        <v>A</v>
      </c>
      <c r="B1424" s="59" t="s">
        <v>333</v>
      </c>
      <c r="C1424" s="60" t="s">
        <v>16</v>
      </c>
      <c r="D1424" s="61">
        <v>12</v>
      </c>
      <c r="E1424" s="61">
        <v>6.734</v>
      </c>
      <c r="F1424" s="61">
        <v>6.7338699999999996</v>
      </c>
      <c r="G1424" s="62">
        <f t="shared" si="45"/>
        <v>0.99998069498069497</v>
      </c>
    </row>
    <row r="1425" spans="1:9" x14ac:dyDescent="0.3">
      <c r="A1425" s="43" t="str">
        <f t="shared" si="44"/>
        <v>A</v>
      </c>
      <c r="B1425" s="55" t="s">
        <v>333</v>
      </c>
      <c r="C1425" s="56" t="s">
        <v>17</v>
      </c>
      <c r="D1425" s="57">
        <v>10</v>
      </c>
      <c r="E1425" s="57">
        <v>3.4</v>
      </c>
      <c r="F1425" s="57">
        <v>3.3980000000000001</v>
      </c>
      <c r="G1425" s="58">
        <f t="shared" si="45"/>
        <v>0.99941176470588244</v>
      </c>
    </row>
    <row r="1426" spans="1:9" ht="16.8" thickBot="1" x14ac:dyDescent="0.35">
      <c r="A1426" s="43" t="str">
        <f t="shared" si="44"/>
        <v>A</v>
      </c>
      <c r="B1426" s="44" t="s">
        <v>808</v>
      </c>
      <c r="C1426" s="45" t="s">
        <v>805</v>
      </c>
      <c r="D1426" s="63">
        <v>20900</v>
      </c>
      <c r="E1426" s="63">
        <v>20577.055999999997</v>
      </c>
      <c r="F1426" s="63">
        <v>20665.923659999997</v>
      </c>
      <c r="G1426" s="64">
        <f t="shared" si="45"/>
        <v>1.0043187742697497</v>
      </c>
      <c r="H1426" s="48"/>
      <c r="I1426" s="48"/>
    </row>
    <row r="1427" spans="1:9" ht="15" thickTop="1" x14ac:dyDescent="0.3">
      <c r="A1427" s="43" t="str">
        <f t="shared" si="44"/>
        <v>A</v>
      </c>
      <c r="B1427" s="55" t="s">
        <v>333</v>
      </c>
      <c r="C1427" s="56" t="s">
        <v>10</v>
      </c>
      <c r="D1427" s="57">
        <v>20700</v>
      </c>
      <c r="E1427" s="57">
        <v>20322.455999999998</v>
      </c>
      <c r="F1427" s="57">
        <v>20411.333609999998</v>
      </c>
      <c r="G1427" s="58">
        <f t="shared" si="45"/>
        <v>1.0043733695376189</v>
      </c>
    </row>
    <row r="1428" spans="1:9" x14ac:dyDescent="0.3">
      <c r="A1428" s="43" t="str">
        <f t="shared" si="44"/>
        <v>A</v>
      </c>
      <c r="B1428" s="59" t="s">
        <v>333</v>
      </c>
      <c r="C1428" s="60" t="s">
        <v>12</v>
      </c>
      <c r="D1428" s="61">
        <v>19900</v>
      </c>
      <c r="E1428" s="61">
        <v>18906.75</v>
      </c>
      <c r="F1428" s="61">
        <v>18989.69139</v>
      </c>
      <c r="G1428" s="62">
        <f t="shared" si="45"/>
        <v>1.0043868665952635</v>
      </c>
    </row>
    <row r="1429" spans="1:9" x14ac:dyDescent="0.3">
      <c r="A1429" s="43" t="str">
        <f t="shared" si="44"/>
        <v>A</v>
      </c>
      <c r="B1429" s="59" t="s">
        <v>333</v>
      </c>
      <c r="C1429" s="60" t="s">
        <v>2</v>
      </c>
      <c r="D1429" s="61">
        <v>0</v>
      </c>
      <c r="E1429" s="61">
        <v>0</v>
      </c>
      <c r="F1429" s="61">
        <v>6.2374000000000001</v>
      </c>
      <c r="G1429" s="62" t="e">
        <f t="shared" si="45"/>
        <v>#DIV/0!</v>
      </c>
    </row>
    <row r="1430" spans="1:9" x14ac:dyDescent="0.3">
      <c r="A1430" s="43" t="str">
        <f t="shared" si="44"/>
        <v>A</v>
      </c>
      <c r="B1430" s="59" t="s">
        <v>333</v>
      </c>
      <c r="C1430" s="60" t="s">
        <v>15</v>
      </c>
      <c r="D1430" s="61">
        <v>150</v>
      </c>
      <c r="E1430" s="61">
        <v>797.5</v>
      </c>
      <c r="F1430" s="61">
        <v>797.21405000000004</v>
      </c>
      <c r="G1430" s="62">
        <f t="shared" si="45"/>
        <v>0.9996414420062697</v>
      </c>
    </row>
    <row r="1431" spans="1:9" x14ac:dyDescent="0.3">
      <c r="A1431" s="43" t="str">
        <f t="shared" si="44"/>
        <v>A</v>
      </c>
      <c r="B1431" s="59" t="s">
        <v>333</v>
      </c>
      <c r="C1431" s="60" t="s">
        <v>16</v>
      </c>
      <c r="D1431" s="61">
        <v>650</v>
      </c>
      <c r="E1431" s="61">
        <v>618.20600000000002</v>
      </c>
      <c r="F1431" s="61">
        <v>618.19077000000004</v>
      </c>
      <c r="G1431" s="62">
        <f t="shared" si="45"/>
        <v>0.99997536419898869</v>
      </c>
    </row>
    <row r="1432" spans="1:9" x14ac:dyDescent="0.3">
      <c r="A1432" s="43" t="str">
        <f t="shared" si="44"/>
        <v>A</v>
      </c>
      <c r="B1432" s="55" t="s">
        <v>333</v>
      </c>
      <c r="C1432" s="56" t="s">
        <v>17</v>
      </c>
      <c r="D1432" s="57">
        <v>200</v>
      </c>
      <c r="E1432" s="57">
        <v>254.6</v>
      </c>
      <c r="F1432" s="57">
        <v>254.59004999999999</v>
      </c>
      <c r="G1432" s="58">
        <f t="shared" si="45"/>
        <v>0.99996091908876672</v>
      </c>
    </row>
    <row r="1433" spans="1:9" ht="16.8" thickBot="1" x14ac:dyDescent="0.35">
      <c r="A1433" s="43" t="str">
        <f t="shared" si="44"/>
        <v>A</v>
      </c>
      <c r="B1433" s="44" t="s">
        <v>809</v>
      </c>
      <c r="C1433" s="45" t="s">
        <v>810</v>
      </c>
      <c r="D1433" s="63">
        <v>1155</v>
      </c>
      <c r="E1433" s="63">
        <v>914.55799999999999</v>
      </c>
      <c r="F1433" s="63">
        <v>914.54697999999996</v>
      </c>
      <c r="G1433" s="64">
        <f t="shared" si="45"/>
        <v>0.99998795046350253</v>
      </c>
      <c r="H1433" s="48"/>
      <c r="I1433" s="48"/>
    </row>
    <row r="1434" spans="1:9" ht="15" thickTop="1" x14ac:dyDescent="0.3">
      <c r="A1434" s="43" t="str">
        <f t="shared" si="44"/>
        <v>A</v>
      </c>
      <c r="B1434" s="55" t="s">
        <v>333</v>
      </c>
      <c r="C1434" s="56" t="s">
        <v>10</v>
      </c>
      <c r="D1434" s="57">
        <v>1155</v>
      </c>
      <c r="E1434" s="57">
        <v>914.55799999999999</v>
      </c>
      <c r="F1434" s="57">
        <v>914.54697999999996</v>
      </c>
      <c r="G1434" s="58">
        <f t="shared" si="45"/>
        <v>0.99998795046350253</v>
      </c>
    </row>
    <row r="1435" spans="1:9" x14ac:dyDescent="0.3">
      <c r="A1435" s="43" t="str">
        <f t="shared" si="44"/>
        <v>A</v>
      </c>
      <c r="B1435" s="59" t="s">
        <v>333</v>
      </c>
      <c r="C1435" s="60" t="s">
        <v>12</v>
      </c>
      <c r="D1435" s="61">
        <v>847</v>
      </c>
      <c r="E1435" s="61">
        <v>569.29600000000005</v>
      </c>
      <c r="F1435" s="61">
        <v>569.29128000000003</v>
      </c>
      <c r="G1435" s="62">
        <f t="shared" si="45"/>
        <v>0.99999170905820522</v>
      </c>
    </row>
    <row r="1436" spans="1:9" x14ac:dyDescent="0.3">
      <c r="A1436" s="43" t="str">
        <f t="shared" si="44"/>
        <v>A</v>
      </c>
      <c r="B1436" s="59" t="s">
        <v>333</v>
      </c>
      <c r="C1436" s="60" t="s">
        <v>14</v>
      </c>
      <c r="D1436" s="61">
        <v>100</v>
      </c>
      <c r="E1436" s="61">
        <v>132.59100000000001</v>
      </c>
      <c r="F1436" s="61">
        <v>132.59065000000001</v>
      </c>
      <c r="G1436" s="62">
        <f t="shared" si="45"/>
        <v>0.99999736030348974</v>
      </c>
    </row>
    <row r="1437" spans="1:9" x14ac:dyDescent="0.3">
      <c r="A1437" s="43" t="str">
        <f t="shared" si="44"/>
        <v>A</v>
      </c>
      <c r="B1437" s="59" t="s">
        <v>333</v>
      </c>
      <c r="C1437" s="60" t="s">
        <v>2</v>
      </c>
      <c r="D1437" s="61">
        <v>1</v>
      </c>
      <c r="E1437" s="61">
        <v>0.95399999999999996</v>
      </c>
      <c r="F1437" s="61">
        <v>0.95316000000000001</v>
      </c>
      <c r="G1437" s="62">
        <f t="shared" si="45"/>
        <v>0.99911949685534596</v>
      </c>
    </row>
    <row r="1438" spans="1:9" x14ac:dyDescent="0.3">
      <c r="A1438" s="43" t="str">
        <f t="shared" si="44"/>
        <v>A</v>
      </c>
      <c r="B1438" s="59" t="s">
        <v>333</v>
      </c>
      <c r="C1438" s="60" t="s">
        <v>16</v>
      </c>
      <c r="D1438" s="61">
        <v>207</v>
      </c>
      <c r="E1438" s="61">
        <v>211.71699999999998</v>
      </c>
      <c r="F1438" s="61">
        <v>211.71188999999998</v>
      </c>
      <c r="G1438" s="62">
        <f t="shared" si="45"/>
        <v>0.99997586400714156</v>
      </c>
    </row>
    <row r="1439" spans="1:9" ht="33" thickBot="1" x14ac:dyDescent="0.35">
      <c r="A1439" s="43" t="str">
        <f t="shared" si="44"/>
        <v>A</v>
      </c>
      <c r="B1439" s="44" t="s">
        <v>811</v>
      </c>
      <c r="C1439" s="45" t="s">
        <v>812</v>
      </c>
      <c r="D1439" s="63">
        <v>250</v>
      </c>
      <c r="E1439" s="63">
        <v>249.83499999999998</v>
      </c>
      <c r="F1439" s="63">
        <v>249.76499999999999</v>
      </c>
      <c r="G1439" s="64">
        <f t="shared" si="45"/>
        <v>0.99971981507795149</v>
      </c>
      <c r="H1439" s="48"/>
      <c r="I1439" s="48"/>
    </row>
    <row r="1440" spans="1:9" ht="15" thickTop="1" x14ac:dyDescent="0.3">
      <c r="A1440" s="43" t="str">
        <f t="shared" si="44"/>
        <v>A</v>
      </c>
      <c r="B1440" s="55" t="s">
        <v>333</v>
      </c>
      <c r="C1440" s="56" t="s">
        <v>10</v>
      </c>
      <c r="D1440" s="57">
        <v>250</v>
      </c>
      <c r="E1440" s="57">
        <v>249.83499999999998</v>
      </c>
      <c r="F1440" s="57">
        <v>249.76499999999999</v>
      </c>
      <c r="G1440" s="58">
        <f t="shared" si="45"/>
        <v>0.99971981507795149</v>
      </c>
    </row>
    <row r="1441" spans="1:9" x14ac:dyDescent="0.3">
      <c r="A1441" s="43" t="str">
        <f t="shared" si="44"/>
        <v>A</v>
      </c>
      <c r="B1441" s="59" t="s">
        <v>333</v>
      </c>
      <c r="C1441" s="60" t="s">
        <v>12</v>
      </c>
      <c r="D1441" s="61">
        <v>0</v>
      </c>
      <c r="E1441" s="61">
        <v>7.2</v>
      </c>
      <c r="F1441" s="61">
        <v>7.13</v>
      </c>
      <c r="G1441" s="62">
        <f t="shared" si="45"/>
        <v>0.9902777777777777</v>
      </c>
    </row>
    <row r="1442" spans="1:9" x14ac:dyDescent="0.3">
      <c r="A1442" s="43" t="str">
        <f t="shared" si="44"/>
        <v>A</v>
      </c>
      <c r="B1442" s="59" t="s">
        <v>333</v>
      </c>
      <c r="C1442" s="60" t="s">
        <v>14</v>
      </c>
      <c r="D1442" s="61">
        <v>250</v>
      </c>
      <c r="E1442" s="61">
        <v>242.63499999999999</v>
      </c>
      <c r="F1442" s="61">
        <v>242.63499999999999</v>
      </c>
      <c r="G1442" s="62">
        <f t="shared" si="45"/>
        <v>1</v>
      </c>
    </row>
    <row r="1443" spans="1:9" ht="16.8" thickBot="1" x14ac:dyDescent="0.35">
      <c r="A1443" s="43" t="str">
        <f t="shared" si="44"/>
        <v>A</v>
      </c>
      <c r="B1443" s="44" t="s">
        <v>813</v>
      </c>
      <c r="C1443" s="45" t="s">
        <v>814</v>
      </c>
      <c r="D1443" s="63">
        <v>28300</v>
      </c>
      <c r="E1443" s="63">
        <v>28088.564999999999</v>
      </c>
      <c r="F1443" s="63">
        <v>28069.777369999996</v>
      </c>
      <c r="G1443" s="64">
        <f t="shared" si="45"/>
        <v>0.99933112887753428</v>
      </c>
      <c r="H1443" s="48"/>
      <c r="I1443" s="48"/>
    </row>
    <row r="1444" spans="1:9" ht="15" thickTop="1" x14ac:dyDescent="0.3">
      <c r="A1444" s="43" t="str">
        <f t="shared" si="44"/>
        <v>A</v>
      </c>
      <c r="B1444" s="55" t="s">
        <v>333</v>
      </c>
      <c r="C1444" s="56" t="s">
        <v>10</v>
      </c>
      <c r="D1444" s="57">
        <v>28300</v>
      </c>
      <c r="E1444" s="57">
        <v>28088.564999999999</v>
      </c>
      <c r="F1444" s="57">
        <v>28069.777369999996</v>
      </c>
      <c r="G1444" s="58">
        <f t="shared" si="45"/>
        <v>0.99933112887753428</v>
      </c>
    </row>
    <row r="1445" spans="1:9" x14ac:dyDescent="0.3">
      <c r="A1445" s="43" t="str">
        <f t="shared" si="44"/>
        <v>A</v>
      </c>
      <c r="B1445" s="59" t="s">
        <v>333</v>
      </c>
      <c r="C1445" s="60" t="s">
        <v>12</v>
      </c>
      <c r="D1445" s="61">
        <v>28300</v>
      </c>
      <c r="E1445" s="61">
        <v>28077.764999999999</v>
      </c>
      <c r="F1445" s="61">
        <v>28059.099649999996</v>
      </c>
      <c r="G1445" s="62">
        <f t="shared" si="45"/>
        <v>0.99933522664642283</v>
      </c>
    </row>
    <row r="1446" spans="1:9" x14ac:dyDescent="0.3">
      <c r="A1446" s="43" t="str">
        <f t="shared" si="44"/>
        <v>A</v>
      </c>
      <c r="B1446" s="59" t="s">
        <v>333</v>
      </c>
      <c r="C1446" s="60" t="s">
        <v>15</v>
      </c>
      <c r="D1446" s="61">
        <v>0</v>
      </c>
      <c r="E1446" s="61">
        <v>10.8</v>
      </c>
      <c r="F1446" s="61">
        <v>10.677720000000001</v>
      </c>
      <c r="G1446" s="62">
        <f t="shared" si="45"/>
        <v>0.98867777777777777</v>
      </c>
    </row>
    <row r="1447" spans="1:9" ht="49.2" thickBot="1" x14ac:dyDescent="0.35">
      <c r="A1447" s="43" t="str">
        <f t="shared" si="44"/>
        <v>A</v>
      </c>
      <c r="B1447" s="44" t="s">
        <v>815</v>
      </c>
      <c r="C1447" s="45" t="s">
        <v>816</v>
      </c>
      <c r="D1447" s="63">
        <v>4185</v>
      </c>
      <c r="E1447" s="63">
        <v>4072.32</v>
      </c>
      <c r="F1447" s="63">
        <v>4071.3</v>
      </c>
      <c r="G1447" s="64">
        <f t="shared" si="45"/>
        <v>0.99974952852428101</v>
      </c>
      <c r="H1447" s="48"/>
      <c r="I1447" s="48"/>
    </row>
    <row r="1448" spans="1:9" ht="15" thickTop="1" x14ac:dyDescent="0.3">
      <c r="A1448" s="43" t="str">
        <f t="shared" si="44"/>
        <v>A</v>
      </c>
      <c r="B1448" s="55" t="s">
        <v>333</v>
      </c>
      <c r="C1448" s="56" t="s">
        <v>10</v>
      </c>
      <c r="D1448" s="57">
        <v>4185</v>
      </c>
      <c r="E1448" s="57">
        <v>4072.32</v>
      </c>
      <c r="F1448" s="57">
        <v>4071.3</v>
      </c>
      <c r="G1448" s="58">
        <f t="shared" si="45"/>
        <v>0.99974952852428101</v>
      </c>
    </row>
    <row r="1449" spans="1:9" x14ac:dyDescent="0.3">
      <c r="A1449" s="43" t="str">
        <f t="shared" si="44"/>
        <v>A</v>
      </c>
      <c r="B1449" s="59" t="s">
        <v>333</v>
      </c>
      <c r="C1449" s="60" t="s">
        <v>15</v>
      </c>
      <c r="D1449" s="61">
        <v>4185</v>
      </c>
      <c r="E1449" s="61">
        <v>4072.32</v>
      </c>
      <c r="F1449" s="61">
        <v>4071.3</v>
      </c>
      <c r="G1449" s="62">
        <f t="shared" si="45"/>
        <v>0.99974952852428101</v>
      </c>
    </row>
    <row r="1450" spans="1:9" ht="33" thickBot="1" x14ac:dyDescent="0.35">
      <c r="A1450" s="43" t="str">
        <f t="shared" si="44"/>
        <v>A</v>
      </c>
      <c r="B1450" s="44" t="s">
        <v>817</v>
      </c>
      <c r="C1450" s="45" t="s">
        <v>818</v>
      </c>
      <c r="D1450" s="63">
        <v>260</v>
      </c>
      <c r="E1450" s="63">
        <v>236.04000000000002</v>
      </c>
      <c r="F1450" s="63">
        <v>229.65955</v>
      </c>
      <c r="G1450" s="64">
        <f t="shared" si="45"/>
        <v>0.97296877647856284</v>
      </c>
      <c r="H1450" s="48"/>
      <c r="I1450" s="48"/>
    </row>
    <row r="1451" spans="1:9" ht="15" thickTop="1" x14ac:dyDescent="0.3">
      <c r="A1451" s="43" t="str">
        <f t="shared" si="44"/>
        <v>A</v>
      </c>
      <c r="B1451" s="55" t="s">
        <v>333</v>
      </c>
      <c r="C1451" s="56" t="s">
        <v>10</v>
      </c>
      <c r="D1451" s="57">
        <v>260</v>
      </c>
      <c r="E1451" s="57">
        <v>236.04000000000002</v>
      </c>
      <c r="F1451" s="57">
        <v>229.65955</v>
      </c>
      <c r="G1451" s="58">
        <f t="shared" si="45"/>
        <v>0.97296877647856284</v>
      </c>
    </row>
    <row r="1452" spans="1:9" x14ac:dyDescent="0.3">
      <c r="A1452" s="43" t="str">
        <f t="shared" si="44"/>
        <v>A</v>
      </c>
      <c r="B1452" s="59" t="s">
        <v>333</v>
      </c>
      <c r="C1452" s="60" t="s">
        <v>12</v>
      </c>
      <c r="D1452" s="61">
        <v>111</v>
      </c>
      <c r="E1452" s="61">
        <v>91.01</v>
      </c>
      <c r="F1452" s="61">
        <v>87.123580000000004</v>
      </c>
      <c r="G1452" s="62">
        <f t="shared" si="45"/>
        <v>0.95729678057356338</v>
      </c>
    </row>
    <row r="1453" spans="1:9" x14ac:dyDescent="0.3">
      <c r="A1453" s="43" t="str">
        <f t="shared" si="44"/>
        <v>A</v>
      </c>
      <c r="B1453" s="59" t="s">
        <v>333</v>
      </c>
      <c r="C1453" s="60" t="s">
        <v>14</v>
      </c>
      <c r="D1453" s="61">
        <v>149</v>
      </c>
      <c r="E1453" s="61">
        <v>145.03</v>
      </c>
      <c r="F1453" s="61">
        <v>142.53596999999999</v>
      </c>
      <c r="G1453" s="62">
        <f t="shared" si="45"/>
        <v>0.98280335103082117</v>
      </c>
    </row>
    <row r="1454" spans="1:9" ht="33" thickBot="1" x14ac:dyDescent="0.35">
      <c r="A1454" s="43" t="str">
        <f t="shared" si="44"/>
        <v>A</v>
      </c>
      <c r="B1454" s="44" t="s">
        <v>819</v>
      </c>
      <c r="C1454" s="45" t="s">
        <v>820</v>
      </c>
      <c r="D1454" s="63">
        <v>500</v>
      </c>
      <c r="E1454" s="63">
        <v>417.8</v>
      </c>
      <c r="F1454" s="63">
        <v>418.48694</v>
      </c>
      <c r="G1454" s="64">
        <f t="shared" si="45"/>
        <v>1.0016441838200096</v>
      </c>
      <c r="H1454" s="48"/>
      <c r="I1454" s="48"/>
    </row>
    <row r="1455" spans="1:9" ht="15" thickTop="1" x14ac:dyDescent="0.3">
      <c r="A1455" s="43" t="str">
        <f t="shared" si="44"/>
        <v>A</v>
      </c>
      <c r="B1455" s="55" t="s">
        <v>333</v>
      </c>
      <c r="C1455" s="56" t="s">
        <v>10</v>
      </c>
      <c r="D1455" s="57">
        <v>500</v>
      </c>
      <c r="E1455" s="57">
        <v>417.8</v>
      </c>
      <c r="F1455" s="57">
        <v>418.48694</v>
      </c>
      <c r="G1455" s="58">
        <f t="shared" si="45"/>
        <v>1.0016441838200096</v>
      </c>
    </row>
    <row r="1456" spans="1:9" x14ac:dyDescent="0.3">
      <c r="A1456" s="43" t="str">
        <f t="shared" si="44"/>
        <v>A</v>
      </c>
      <c r="B1456" s="59" t="s">
        <v>333</v>
      </c>
      <c r="C1456" s="60" t="s">
        <v>12</v>
      </c>
      <c r="D1456" s="61">
        <v>500</v>
      </c>
      <c r="E1456" s="61">
        <v>417.8</v>
      </c>
      <c r="F1456" s="61">
        <v>417.71739000000002</v>
      </c>
      <c r="G1456" s="62">
        <f t="shared" si="45"/>
        <v>0.99980227381522258</v>
      </c>
    </row>
    <row r="1457" spans="1:9" x14ac:dyDescent="0.3">
      <c r="A1457" s="43" t="str">
        <f t="shared" si="44"/>
        <v>A</v>
      </c>
      <c r="B1457" s="59" t="s">
        <v>333</v>
      </c>
      <c r="C1457" s="60" t="s">
        <v>2</v>
      </c>
      <c r="D1457" s="61">
        <v>0</v>
      </c>
      <c r="E1457" s="61">
        <v>0</v>
      </c>
      <c r="F1457" s="61">
        <v>0.76954999999999996</v>
      </c>
      <c r="G1457" s="62" t="e">
        <f t="shared" si="45"/>
        <v>#DIV/0!</v>
      </c>
    </row>
    <row r="1458" spans="1:9" ht="33" thickBot="1" x14ac:dyDescent="0.35">
      <c r="A1458" s="43" t="str">
        <f t="shared" si="44"/>
        <v>A</v>
      </c>
      <c r="B1458" s="44" t="s">
        <v>821</v>
      </c>
      <c r="C1458" s="45" t="s">
        <v>822</v>
      </c>
      <c r="D1458" s="63">
        <v>31850</v>
      </c>
      <c r="E1458" s="63">
        <v>35597.81</v>
      </c>
      <c r="F1458" s="63">
        <v>35520.855869999999</v>
      </c>
      <c r="G1458" s="64">
        <f t="shared" si="45"/>
        <v>0.99783823414979744</v>
      </c>
      <c r="H1458" s="48"/>
      <c r="I1458" s="48"/>
    </row>
    <row r="1459" spans="1:9" ht="15" thickTop="1" x14ac:dyDescent="0.3">
      <c r="A1459" s="43" t="str">
        <f t="shared" si="44"/>
        <v>A</v>
      </c>
      <c r="B1459" s="55" t="s">
        <v>333</v>
      </c>
      <c r="C1459" s="56" t="s">
        <v>10</v>
      </c>
      <c r="D1459" s="57">
        <v>31850</v>
      </c>
      <c r="E1459" s="57">
        <v>35597.81</v>
      </c>
      <c r="F1459" s="57">
        <v>35520.855869999999</v>
      </c>
      <c r="G1459" s="58">
        <f t="shared" si="45"/>
        <v>0.99783823414979744</v>
      </c>
    </row>
    <row r="1460" spans="1:9" x14ac:dyDescent="0.3">
      <c r="A1460" s="43" t="str">
        <f t="shared" si="44"/>
        <v>A</v>
      </c>
      <c r="B1460" s="59" t="s">
        <v>333</v>
      </c>
      <c r="C1460" s="60" t="s">
        <v>12</v>
      </c>
      <c r="D1460" s="61">
        <v>6487</v>
      </c>
      <c r="E1460" s="61">
        <v>7140.41</v>
      </c>
      <c r="F1460" s="61">
        <v>7137.1283599999997</v>
      </c>
      <c r="G1460" s="62">
        <f t="shared" si="45"/>
        <v>0.99954041294547513</v>
      </c>
    </row>
    <row r="1461" spans="1:9" x14ac:dyDescent="0.3">
      <c r="A1461" s="43" t="str">
        <f t="shared" si="44"/>
        <v>A</v>
      </c>
      <c r="B1461" s="59" t="s">
        <v>333</v>
      </c>
      <c r="C1461" s="60" t="s">
        <v>2</v>
      </c>
      <c r="D1461" s="61">
        <v>25363</v>
      </c>
      <c r="E1461" s="61">
        <v>28457.4</v>
      </c>
      <c r="F1461" s="61">
        <v>28383.727510000001</v>
      </c>
      <c r="G1461" s="62">
        <f t="shared" si="45"/>
        <v>0.99741113067251397</v>
      </c>
    </row>
    <row r="1462" spans="1:9" ht="16.8" thickBot="1" x14ac:dyDescent="0.35">
      <c r="A1462" s="43" t="str">
        <f t="shared" si="44"/>
        <v>A</v>
      </c>
      <c r="B1462" s="44" t="s">
        <v>823</v>
      </c>
      <c r="C1462" s="45" t="s">
        <v>824</v>
      </c>
      <c r="D1462" s="63">
        <v>59150</v>
      </c>
      <c r="E1462" s="63">
        <v>40223.997000000003</v>
      </c>
      <c r="F1462" s="63">
        <v>40223.995999999999</v>
      </c>
      <c r="G1462" s="64">
        <f t="shared" si="45"/>
        <v>0.99999997513921846</v>
      </c>
      <c r="H1462" s="48"/>
      <c r="I1462" s="48"/>
    </row>
    <row r="1463" spans="1:9" ht="15" thickTop="1" x14ac:dyDescent="0.3">
      <c r="A1463" s="43" t="str">
        <f t="shared" si="44"/>
        <v>A</v>
      </c>
      <c r="B1463" s="55" t="s">
        <v>333</v>
      </c>
      <c r="C1463" s="56" t="s">
        <v>10</v>
      </c>
      <c r="D1463" s="57">
        <v>59150</v>
      </c>
      <c r="E1463" s="57">
        <v>40223.997000000003</v>
      </c>
      <c r="F1463" s="57">
        <v>40223.995999999999</v>
      </c>
      <c r="G1463" s="58">
        <f t="shared" si="45"/>
        <v>0.99999997513921846</v>
      </c>
    </row>
    <row r="1464" spans="1:9" x14ac:dyDescent="0.3">
      <c r="A1464" s="43" t="str">
        <f t="shared" si="44"/>
        <v>A</v>
      </c>
      <c r="B1464" s="59" t="s">
        <v>333</v>
      </c>
      <c r="C1464" s="60" t="s">
        <v>16</v>
      </c>
      <c r="D1464" s="61">
        <v>59150</v>
      </c>
      <c r="E1464" s="61">
        <v>40223.997000000003</v>
      </c>
      <c r="F1464" s="61">
        <v>40223.995999999999</v>
      </c>
      <c r="G1464" s="62">
        <f t="shared" si="45"/>
        <v>0.99999997513921846</v>
      </c>
    </row>
    <row r="1465" spans="1:9" ht="16.8" thickBot="1" x14ac:dyDescent="0.35">
      <c r="A1465" s="43" t="str">
        <f t="shared" si="44"/>
        <v>A</v>
      </c>
      <c r="B1465" s="44" t="s">
        <v>825</v>
      </c>
      <c r="C1465" s="45" t="s">
        <v>826</v>
      </c>
      <c r="D1465" s="63">
        <v>4000</v>
      </c>
      <c r="E1465" s="63">
        <v>12216.503000000001</v>
      </c>
      <c r="F1465" s="63">
        <v>12147.469590000001</v>
      </c>
      <c r="G1465" s="64">
        <f t="shared" si="45"/>
        <v>0.99434916767916315</v>
      </c>
      <c r="H1465" s="48"/>
      <c r="I1465" s="48"/>
    </row>
    <row r="1466" spans="1:9" ht="15" thickTop="1" x14ac:dyDescent="0.3">
      <c r="A1466" s="43" t="str">
        <f t="shared" si="44"/>
        <v>A</v>
      </c>
      <c r="B1466" s="55" t="s">
        <v>333</v>
      </c>
      <c r="C1466" s="56" t="s">
        <v>10</v>
      </c>
      <c r="D1466" s="57">
        <v>4000</v>
      </c>
      <c r="E1466" s="57">
        <v>12216.503000000001</v>
      </c>
      <c r="F1466" s="57">
        <v>12147.469590000001</v>
      </c>
      <c r="G1466" s="58">
        <f t="shared" si="45"/>
        <v>0.99434916767916315</v>
      </c>
    </row>
    <row r="1467" spans="1:9" x14ac:dyDescent="0.3">
      <c r="A1467" s="43" t="str">
        <f t="shared" si="44"/>
        <v>A</v>
      </c>
      <c r="B1467" s="59" t="s">
        <v>333</v>
      </c>
      <c r="C1467" s="60" t="s">
        <v>12</v>
      </c>
      <c r="D1467" s="61">
        <v>870</v>
      </c>
      <c r="E1467" s="61">
        <v>528.30999999999995</v>
      </c>
      <c r="F1467" s="61">
        <v>527.47897999999998</v>
      </c>
      <c r="G1467" s="62">
        <f t="shared" si="45"/>
        <v>0.99842702201359057</v>
      </c>
    </row>
    <row r="1468" spans="1:9" x14ac:dyDescent="0.3">
      <c r="A1468" s="43" t="str">
        <f t="shared" si="44"/>
        <v>A</v>
      </c>
      <c r="B1468" s="59" t="s">
        <v>333</v>
      </c>
      <c r="C1468" s="60" t="s">
        <v>14</v>
      </c>
      <c r="D1468" s="61">
        <v>405</v>
      </c>
      <c r="E1468" s="61">
        <v>1054.1379999999999</v>
      </c>
      <c r="F1468" s="61">
        <v>988.18758000000003</v>
      </c>
      <c r="G1468" s="62">
        <f t="shared" si="45"/>
        <v>0.93743663543103473</v>
      </c>
    </row>
    <row r="1469" spans="1:9" x14ac:dyDescent="0.3">
      <c r="A1469" s="43" t="str">
        <f t="shared" si="44"/>
        <v>A</v>
      </c>
      <c r="B1469" s="59" t="s">
        <v>333</v>
      </c>
      <c r="C1469" s="60" t="s">
        <v>16</v>
      </c>
      <c r="D1469" s="61">
        <v>2725</v>
      </c>
      <c r="E1469" s="61">
        <v>10634.055</v>
      </c>
      <c r="F1469" s="61">
        <v>10631.803030000001</v>
      </c>
      <c r="G1469" s="62">
        <f t="shared" si="45"/>
        <v>0.99978823035991449</v>
      </c>
    </row>
    <row r="1470" spans="1:9" ht="16.8" thickBot="1" x14ac:dyDescent="0.35">
      <c r="A1470" s="43" t="str">
        <f t="shared" si="44"/>
        <v>A</v>
      </c>
      <c r="B1470" s="44" t="s">
        <v>827</v>
      </c>
      <c r="C1470" s="45" t="s">
        <v>828</v>
      </c>
      <c r="D1470" s="63">
        <v>16160</v>
      </c>
      <c r="E1470" s="63">
        <v>16591.981</v>
      </c>
      <c r="F1470" s="63">
        <v>16687.349389999999</v>
      </c>
      <c r="G1470" s="64">
        <f t="shared" si="45"/>
        <v>1.0057478603670049</v>
      </c>
      <c r="H1470" s="48"/>
      <c r="I1470" s="48"/>
    </row>
    <row r="1471" spans="1:9" ht="15" thickTop="1" x14ac:dyDescent="0.3">
      <c r="A1471" s="43" t="str">
        <f t="shared" si="44"/>
        <v>A</v>
      </c>
      <c r="B1471" s="55" t="s">
        <v>333</v>
      </c>
      <c r="C1471" s="56" t="s">
        <v>10</v>
      </c>
      <c r="D1471" s="57">
        <v>16160</v>
      </c>
      <c r="E1471" s="57">
        <v>15848.353000000001</v>
      </c>
      <c r="F1471" s="57">
        <v>15943.721389999999</v>
      </c>
      <c r="G1471" s="58">
        <f t="shared" si="45"/>
        <v>1.0060175584175843</v>
      </c>
    </row>
    <row r="1472" spans="1:9" x14ac:dyDescent="0.3">
      <c r="A1472" s="43" t="str">
        <f t="shared" si="44"/>
        <v>A</v>
      </c>
      <c r="B1472" s="59" t="s">
        <v>333</v>
      </c>
      <c r="C1472" s="60" t="s">
        <v>12</v>
      </c>
      <c r="D1472" s="61">
        <v>16160</v>
      </c>
      <c r="E1472" s="61">
        <v>15824.644999999999</v>
      </c>
      <c r="F1472" s="61">
        <v>15920.015549999998</v>
      </c>
      <c r="G1472" s="62">
        <f t="shared" si="45"/>
        <v>1.0060267102358378</v>
      </c>
    </row>
    <row r="1473" spans="1:9" x14ac:dyDescent="0.3">
      <c r="A1473" s="43" t="str">
        <f t="shared" si="44"/>
        <v>A</v>
      </c>
      <c r="B1473" s="59" t="s">
        <v>333</v>
      </c>
      <c r="C1473" s="60" t="s">
        <v>15</v>
      </c>
      <c r="D1473" s="61">
        <v>0</v>
      </c>
      <c r="E1473" s="61">
        <v>18.757999999999999</v>
      </c>
      <c r="F1473" s="61">
        <v>18.755839999999999</v>
      </c>
      <c r="G1473" s="62">
        <f t="shared" si="45"/>
        <v>0.99988484913103748</v>
      </c>
    </row>
    <row r="1474" spans="1:9" x14ac:dyDescent="0.3">
      <c r="A1474" s="43" t="str">
        <f t="shared" ref="A1474:A1537" si="46">IF(OR(D1474&lt;&gt;0,E1474&lt;&gt;0,F1474&lt;&gt;0),"A","B")</f>
        <v>A</v>
      </c>
      <c r="B1474" s="59" t="s">
        <v>333</v>
      </c>
      <c r="C1474" s="60" t="s">
        <v>16</v>
      </c>
      <c r="D1474" s="61">
        <v>0</v>
      </c>
      <c r="E1474" s="61">
        <v>4.95</v>
      </c>
      <c r="F1474" s="61">
        <v>4.95</v>
      </c>
      <c r="G1474" s="62">
        <f t="shared" ref="G1474:G1537" si="47">F1474/E1474</f>
        <v>1</v>
      </c>
    </row>
    <row r="1475" spans="1:9" x14ac:dyDescent="0.3">
      <c r="A1475" s="43" t="str">
        <f t="shared" si="46"/>
        <v>A</v>
      </c>
      <c r="B1475" s="55" t="s">
        <v>333</v>
      </c>
      <c r="C1475" s="56" t="s">
        <v>17</v>
      </c>
      <c r="D1475" s="57">
        <v>0</v>
      </c>
      <c r="E1475" s="57">
        <v>743.62800000000004</v>
      </c>
      <c r="F1475" s="57">
        <v>743.62800000000004</v>
      </c>
      <c r="G1475" s="58">
        <f t="shared" si="47"/>
        <v>1</v>
      </c>
    </row>
    <row r="1476" spans="1:9" ht="16.8" thickBot="1" x14ac:dyDescent="0.35">
      <c r="A1476" s="43" t="str">
        <f t="shared" si="46"/>
        <v>A</v>
      </c>
      <c r="B1476" s="44" t="s">
        <v>829</v>
      </c>
      <c r="C1476" s="45" t="s">
        <v>830</v>
      </c>
      <c r="D1476" s="63">
        <v>68880.5</v>
      </c>
      <c r="E1476" s="63">
        <v>77291.983000000007</v>
      </c>
      <c r="F1476" s="63">
        <v>79047.77138999998</v>
      </c>
      <c r="G1476" s="64">
        <f t="shared" si="47"/>
        <v>1.0227163066834495</v>
      </c>
      <c r="H1476" s="48"/>
      <c r="I1476" s="48"/>
    </row>
    <row r="1477" spans="1:9" ht="15" thickTop="1" x14ac:dyDescent="0.3">
      <c r="A1477" s="43" t="str">
        <f t="shared" si="46"/>
        <v>A</v>
      </c>
      <c r="B1477" s="55" t="s">
        <v>333</v>
      </c>
      <c r="C1477" s="56" t="s">
        <v>10</v>
      </c>
      <c r="D1477" s="57">
        <v>68585.5</v>
      </c>
      <c r="E1477" s="57">
        <v>76528.196000000011</v>
      </c>
      <c r="F1477" s="57">
        <v>78233.953809999948</v>
      </c>
      <c r="G1477" s="58">
        <f t="shared" si="47"/>
        <v>1.0222892724401857</v>
      </c>
    </row>
    <row r="1478" spans="1:9" x14ac:dyDescent="0.3">
      <c r="A1478" s="43" t="str">
        <f t="shared" si="46"/>
        <v>A</v>
      </c>
      <c r="B1478" s="59" t="s">
        <v>333</v>
      </c>
      <c r="C1478" s="60" t="s">
        <v>11</v>
      </c>
      <c r="D1478" s="61">
        <v>1955.5</v>
      </c>
      <c r="E1478" s="61">
        <v>1497.4639999999999</v>
      </c>
      <c r="F1478" s="61">
        <v>1539.45894</v>
      </c>
      <c r="G1478" s="62">
        <f t="shared" si="47"/>
        <v>1.0280440397899382</v>
      </c>
    </row>
    <row r="1479" spans="1:9" x14ac:dyDescent="0.3">
      <c r="A1479" s="43" t="str">
        <f t="shared" si="46"/>
        <v>A</v>
      </c>
      <c r="B1479" s="59" t="s">
        <v>333</v>
      </c>
      <c r="C1479" s="60" t="s">
        <v>12</v>
      </c>
      <c r="D1479" s="61">
        <v>6011</v>
      </c>
      <c r="E1479" s="61">
        <v>4897.9009999999998</v>
      </c>
      <c r="F1479" s="61">
        <v>6683.3711800000001</v>
      </c>
      <c r="G1479" s="62">
        <f t="shared" si="47"/>
        <v>1.3645378254889187</v>
      </c>
    </row>
    <row r="1480" spans="1:9" x14ac:dyDescent="0.3">
      <c r="A1480" s="43" t="str">
        <f t="shared" si="46"/>
        <v>A</v>
      </c>
      <c r="B1480" s="59" t="s">
        <v>333</v>
      </c>
      <c r="C1480" s="60" t="s">
        <v>14</v>
      </c>
      <c r="D1480" s="61">
        <v>19800</v>
      </c>
      <c r="E1480" s="61">
        <v>18673.544999999998</v>
      </c>
      <c r="F1480" s="61">
        <v>18564.679790000006</v>
      </c>
      <c r="G1480" s="62">
        <f t="shared" si="47"/>
        <v>0.99417008339873369</v>
      </c>
    </row>
    <row r="1481" spans="1:9" x14ac:dyDescent="0.3">
      <c r="A1481" s="43" t="str">
        <f t="shared" si="46"/>
        <v>A</v>
      </c>
      <c r="B1481" s="59" t="s">
        <v>333</v>
      </c>
      <c r="C1481" s="60" t="s">
        <v>2</v>
      </c>
      <c r="D1481" s="61">
        <v>2800</v>
      </c>
      <c r="E1481" s="61">
        <v>3741.4979999999996</v>
      </c>
      <c r="F1481" s="61">
        <v>3730.95948</v>
      </c>
      <c r="G1481" s="62">
        <f t="shared" si="47"/>
        <v>0.99718334207314829</v>
      </c>
    </row>
    <row r="1482" spans="1:9" x14ac:dyDescent="0.3">
      <c r="A1482" s="43" t="str">
        <f t="shared" si="46"/>
        <v>A</v>
      </c>
      <c r="B1482" s="59" t="s">
        <v>333</v>
      </c>
      <c r="C1482" s="60" t="s">
        <v>15</v>
      </c>
      <c r="D1482" s="61">
        <v>15</v>
      </c>
      <c r="E1482" s="61">
        <v>84.462999999999994</v>
      </c>
      <c r="F1482" s="61">
        <v>84.462879999999998</v>
      </c>
      <c r="G1482" s="62">
        <f t="shared" si="47"/>
        <v>0.99999857925955749</v>
      </c>
    </row>
    <row r="1483" spans="1:9" x14ac:dyDescent="0.3">
      <c r="A1483" s="43" t="str">
        <f t="shared" si="46"/>
        <v>A</v>
      </c>
      <c r="B1483" s="59" t="s">
        <v>333</v>
      </c>
      <c r="C1483" s="60" t="s">
        <v>16</v>
      </c>
      <c r="D1483" s="61">
        <v>38004</v>
      </c>
      <c r="E1483" s="61">
        <v>47633.325000000019</v>
      </c>
      <c r="F1483" s="61">
        <v>47631.021539999994</v>
      </c>
      <c r="G1483" s="62">
        <f t="shared" si="47"/>
        <v>0.99995164183898511</v>
      </c>
    </row>
    <row r="1484" spans="1:9" x14ac:dyDescent="0.3">
      <c r="A1484" s="43" t="str">
        <f t="shared" si="46"/>
        <v>A</v>
      </c>
      <c r="B1484" s="55" t="s">
        <v>333</v>
      </c>
      <c r="C1484" s="56" t="s">
        <v>17</v>
      </c>
      <c r="D1484" s="57">
        <v>295</v>
      </c>
      <c r="E1484" s="57">
        <v>763.78699999999992</v>
      </c>
      <c r="F1484" s="57">
        <v>813.81757999999991</v>
      </c>
      <c r="G1484" s="58">
        <f t="shared" si="47"/>
        <v>1.0655033144057178</v>
      </c>
    </row>
    <row r="1485" spans="1:9" ht="16.8" thickBot="1" x14ac:dyDescent="0.35">
      <c r="A1485" s="43" t="str">
        <f t="shared" si="46"/>
        <v>A</v>
      </c>
      <c r="B1485" s="44" t="s">
        <v>831</v>
      </c>
      <c r="C1485" s="45" t="s">
        <v>832</v>
      </c>
      <c r="D1485" s="63">
        <v>57000</v>
      </c>
      <c r="E1485" s="63">
        <v>66629.483000000007</v>
      </c>
      <c r="F1485" s="63">
        <v>66830.329579999976</v>
      </c>
      <c r="G1485" s="64">
        <f t="shared" si="47"/>
        <v>1.0030143799855082</v>
      </c>
      <c r="H1485" s="48"/>
      <c r="I1485" s="48"/>
    </row>
    <row r="1486" spans="1:9" ht="15" thickTop="1" x14ac:dyDescent="0.3">
      <c r="A1486" s="43" t="str">
        <f t="shared" si="46"/>
        <v>A</v>
      </c>
      <c r="B1486" s="55" t="s">
        <v>333</v>
      </c>
      <c r="C1486" s="56" t="s">
        <v>10</v>
      </c>
      <c r="D1486" s="57">
        <v>56800</v>
      </c>
      <c r="E1486" s="57">
        <v>66129.417000000016</v>
      </c>
      <c r="F1486" s="57">
        <v>66290.632579999961</v>
      </c>
      <c r="G1486" s="58">
        <f t="shared" si="47"/>
        <v>1.0024378799528801</v>
      </c>
    </row>
    <row r="1487" spans="1:9" x14ac:dyDescent="0.3">
      <c r="A1487" s="43" t="str">
        <f t="shared" si="46"/>
        <v>A</v>
      </c>
      <c r="B1487" s="59" t="s">
        <v>333</v>
      </c>
      <c r="C1487" s="60" t="s">
        <v>11</v>
      </c>
      <c r="D1487" s="61">
        <v>0</v>
      </c>
      <c r="E1487" s="61">
        <v>0</v>
      </c>
      <c r="F1487" s="61">
        <v>41.997140000000002</v>
      </c>
      <c r="G1487" s="62" t="e">
        <f t="shared" si="47"/>
        <v>#DIV/0!</v>
      </c>
    </row>
    <row r="1488" spans="1:9" x14ac:dyDescent="0.3">
      <c r="A1488" s="43" t="str">
        <f t="shared" si="46"/>
        <v>A</v>
      </c>
      <c r="B1488" s="59" t="s">
        <v>333</v>
      </c>
      <c r="C1488" s="60" t="s">
        <v>12</v>
      </c>
      <c r="D1488" s="61">
        <v>0</v>
      </c>
      <c r="E1488" s="61">
        <v>0</v>
      </c>
      <c r="F1488" s="61">
        <v>222.333</v>
      </c>
      <c r="G1488" s="62" t="e">
        <f t="shared" si="47"/>
        <v>#DIV/0!</v>
      </c>
    </row>
    <row r="1489" spans="1:9" x14ac:dyDescent="0.3">
      <c r="A1489" s="43" t="str">
        <f t="shared" si="46"/>
        <v>A</v>
      </c>
      <c r="B1489" s="59" t="s">
        <v>333</v>
      </c>
      <c r="C1489" s="60" t="s">
        <v>14</v>
      </c>
      <c r="D1489" s="61">
        <v>18800</v>
      </c>
      <c r="E1489" s="61">
        <v>18520.605</v>
      </c>
      <c r="F1489" s="61">
        <v>18416.565920000005</v>
      </c>
      <c r="G1489" s="62">
        <f t="shared" si="47"/>
        <v>0.99438252260117876</v>
      </c>
    </row>
    <row r="1490" spans="1:9" x14ac:dyDescent="0.3">
      <c r="A1490" s="43" t="str">
        <f t="shared" si="46"/>
        <v>A</v>
      </c>
      <c r="B1490" s="59" t="s">
        <v>333</v>
      </c>
      <c r="C1490" s="60" t="s">
        <v>2</v>
      </c>
      <c r="D1490" s="61">
        <v>0</v>
      </c>
      <c r="E1490" s="61">
        <v>6.0750000000000002</v>
      </c>
      <c r="F1490" s="61">
        <v>9.2995999999999999</v>
      </c>
      <c r="G1490" s="62">
        <f t="shared" si="47"/>
        <v>1.5307983539094649</v>
      </c>
    </row>
    <row r="1491" spans="1:9" x14ac:dyDescent="0.3">
      <c r="A1491" s="43" t="str">
        <f t="shared" si="46"/>
        <v>A</v>
      </c>
      <c r="B1491" s="59" t="s">
        <v>333</v>
      </c>
      <c r="C1491" s="60" t="s">
        <v>16</v>
      </c>
      <c r="D1491" s="61">
        <v>38000</v>
      </c>
      <c r="E1491" s="61">
        <v>47602.737000000023</v>
      </c>
      <c r="F1491" s="61">
        <v>47600.43692</v>
      </c>
      <c r="G1491" s="62">
        <f t="shared" si="47"/>
        <v>0.99995168176989435</v>
      </c>
    </row>
    <row r="1492" spans="1:9" x14ac:dyDescent="0.3">
      <c r="A1492" s="43" t="str">
        <f t="shared" si="46"/>
        <v>A</v>
      </c>
      <c r="B1492" s="55" t="s">
        <v>333</v>
      </c>
      <c r="C1492" s="56" t="s">
        <v>17</v>
      </c>
      <c r="D1492" s="57">
        <v>200</v>
      </c>
      <c r="E1492" s="57">
        <v>500.06599999999997</v>
      </c>
      <c r="F1492" s="57">
        <v>539.69699999999989</v>
      </c>
      <c r="G1492" s="58">
        <f t="shared" si="47"/>
        <v>1.0792515387968786</v>
      </c>
    </row>
    <row r="1493" spans="1:9" ht="16.8" thickBot="1" x14ac:dyDescent="0.35">
      <c r="A1493" s="43" t="str">
        <f t="shared" si="46"/>
        <v>A</v>
      </c>
      <c r="B1493" s="44" t="s">
        <v>833</v>
      </c>
      <c r="C1493" s="45" t="s">
        <v>834</v>
      </c>
      <c r="D1493" s="63">
        <v>9250.5</v>
      </c>
      <c r="E1493" s="63">
        <v>6965.47</v>
      </c>
      <c r="F1493" s="63">
        <v>8474.9826600000015</v>
      </c>
      <c r="G1493" s="64">
        <f t="shared" si="47"/>
        <v>1.2167136833551793</v>
      </c>
      <c r="H1493" s="48"/>
      <c r="I1493" s="48"/>
    </row>
    <row r="1494" spans="1:9" ht="15" thickTop="1" x14ac:dyDescent="0.3">
      <c r="A1494" s="43" t="str">
        <f t="shared" si="46"/>
        <v>A</v>
      </c>
      <c r="B1494" s="55" t="s">
        <v>333</v>
      </c>
      <c r="C1494" s="56" t="s">
        <v>10</v>
      </c>
      <c r="D1494" s="57">
        <v>9175.5</v>
      </c>
      <c r="E1494" s="57">
        <v>6721.3940000000002</v>
      </c>
      <c r="F1494" s="57">
        <v>8220.5070800000012</v>
      </c>
      <c r="G1494" s="58">
        <f t="shared" si="47"/>
        <v>1.2230360368697328</v>
      </c>
    </row>
    <row r="1495" spans="1:9" x14ac:dyDescent="0.3">
      <c r="A1495" s="43" t="str">
        <f t="shared" si="46"/>
        <v>A</v>
      </c>
      <c r="B1495" s="59" t="s">
        <v>333</v>
      </c>
      <c r="C1495" s="60" t="s">
        <v>11</v>
      </c>
      <c r="D1495" s="61">
        <v>1655.5</v>
      </c>
      <c r="E1495" s="61">
        <v>1280.9590000000001</v>
      </c>
      <c r="F1495" s="61">
        <v>1280.9573</v>
      </c>
      <c r="G1495" s="62">
        <f t="shared" si="47"/>
        <v>0.99999867286931121</v>
      </c>
    </row>
    <row r="1496" spans="1:9" x14ac:dyDescent="0.3">
      <c r="A1496" s="43" t="str">
        <f t="shared" si="46"/>
        <v>A</v>
      </c>
      <c r="B1496" s="59" t="s">
        <v>333</v>
      </c>
      <c r="C1496" s="60" t="s">
        <v>12</v>
      </c>
      <c r="D1496" s="61">
        <v>3719</v>
      </c>
      <c r="E1496" s="61">
        <v>1482.5449999999998</v>
      </c>
      <c r="F1496" s="61">
        <v>3001.3922000000002</v>
      </c>
      <c r="G1496" s="62">
        <f t="shared" si="47"/>
        <v>2.0244864068207038</v>
      </c>
    </row>
    <row r="1497" spans="1:9" x14ac:dyDescent="0.3">
      <c r="A1497" s="43" t="str">
        <f t="shared" si="46"/>
        <v>A</v>
      </c>
      <c r="B1497" s="59" t="s">
        <v>333</v>
      </c>
      <c r="C1497" s="60" t="s">
        <v>14</v>
      </c>
      <c r="D1497" s="61">
        <v>1000</v>
      </c>
      <c r="E1497" s="61">
        <v>152.94</v>
      </c>
      <c r="F1497" s="61">
        <v>148.11386999999999</v>
      </c>
      <c r="G1497" s="62">
        <f t="shared" si="47"/>
        <v>0.96844429187916825</v>
      </c>
    </row>
    <row r="1498" spans="1:9" x14ac:dyDescent="0.3">
      <c r="A1498" s="43" t="str">
        <f t="shared" si="46"/>
        <v>A</v>
      </c>
      <c r="B1498" s="59" t="s">
        <v>333</v>
      </c>
      <c r="C1498" s="60" t="s">
        <v>2</v>
      </c>
      <c r="D1498" s="61">
        <v>2800</v>
      </c>
      <c r="E1498" s="61">
        <v>3735.4229999999998</v>
      </c>
      <c r="F1498" s="61">
        <v>3720.5191800000002</v>
      </c>
      <c r="G1498" s="62">
        <f t="shared" si="47"/>
        <v>0.996010138610808</v>
      </c>
    </row>
    <row r="1499" spans="1:9" x14ac:dyDescent="0.3">
      <c r="A1499" s="43" t="str">
        <f t="shared" si="46"/>
        <v>A</v>
      </c>
      <c r="B1499" s="59" t="s">
        <v>333</v>
      </c>
      <c r="C1499" s="60" t="s">
        <v>15</v>
      </c>
      <c r="D1499" s="61">
        <v>0</v>
      </c>
      <c r="E1499" s="61">
        <v>40.311999999999998</v>
      </c>
      <c r="F1499" s="61">
        <v>40.311999999999998</v>
      </c>
      <c r="G1499" s="62">
        <f t="shared" si="47"/>
        <v>1</v>
      </c>
    </row>
    <row r="1500" spans="1:9" x14ac:dyDescent="0.3">
      <c r="A1500" s="43" t="str">
        <f t="shared" si="46"/>
        <v>A</v>
      </c>
      <c r="B1500" s="59" t="s">
        <v>333</v>
      </c>
      <c r="C1500" s="60" t="s">
        <v>16</v>
      </c>
      <c r="D1500" s="61">
        <v>1</v>
      </c>
      <c r="E1500" s="61">
        <v>29.215</v>
      </c>
      <c r="F1500" s="61">
        <v>29.212530000000001</v>
      </c>
      <c r="G1500" s="62">
        <f t="shared" si="47"/>
        <v>0.99991545438986829</v>
      </c>
    </row>
    <row r="1501" spans="1:9" x14ac:dyDescent="0.3">
      <c r="A1501" s="43" t="str">
        <f t="shared" si="46"/>
        <v>A</v>
      </c>
      <c r="B1501" s="55" t="s">
        <v>333</v>
      </c>
      <c r="C1501" s="56" t="s">
        <v>17</v>
      </c>
      <c r="D1501" s="57">
        <v>75</v>
      </c>
      <c r="E1501" s="57">
        <v>244.07599999999999</v>
      </c>
      <c r="F1501" s="57">
        <v>254.47558000000001</v>
      </c>
      <c r="G1501" s="58">
        <f t="shared" si="47"/>
        <v>1.0426079581769614</v>
      </c>
    </row>
    <row r="1502" spans="1:9" ht="16.8" thickBot="1" x14ac:dyDescent="0.35">
      <c r="A1502" s="43" t="str">
        <f t="shared" si="46"/>
        <v>A</v>
      </c>
      <c r="B1502" s="44" t="s">
        <v>835</v>
      </c>
      <c r="C1502" s="45" t="s">
        <v>836</v>
      </c>
      <c r="D1502" s="63">
        <v>2630</v>
      </c>
      <c r="E1502" s="63">
        <v>3697.03</v>
      </c>
      <c r="F1502" s="63">
        <v>3742.4591499999997</v>
      </c>
      <c r="G1502" s="64">
        <f t="shared" si="47"/>
        <v>1.0122880122693079</v>
      </c>
      <c r="H1502" s="48"/>
      <c r="I1502" s="48"/>
    </row>
    <row r="1503" spans="1:9" ht="15" thickTop="1" x14ac:dyDescent="0.3">
      <c r="A1503" s="43" t="str">
        <f t="shared" si="46"/>
        <v>A</v>
      </c>
      <c r="B1503" s="55" t="s">
        <v>333</v>
      </c>
      <c r="C1503" s="56" t="s">
        <v>10</v>
      </c>
      <c r="D1503" s="57">
        <v>2610</v>
      </c>
      <c r="E1503" s="57">
        <v>3677.3850000000002</v>
      </c>
      <c r="F1503" s="57">
        <v>3722.8141499999997</v>
      </c>
      <c r="G1503" s="58">
        <f t="shared" si="47"/>
        <v>1.0123536561986302</v>
      </c>
    </row>
    <row r="1504" spans="1:9" x14ac:dyDescent="0.3">
      <c r="A1504" s="43" t="str">
        <f t="shared" si="46"/>
        <v>A</v>
      </c>
      <c r="B1504" s="59" t="s">
        <v>333</v>
      </c>
      <c r="C1504" s="60" t="s">
        <v>11</v>
      </c>
      <c r="D1504" s="61">
        <v>300</v>
      </c>
      <c r="E1504" s="61">
        <v>216.505</v>
      </c>
      <c r="F1504" s="61">
        <v>216.50450000000001</v>
      </c>
      <c r="G1504" s="62">
        <f t="shared" si="47"/>
        <v>0.99999769058451315</v>
      </c>
    </row>
    <row r="1505" spans="1:9" x14ac:dyDescent="0.3">
      <c r="A1505" s="43" t="str">
        <f t="shared" si="46"/>
        <v>A</v>
      </c>
      <c r="B1505" s="59" t="s">
        <v>333</v>
      </c>
      <c r="C1505" s="60" t="s">
        <v>12</v>
      </c>
      <c r="D1505" s="61">
        <v>2292</v>
      </c>
      <c r="E1505" s="61">
        <v>3415.3560000000002</v>
      </c>
      <c r="F1505" s="61">
        <v>3459.6459799999998</v>
      </c>
      <c r="G1505" s="62">
        <f t="shared" si="47"/>
        <v>1.0129678955868728</v>
      </c>
    </row>
    <row r="1506" spans="1:9" x14ac:dyDescent="0.3">
      <c r="A1506" s="43" t="str">
        <f t="shared" si="46"/>
        <v>A</v>
      </c>
      <c r="B1506" s="59" t="s">
        <v>333</v>
      </c>
      <c r="C1506" s="60" t="s">
        <v>2</v>
      </c>
      <c r="D1506" s="61">
        <v>0</v>
      </c>
      <c r="E1506" s="61">
        <v>0</v>
      </c>
      <c r="F1506" s="61">
        <v>1.1407</v>
      </c>
      <c r="G1506" s="62" t="e">
        <f t="shared" si="47"/>
        <v>#DIV/0!</v>
      </c>
    </row>
    <row r="1507" spans="1:9" x14ac:dyDescent="0.3">
      <c r="A1507" s="43" t="str">
        <f t="shared" si="46"/>
        <v>A</v>
      </c>
      <c r="B1507" s="59" t="s">
        <v>333</v>
      </c>
      <c r="C1507" s="60" t="s">
        <v>15</v>
      </c>
      <c r="D1507" s="61">
        <v>15</v>
      </c>
      <c r="E1507" s="61">
        <v>44.151000000000003</v>
      </c>
      <c r="F1507" s="61">
        <v>44.150880000000001</v>
      </c>
      <c r="G1507" s="62">
        <f t="shared" si="47"/>
        <v>0.99999728205476657</v>
      </c>
    </row>
    <row r="1508" spans="1:9" x14ac:dyDescent="0.3">
      <c r="A1508" s="43" t="str">
        <f t="shared" si="46"/>
        <v>A</v>
      </c>
      <c r="B1508" s="59" t="s">
        <v>333</v>
      </c>
      <c r="C1508" s="60" t="s">
        <v>16</v>
      </c>
      <c r="D1508" s="61">
        <v>3</v>
      </c>
      <c r="E1508" s="61">
        <v>1.373</v>
      </c>
      <c r="F1508" s="61">
        <v>1.37209</v>
      </c>
      <c r="G1508" s="62">
        <f t="shared" si="47"/>
        <v>0.99933721777130369</v>
      </c>
    </row>
    <row r="1509" spans="1:9" x14ac:dyDescent="0.3">
      <c r="A1509" s="43" t="str">
        <f t="shared" si="46"/>
        <v>A</v>
      </c>
      <c r="B1509" s="55" t="s">
        <v>333</v>
      </c>
      <c r="C1509" s="56" t="s">
        <v>17</v>
      </c>
      <c r="D1509" s="57">
        <v>20</v>
      </c>
      <c r="E1509" s="57">
        <v>19.645</v>
      </c>
      <c r="F1509" s="57">
        <v>19.645</v>
      </c>
      <c r="G1509" s="58">
        <f t="shared" si="47"/>
        <v>1</v>
      </c>
    </row>
    <row r="1510" spans="1:9" ht="16.8" thickBot="1" x14ac:dyDescent="0.35">
      <c r="A1510" s="43" t="str">
        <f t="shared" si="46"/>
        <v>A</v>
      </c>
      <c r="B1510" s="44" t="s">
        <v>837</v>
      </c>
      <c r="C1510" s="45" t="s">
        <v>838</v>
      </c>
      <c r="D1510" s="63">
        <v>142380.70000000001</v>
      </c>
      <c r="E1510" s="63">
        <v>129919.66900000002</v>
      </c>
      <c r="F1510" s="63">
        <v>142501.92486999999</v>
      </c>
      <c r="G1510" s="64">
        <f t="shared" si="47"/>
        <v>1.0968464280031376</v>
      </c>
      <c r="H1510" s="48"/>
      <c r="I1510" s="48"/>
    </row>
    <row r="1511" spans="1:9" ht="15" thickTop="1" x14ac:dyDescent="0.3">
      <c r="A1511" s="43" t="str">
        <f t="shared" si="46"/>
        <v>A</v>
      </c>
      <c r="B1511" s="55" t="s">
        <v>333</v>
      </c>
      <c r="C1511" s="56" t="s">
        <v>10</v>
      </c>
      <c r="D1511" s="57">
        <v>142225.70000000001</v>
      </c>
      <c r="E1511" s="57">
        <v>129470.79000000002</v>
      </c>
      <c r="F1511" s="57">
        <v>141110.16675999999</v>
      </c>
      <c r="G1511" s="58">
        <f t="shared" si="47"/>
        <v>1.0898996349678562</v>
      </c>
    </row>
    <row r="1512" spans="1:9" x14ac:dyDescent="0.3">
      <c r="A1512" s="43" t="str">
        <f t="shared" si="46"/>
        <v>A</v>
      </c>
      <c r="B1512" s="59" t="s">
        <v>333</v>
      </c>
      <c r="C1512" s="60" t="s">
        <v>11</v>
      </c>
      <c r="D1512" s="61">
        <v>4302.7000000000007</v>
      </c>
      <c r="E1512" s="61">
        <v>4108.4169999999995</v>
      </c>
      <c r="F1512" s="61">
        <v>4108.4164999999994</v>
      </c>
      <c r="G1512" s="62">
        <f t="shared" si="47"/>
        <v>0.99999987829862447</v>
      </c>
    </row>
    <row r="1513" spans="1:9" x14ac:dyDescent="0.3">
      <c r="A1513" s="43" t="str">
        <f t="shared" si="46"/>
        <v>A</v>
      </c>
      <c r="B1513" s="59" t="s">
        <v>333</v>
      </c>
      <c r="C1513" s="60" t="s">
        <v>12</v>
      </c>
      <c r="D1513" s="61">
        <v>12873</v>
      </c>
      <c r="E1513" s="61">
        <v>10795.525</v>
      </c>
      <c r="F1513" s="61">
        <v>11330.592240000002</v>
      </c>
      <c r="G1513" s="62">
        <f t="shared" si="47"/>
        <v>1.0495637998152014</v>
      </c>
    </row>
    <row r="1514" spans="1:9" x14ac:dyDescent="0.3">
      <c r="A1514" s="43" t="str">
        <f t="shared" si="46"/>
        <v>A</v>
      </c>
      <c r="B1514" s="59" t="s">
        <v>333</v>
      </c>
      <c r="C1514" s="60" t="s">
        <v>14</v>
      </c>
      <c r="D1514" s="61">
        <v>1158</v>
      </c>
      <c r="E1514" s="61">
        <v>3827.9670000000001</v>
      </c>
      <c r="F1514" s="61">
        <v>10935.778979999999</v>
      </c>
      <c r="G1514" s="62">
        <f t="shared" si="47"/>
        <v>2.856811195080835</v>
      </c>
    </row>
    <row r="1515" spans="1:9" x14ac:dyDescent="0.3">
      <c r="A1515" s="43" t="str">
        <f t="shared" si="46"/>
        <v>A</v>
      </c>
      <c r="B1515" s="59" t="s">
        <v>333</v>
      </c>
      <c r="C1515" s="60" t="s">
        <v>2</v>
      </c>
      <c r="D1515" s="61">
        <v>500</v>
      </c>
      <c r="E1515" s="61">
        <v>1737.5819999999999</v>
      </c>
      <c r="F1515" s="61">
        <v>2840.8545100000001</v>
      </c>
      <c r="G1515" s="62">
        <f t="shared" si="47"/>
        <v>1.6349470183277683</v>
      </c>
    </row>
    <row r="1516" spans="1:9" x14ac:dyDescent="0.3">
      <c r="A1516" s="43" t="str">
        <f t="shared" si="46"/>
        <v>A</v>
      </c>
      <c r="B1516" s="59" t="s">
        <v>333</v>
      </c>
      <c r="C1516" s="60" t="s">
        <v>15</v>
      </c>
      <c r="D1516" s="61">
        <v>77</v>
      </c>
      <c r="E1516" s="61">
        <v>33.271999999999998</v>
      </c>
      <c r="F1516" s="61">
        <v>33.180730000000004</v>
      </c>
      <c r="G1516" s="62">
        <f t="shared" si="47"/>
        <v>0.99725685260880037</v>
      </c>
    </row>
    <row r="1517" spans="1:9" x14ac:dyDescent="0.3">
      <c r="A1517" s="43" t="str">
        <f t="shared" si="46"/>
        <v>A</v>
      </c>
      <c r="B1517" s="59" t="s">
        <v>333</v>
      </c>
      <c r="C1517" s="60" t="s">
        <v>16</v>
      </c>
      <c r="D1517" s="61">
        <v>123315</v>
      </c>
      <c r="E1517" s="61">
        <v>108968.02700000002</v>
      </c>
      <c r="F1517" s="61">
        <v>111861.34379999999</v>
      </c>
      <c r="G1517" s="62">
        <f t="shared" si="47"/>
        <v>1.026551979325091</v>
      </c>
    </row>
    <row r="1518" spans="1:9" x14ac:dyDescent="0.3">
      <c r="A1518" s="43" t="str">
        <f t="shared" si="46"/>
        <v>A</v>
      </c>
      <c r="B1518" s="55" t="s">
        <v>333</v>
      </c>
      <c r="C1518" s="56" t="s">
        <v>17</v>
      </c>
      <c r="D1518" s="57">
        <v>155</v>
      </c>
      <c r="E1518" s="57">
        <v>448.87900000000002</v>
      </c>
      <c r="F1518" s="57">
        <v>1391.75811</v>
      </c>
      <c r="G1518" s="58">
        <f t="shared" si="47"/>
        <v>3.1005195386730051</v>
      </c>
    </row>
    <row r="1519" spans="1:9" ht="16.8" thickBot="1" x14ac:dyDescent="0.35">
      <c r="A1519" s="43" t="str">
        <f t="shared" si="46"/>
        <v>A</v>
      </c>
      <c r="B1519" s="44" t="s">
        <v>839</v>
      </c>
      <c r="C1519" s="45" t="s">
        <v>840</v>
      </c>
      <c r="D1519" s="63">
        <v>15128.5</v>
      </c>
      <c r="E1519" s="63">
        <v>14480.834999999999</v>
      </c>
      <c r="F1519" s="63">
        <v>14473.22602</v>
      </c>
      <c r="G1519" s="64">
        <f t="shared" si="47"/>
        <v>0.99947454825636783</v>
      </c>
      <c r="H1519" s="48"/>
      <c r="I1519" s="48"/>
    </row>
    <row r="1520" spans="1:9" ht="15" thickTop="1" x14ac:dyDescent="0.3">
      <c r="A1520" s="43" t="str">
        <f t="shared" si="46"/>
        <v>A</v>
      </c>
      <c r="B1520" s="55" t="s">
        <v>333</v>
      </c>
      <c r="C1520" s="56" t="s">
        <v>10</v>
      </c>
      <c r="D1520" s="57">
        <v>14988.5</v>
      </c>
      <c r="E1520" s="57">
        <v>14038.044000000002</v>
      </c>
      <c r="F1520" s="57">
        <v>14030.435020000001</v>
      </c>
      <c r="G1520" s="58">
        <f t="shared" si="47"/>
        <v>0.99945797434457384</v>
      </c>
    </row>
    <row r="1521" spans="1:9" x14ac:dyDescent="0.3">
      <c r="A1521" s="43" t="str">
        <f t="shared" si="46"/>
        <v>A</v>
      </c>
      <c r="B1521" s="59" t="s">
        <v>333</v>
      </c>
      <c r="C1521" s="60" t="s">
        <v>11</v>
      </c>
      <c r="D1521" s="61">
        <v>3728.5</v>
      </c>
      <c r="E1521" s="61">
        <v>3728.5</v>
      </c>
      <c r="F1521" s="61">
        <v>3728.5</v>
      </c>
      <c r="G1521" s="62">
        <f t="shared" si="47"/>
        <v>1</v>
      </c>
    </row>
    <row r="1522" spans="1:9" x14ac:dyDescent="0.3">
      <c r="A1522" s="43" t="str">
        <f t="shared" si="46"/>
        <v>A</v>
      </c>
      <c r="B1522" s="59" t="s">
        <v>333</v>
      </c>
      <c r="C1522" s="60" t="s">
        <v>12</v>
      </c>
      <c r="D1522" s="61">
        <v>10883</v>
      </c>
      <c r="E1522" s="61">
        <v>9704.137999999999</v>
      </c>
      <c r="F1522" s="61">
        <v>9696.6199800000013</v>
      </c>
      <c r="G1522" s="62">
        <f t="shared" si="47"/>
        <v>0.99922527688703544</v>
      </c>
    </row>
    <row r="1523" spans="1:9" x14ac:dyDescent="0.3">
      <c r="A1523" s="43" t="str">
        <f t="shared" si="46"/>
        <v>A</v>
      </c>
      <c r="B1523" s="59" t="s">
        <v>333</v>
      </c>
      <c r="C1523" s="60" t="s">
        <v>2</v>
      </c>
      <c r="D1523" s="61">
        <v>300</v>
      </c>
      <c r="E1523" s="61">
        <v>555.19200000000001</v>
      </c>
      <c r="F1523" s="61">
        <v>555.19191999999998</v>
      </c>
      <c r="G1523" s="62">
        <f t="shared" si="47"/>
        <v>0.99999985590570462</v>
      </c>
    </row>
    <row r="1524" spans="1:9" x14ac:dyDescent="0.3">
      <c r="A1524" s="43" t="str">
        <f t="shared" si="46"/>
        <v>A</v>
      </c>
      <c r="B1524" s="59" t="s">
        <v>333</v>
      </c>
      <c r="C1524" s="60" t="s">
        <v>15</v>
      </c>
      <c r="D1524" s="61">
        <v>62</v>
      </c>
      <c r="E1524" s="61">
        <v>27.36</v>
      </c>
      <c r="F1524" s="61">
        <v>27.269120000000001</v>
      </c>
      <c r="G1524" s="62">
        <f t="shared" si="47"/>
        <v>0.9966783625730995</v>
      </c>
    </row>
    <row r="1525" spans="1:9" x14ac:dyDescent="0.3">
      <c r="A1525" s="43" t="str">
        <f t="shared" si="46"/>
        <v>A</v>
      </c>
      <c r="B1525" s="59" t="s">
        <v>333</v>
      </c>
      <c r="C1525" s="60" t="s">
        <v>16</v>
      </c>
      <c r="D1525" s="61">
        <v>15</v>
      </c>
      <c r="E1525" s="61">
        <v>22.853999999999999</v>
      </c>
      <c r="F1525" s="61">
        <v>22.853999999999999</v>
      </c>
      <c r="G1525" s="62">
        <f t="shared" si="47"/>
        <v>1</v>
      </c>
    </row>
    <row r="1526" spans="1:9" x14ac:dyDescent="0.3">
      <c r="A1526" s="43" t="str">
        <f t="shared" si="46"/>
        <v>A</v>
      </c>
      <c r="B1526" s="55" t="s">
        <v>333</v>
      </c>
      <c r="C1526" s="56" t="s">
        <v>17</v>
      </c>
      <c r="D1526" s="57">
        <v>140</v>
      </c>
      <c r="E1526" s="57">
        <v>442.791</v>
      </c>
      <c r="F1526" s="57">
        <v>442.791</v>
      </c>
      <c r="G1526" s="58">
        <f t="shared" si="47"/>
        <v>1</v>
      </c>
    </row>
    <row r="1527" spans="1:9" ht="33" thickBot="1" x14ac:dyDescent="0.35">
      <c r="A1527" s="43" t="str">
        <f t="shared" si="46"/>
        <v>A</v>
      </c>
      <c r="B1527" s="44" t="s">
        <v>841</v>
      </c>
      <c r="C1527" s="45" t="s">
        <v>842</v>
      </c>
      <c r="D1527" s="63">
        <v>118700</v>
      </c>
      <c r="E1527" s="63">
        <v>106827.24600000001</v>
      </c>
      <c r="F1527" s="63">
        <v>106825.91119999999</v>
      </c>
      <c r="G1527" s="64">
        <f t="shared" si="47"/>
        <v>0.99998750506027245</v>
      </c>
      <c r="H1527" s="48"/>
      <c r="I1527" s="48"/>
    </row>
    <row r="1528" spans="1:9" ht="15" thickTop="1" x14ac:dyDescent="0.3">
      <c r="A1528" s="43" t="str">
        <f t="shared" si="46"/>
        <v>A</v>
      </c>
      <c r="B1528" s="55" t="s">
        <v>333</v>
      </c>
      <c r="C1528" s="56" t="s">
        <v>10</v>
      </c>
      <c r="D1528" s="57">
        <v>118700</v>
      </c>
      <c r="E1528" s="57">
        <v>106827.24600000001</v>
      </c>
      <c r="F1528" s="57">
        <v>106825.91119999999</v>
      </c>
      <c r="G1528" s="58">
        <f t="shared" si="47"/>
        <v>0.99998750506027245</v>
      </c>
    </row>
    <row r="1529" spans="1:9" x14ac:dyDescent="0.3">
      <c r="A1529" s="43" t="str">
        <f t="shared" si="46"/>
        <v>A</v>
      </c>
      <c r="B1529" s="59" t="s">
        <v>333</v>
      </c>
      <c r="C1529" s="60" t="s">
        <v>12</v>
      </c>
      <c r="D1529" s="61">
        <v>1050</v>
      </c>
      <c r="E1529" s="61">
        <v>30.5</v>
      </c>
      <c r="F1529" s="61">
        <v>30.5</v>
      </c>
      <c r="G1529" s="62">
        <f t="shared" si="47"/>
        <v>1</v>
      </c>
    </row>
    <row r="1530" spans="1:9" x14ac:dyDescent="0.3">
      <c r="A1530" s="43" t="str">
        <f t="shared" si="46"/>
        <v>A</v>
      </c>
      <c r="B1530" s="59" t="s">
        <v>333</v>
      </c>
      <c r="C1530" s="60" t="s">
        <v>2</v>
      </c>
      <c r="D1530" s="61">
        <v>200</v>
      </c>
      <c r="E1530" s="61">
        <v>1182.3899999999999</v>
      </c>
      <c r="F1530" s="61">
        <v>1182.3899999999999</v>
      </c>
      <c r="G1530" s="62">
        <f t="shared" si="47"/>
        <v>1</v>
      </c>
    </row>
    <row r="1531" spans="1:9" x14ac:dyDescent="0.3">
      <c r="A1531" s="43" t="str">
        <f t="shared" si="46"/>
        <v>A</v>
      </c>
      <c r="B1531" s="59" t="s">
        <v>333</v>
      </c>
      <c r="C1531" s="60" t="s">
        <v>16</v>
      </c>
      <c r="D1531" s="61">
        <v>117450</v>
      </c>
      <c r="E1531" s="61">
        <v>105614.35600000001</v>
      </c>
      <c r="F1531" s="61">
        <v>105613.02119999999</v>
      </c>
      <c r="G1531" s="62">
        <f t="shared" si="47"/>
        <v>0.99998736156664136</v>
      </c>
    </row>
    <row r="1532" spans="1:9" ht="16.8" thickBot="1" x14ac:dyDescent="0.35">
      <c r="A1532" s="43" t="str">
        <f t="shared" si="46"/>
        <v>A</v>
      </c>
      <c r="B1532" s="44" t="s">
        <v>843</v>
      </c>
      <c r="C1532" s="45" t="s">
        <v>844</v>
      </c>
      <c r="D1532" s="63">
        <v>200</v>
      </c>
      <c r="E1532" s="63">
        <v>195.35400000000001</v>
      </c>
      <c r="F1532" s="63">
        <v>225.94523000000001</v>
      </c>
      <c r="G1532" s="64">
        <f t="shared" si="47"/>
        <v>1.1565938245441609</v>
      </c>
      <c r="H1532" s="48"/>
      <c r="I1532" s="48"/>
    </row>
    <row r="1533" spans="1:9" ht="15" thickTop="1" x14ac:dyDescent="0.3">
      <c r="A1533" s="43" t="str">
        <f t="shared" si="46"/>
        <v>A</v>
      </c>
      <c r="B1533" s="55" t="s">
        <v>333</v>
      </c>
      <c r="C1533" s="56" t="s">
        <v>10</v>
      </c>
      <c r="D1533" s="57">
        <v>200</v>
      </c>
      <c r="E1533" s="57">
        <v>195.35400000000001</v>
      </c>
      <c r="F1533" s="57">
        <v>219.26123000000001</v>
      </c>
      <c r="G1533" s="58">
        <f t="shared" si="47"/>
        <v>1.1223790145069976</v>
      </c>
    </row>
    <row r="1534" spans="1:9" x14ac:dyDescent="0.3">
      <c r="A1534" s="43" t="str">
        <f t="shared" si="46"/>
        <v>A</v>
      </c>
      <c r="B1534" s="59" t="s">
        <v>333</v>
      </c>
      <c r="C1534" s="60" t="s">
        <v>12</v>
      </c>
      <c r="D1534" s="61">
        <v>200</v>
      </c>
      <c r="E1534" s="61">
        <v>194.41200000000001</v>
      </c>
      <c r="F1534" s="61">
        <v>206.99851000000001</v>
      </c>
      <c r="G1534" s="62">
        <f t="shared" si="47"/>
        <v>1.064741425426414</v>
      </c>
    </row>
    <row r="1535" spans="1:9" x14ac:dyDescent="0.3">
      <c r="A1535" s="43" t="str">
        <f t="shared" si="46"/>
        <v>A</v>
      </c>
      <c r="B1535" s="59" t="s">
        <v>333</v>
      </c>
      <c r="C1535" s="60" t="s">
        <v>15</v>
      </c>
      <c r="D1535" s="61">
        <v>0</v>
      </c>
      <c r="E1535" s="61">
        <v>0.94199999999999995</v>
      </c>
      <c r="F1535" s="61">
        <v>0.94162000000000001</v>
      </c>
      <c r="G1535" s="62">
        <f t="shared" si="47"/>
        <v>0.99959660297239927</v>
      </c>
    </row>
    <row r="1536" spans="1:9" x14ac:dyDescent="0.3">
      <c r="A1536" s="43" t="str">
        <f t="shared" si="46"/>
        <v>A</v>
      </c>
      <c r="B1536" s="59" t="s">
        <v>333</v>
      </c>
      <c r="C1536" s="60" t="s">
        <v>16</v>
      </c>
      <c r="D1536" s="61">
        <v>0</v>
      </c>
      <c r="E1536" s="61">
        <v>0</v>
      </c>
      <c r="F1536" s="61">
        <v>11.321099999999999</v>
      </c>
      <c r="G1536" s="62" t="e">
        <f t="shared" si="47"/>
        <v>#DIV/0!</v>
      </c>
    </row>
    <row r="1537" spans="1:9" x14ac:dyDescent="0.3">
      <c r="A1537" s="43" t="str">
        <f t="shared" si="46"/>
        <v>A</v>
      </c>
      <c r="B1537" s="55" t="s">
        <v>333</v>
      </c>
      <c r="C1537" s="56" t="s">
        <v>17</v>
      </c>
      <c r="D1537" s="57">
        <v>0</v>
      </c>
      <c r="E1537" s="57">
        <v>0</v>
      </c>
      <c r="F1537" s="57">
        <v>6.6840000000000002</v>
      </c>
      <c r="G1537" s="58" t="e">
        <f t="shared" si="47"/>
        <v>#DIV/0!</v>
      </c>
    </row>
    <row r="1538" spans="1:9" ht="16.8" thickBot="1" x14ac:dyDescent="0.35">
      <c r="A1538" s="43" t="str">
        <f t="shared" ref="A1538:A1601" si="48">IF(OR(D1538&lt;&gt;0,E1538&lt;&gt;0,F1538&lt;&gt;0),"A","B")</f>
        <v>A</v>
      </c>
      <c r="B1538" s="44" t="s">
        <v>845</v>
      </c>
      <c r="C1538" s="45" t="s">
        <v>846</v>
      </c>
      <c r="D1538" s="63">
        <v>7038.1</v>
      </c>
      <c r="E1538" s="63">
        <v>4374.0169999999998</v>
      </c>
      <c r="F1538" s="63">
        <v>4368.4669800000001</v>
      </c>
      <c r="G1538" s="64">
        <f t="shared" ref="G1538:G1601" si="49">F1538/E1538</f>
        <v>0.99873113890503862</v>
      </c>
      <c r="H1538" s="48"/>
      <c r="I1538" s="48"/>
    </row>
    <row r="1539" spans="1:9" ht="15" thickTop="1" x14ac:dyDescent="0.3">
      <c r="A1539" s="43" t="str">
        <f t="shared" si="48"/>
        <v>A</v>
      </c>
      <c r="B1539" s="55" t="s">
        <v>333</v>
      </c>
      <c r="C1539" s="56" t="s">
        <v>10</v>
      </c>
      <c r="D1539" s="57">
        <v>7023.1</v>
      </c>
      <c r="E1539" s="57">
        <v>4367.9290000000001</v>
      </c>
      <c r="F1539" s="57">
        <v>4362.3789800000004</v>
      </c>
      <c r="G1539" s="58">
        <f t="shared" si="49"/>
        <v>0.99872937037209175</v>
      </c>
    </row>
    <row r="1540" spans="1:9" x14ac:dyDescent="0.3">
      <c r="A1540" s="43" t="str">
        <f t="shared" si="48"/>
        <v>A</v>
      </c>
      <c r="B1540" s="59" t="s">
        <v>333</v>
      </c>
      <c r="C1540" s="60" t="s">
        <v>11</v>
      </c>
      <c r="D1540" s="61">
        <v>419.1</v>
      </c>
      <c r="E1540" s="61">
        <v>302.91699999999997</v>
      </c>
      <c r="F1540" s="61">
        <v>302.91649999999998</v>
      </c>
      <c r="G1540" s="62">
        <f t="shared" si="49"/>
        <v>0.99999834938283427</v>
      </c>
    </row>
    <row r="1541" spans="1:9" x14ac:dyDescent="0.3">
      <c r="A1541" s="43" t="str">
        <f t="shared" si="48"/>
        <v>A</v>
      </c>
      <c r="B1541" s="59" t="s">
        <v>333</v>
      </c>
      <c r="C1541" s="60" t="s">
        <v>12</v>
      </c>
      <c r="D1541" s="61">
        <v>589</v>
      </c>
      <c r="E1541" s="61">
        <v>637.55499999999995</v>
      </c>
      <c r="F1541" s="61">
        <v>633.65653999999995</v>
      </c>
      <c r="G1541" s="62">
        <f t="shared" si="49"/>
        <v>0.99388529617052646</v>
      </c>
    </row>
    <row r="1542" spans="1:9" x14ac:dyDescent="0.3">
      <c r="A1542" s="43" t="str">
        <f t="shared" si="48"/>
        <v>A</v>
      </c>
      <c r="B1542" s="59" t="s">
        <v>333</v>
      </c>
      <c r="C1542" s="60" t="s">
        <v>14</v>
      </c>
      <c r="D1542" s="61">
        <v>150</v>
      </c>
      <c r="E1542" s="61">
        <v>150</v>
      </c>
      <c r="F1542" s="61">
        <v>150</v>
      </c>
      <c r="G1542" s="62">
        <f t="shared" si="49"/>
        <v>1</v>
      </c>
    </row>
    <row r="1543" spans="1:9" x14ac:dyDescent="0.3">
      <c r="A1543" s="43" t="str">
        <f t="shared" si="48"/>
        <v>A</v>
      </c>
      <c r="B1543" s="59" t="s">
        <v>333</v>
      </c>
      <c r="C1543" s="60" t="s">
        <v>15</v>
      </c>
      <c r="D1543" s="61">
        <v>15</v>
      </c>
      <c r="E1543" s="61">
        <v>4.97</v>
      </c>
      <c r="F1543" s="61">
        <v>4.9699900000000001</v>
      </c>
      <c r="G1543" s="62">
        <f t="shared" si="49"/>
        <v>0.99999798792756545</v>
      </c>
    </row>
    <row r="1544" spans="1:9" x14ac:dyDescent="0.3">
      <c r="A1544" s="43" t="str">
        <f t="shared" si="48"/>
        <v>A</v>
      </c>
      <c r="B1544" s="59" t="s">
        <v>333</v>
      </c>
      <c r="C1544" s="60" t="s">
        <v>16</v>
      </c>
      <c r="D1544" s="61">
        <v>5850</v>
      </c>
      <c r="E1544" s="61">
        <v>3272.4870000000001</v>
      </c>
      <c r="F1544" s="61">
        <v>3270.8359500000001</v>
      </c>
      <c r="G1544" s="62">
        <f t="shared" si="49"/>
        <v>0.99949547545949002</v>
      </c>
    </row>
    <row r="1545" spans="1:9" x14ac:dyDescent="0.3">
      <c r="A1545" s="43" t="str">
        <f t="shared" si="48"/>
        <v>A</v>
      </c>
      <c r="B1545" s="55" t="s">
        <v>333</v>
      </c>
      <c r="C1545" s="56" t="s">
        <v>17</v>
      </c>
      <c r="D1545" s="57">
        <v>15</v>
      </c>
      <c r="E1545" s="57">
        <v>6.0880000000000001</v>
      </c>
      <c r="F1545" s="57">
        <v>6.0880000000000001</v>
      </c>
      <c r="G1545" s="58">
        <f t="shared" si="49"/>
        <v>1</v>
      </c>
    </row>
    <row r="1546" spans="1:9" ht="33" thickBot="1" x14ac:dyDescent="0.35">
      <c r="A1546" s="43" t="str">
        <f t="shared" si="48"/>
        <v>A</v>
      </c>
      <c r="B1546" s="44" t="s">
        <v>847</v>
      </c>
      <c r="C1546" s="45" t="s">
        <v>848</v>
      </c>
      <c r="D1546" s="63">
        <v>1314.1</v>
      </c>
      <c r="E1546" s="63">
        <v>4042.2170000000001</v>
      </c>
      <c r="F1546" s="63">
        <v>16608.37544</v>
      </c>
      <c r="G1546" s="64">
        <f t="shared" si="49"/>
        <v>4.1087293037459389</v>
      </c>
      <c r="H1546" s="48"/>
      <c r="I1546" s="48"/>
    </row>
    <row r="1547" spans="1:9" ht="15" thickTop="1" x14ac:dyDescent="0.3">
      <c r="A1547" s="43" t="str">
        <f t="shared" si="48"/>
        <v>A</v>
      </c>
      <c r="B1547" s="55" t="s">
        <v>333</v>
      </c>
      <c r="C1547" s="56" t="s">
        <v>10</v>
      </c>
      <c r="D1547" s="57">
        <v>1314.1</v>
      </c>
      <c r="E1547" s="57">
        <v>4042.2170000000001</v>
      </c>
      <c r="F1547" s="57">
        <v>15672.180330000003</v>
      </c>
      <c r="G1547" s="58">
        <f t="shared" si="49"/>
        <v>3.8771249366374945</v>
      </c>
    </row>
    <row r="1548" spans="1:9" x14ac:dyDescent="0.3">
      <c r="A1548" s="43" t="str">
        <f t="shared" si="48"/>
        <v>A</v>
      </c>
      <c r="B1548" s="59" t="s">
        <v>333</v>
      </c>
      <c r="C1548" s="60" t="s">
        <v>11</v>
      </c>
      <c r="D1548" s="61">
        <v>155.1</v>
      </c>
      <c r="E1548" s="61">
        <v>77</v>
      </c>
      <c r="F1548" s="61">
        <v>77</v>
      </c>
      <c r="G1548" s="62">
        <f t="shared" si="49"/>
        <v>1</v>
      </c>
    </row>
    <row r="1549" spans="1:9" x14ac:dyDescent="0.3">
      <c r="A1549" s="43" t="str">
        <f t="shared" si="48"/>
        <v>A</v>
      </c>
      <c r="B1549" s="59" t="s">
        <v>333</v>
      </c>
      <c r="C1549" s="60" t="s">
        <v>12</v>
      </c>
      <c r="D1549" s="61">
        <v>151</v>
      </c>
      <c r="E1549" s="61">
        <v>228.92</v>
      </c>
      <c r="F1549" s="61">
        <v>762.81721000000005</v>
      </c>
      <c r="G1549" s="62">
        <f t="shared" si="49"/>
        <v>3.3322436222261054</v>
      </c>
    </row>
    <row r="1550" spans="1:9" x14ac:dyDescent="0.3">
      <c r="A1550" s="43" t="str">
        <f t="shared" si="48"/>
        <v>A</v>
      </c>
      <c r="B1550" s="59" t="s">
        <v>333</v>
      </c>
      <c r="C1550" s="60" t="s">
        <v>14</v>
      </c>
      <c r="D1550" s="61">
        <v>1008</v>
      </c>
      <c r="E1550" s="61">
        <v>3677.9670000000001</v>
      </c>
      <c r="F1550" s="61">
        <v>10785.778979999999</v>
      </c>
      <c r="G1550" s="62">
        <f t="shared" si="49"/>
        <v>2.932538269103556</v>
      </c>
    </row>
    <row r="1551" spans="1:9" x14ac:dyDescent="0.3">
      <c r="A1551" s="43" t="str">
        <f t="shared" si="48"/>
        <v>A</v>
      </c>
      <c r="B1551" s="59" t="s">
        <v>333</v>
      </c>
      <c r="C1551" s="60" t="s">
        <v>2</v>
      </c>
      <c r="D1551" s="61">
        <v>0</v>
      </c>
      <c r="E1551" s="61">
        <v>0</v>
      </c>
      <c r="F1551" s="61">
        <v>1103.2725900000003</v>
      </c>
      <c r="G1551" s="62" t="e">
        <f t="shared" si="49"/>
        <v>#DIV/0!</v>
      </c>
    </row>
    <row r="1552" spans="1:9" x14ac:dyDescent="0.3">
      <c r="A1552" s="43" t="str">
        <f t="shared" si="48"/>
        <v>A</v>
      </c>
      <c r="B1552" s="59" t="s">
        <v>333</v>
      </c>
      <c r="C1552" s="60" t="s">
        <v>16</v>
      </c>
      <c r="D1552" s="61">
        <v>0</v>
      </c>
      <c r="E1552" s="61">
        <v>58.33</v>
      </c>
      <c r="F1552" s="61">
        <v>2943.3115499999999</v>
      </c>
      <c r="G1552" s="62">
        <f t="shared" si="49"/>
        <v>50.459652837304986</v>
      </c>
    </row>
    <row r="1553" spans="1:9" x14ac:dyDescent="0.3">
      <c r="A1553" s="43" t="str">
        <f t="shared" si="48"/>
        <v>A</v>
      </c>
      <c r="B1553" s="55" t="s">
        <v>333</v>
      </c>
      <c r="C1553" s="56" t="s">
        <v>17</v>
      </c>
      <c r="D1553" s="57">
        <v>0</v>
      </c>
      <c r="E1553" s="57">
        <v>0</v>
      </c>
      <c r="F1553" s="57">
        <v>936.19511</v>
      </c>
      <c r="G1553" s="58" t="e">
        <f t="shared" si="49"/>
        <v>#DIV/0!</v>
      </c>
    </row>
    <row r="1554" spans="1:9" ht="16.8" thickBot="1" x14ac:dyDescent="0.35">
      <c r="A1554" s="43" t="str">
        <f t="shared" si="48"/>
        <v>A</v>
      </c>
      <c r="B1554" s="44" t="s">
        <v>849</v>
      </c>
      <c r="C1554" s="45" t="s">
        <v>850</v>
      </c>
      <c r="D1554" s="63">
        <v>66588.600000000006</v>
      </c>
      <c r="E1554" s="63">
        <v>63134.057000000008</v>
      </c>
      <c r="F1554" s="63">
        <v>64415.134370000007</v>
      </c>
      <c r="G1554" s="64">
        <f t="shared" si="49"/>
        <v>1.0202913836188288</v>
      </c>
      <c r="H1554" s="48"/>
      <c r="I1554" s="48"/>
    </row>
    <row r="1555" spans="1:9" ht="15" thickTop="1" x14ac:dyDescent="0.3">
      <c r="A1555" s="43" t="str">
        <f t="shared" si="48"/>
        <v>A</v>
      </c>
      <c r="B1555" s="55" t="s">
        <v>333</v>
      </c>
      <c r="C1555" s="56" t="s">
        <v>10</v>
      </c>
      <c r="D1555" s="57">
        <v>61243.6</v>
      </c>
      <c r="E1555" s="57">
        <v>61440.732000000004</v>
      </c>
      <c r="F1555" s="57">
        <v>62689.3076</v>
      </c>
      <c r="G1555" s="58">
        <f t="shared" si="49"/>
        <v>1.0203216263764565</v>
      </c>
    </row>
    <row r="1556" spans="1:9" x14ac:dyDescent="0.3">
      <c r="A1556" s="43" t="str">
        <f t="shared" si="48"/>
        <v>A</v>
      </c>
      <c r="B1556" s="59" t="s">
        <v>333</v>
      </c>
      <c r="C1556" s="60" t="s">
        <v>11</v>
      </c>
      <c r="D1556" s="61">
        <v>6434.5999999999995</v>
      </c>
      <c r="E1556" s="61">
        <v>6650.3459999999995</v>
      </c>
      <c r="F1556" s="61">
        <v>6671.1047499999995</v>
      </c>
      <c r="G1556" s="62">
        <f t="shared" si="49"/>
        <v>1.0031214541318603</v>
      </c>
    </row>
    <row r="1557" spans="1:9" x14ac:dyDescent="0.3">
      <c r="A1557" s="43" t="str">
        <f t="shared" si="48"/>
        <v>A</v>
      </c>
      <c r="B1557" s="59" t="s">
        <v>333</v>
      </c>
      <c r="C1557" s="60" t="s">
        <v>12</v>
      </c>
      <c r="D1557" s="61">
        <v>4606</v>
      </c>
      <c r="E1557" s="61">
        <v>4020.7099999999996</v>
      </c>
      <c r="F1557" s="61">
        <v>4325.9488700000002</v>
      </c>
      <c r="G1557" s="62">
        <f t="shared" si="49"/>
        <v>1.0759166589980378</v>
      </c>
    </row>
    <row r="1558" spans="1:9" x14ac:dyDescent="0.3">
      <c r="A1558" s="43" t="str">
        <f t="shared" si="48"/>
        <v>A</v>
      </c>
      <c r="B1558" s="59" t="s">
        <v>333</v>
      </c>
      <c r="C1558" s="60" t="s">
        <v>14</v>
      </c>
      <c r="D1558" s="61">
        <v>21900</v>
      </c>
      <c r="E1558" s="61">
        <v>20638.352000000003</v>
      </c>
      <c r="F1558" s="61">
        <v>20506.86391</v>
      </c>
      <c r="G1558" s="62">
        <f t="shared" si="49"/>
        <v>0.99362894430718096</v>
      </c>
    </row>
    <row r="1559" spans="1:9" x14ac:dyDescent="0.3">
      <c r="A1559" s="43" t="str">
        <f t="shared" si="48"/>
        <v>A</v>
      </c>
      <c r="B1559" s="59" t="s">
        <v>333</v>
      </c>
      <c r="C1559" s="60" t="s">
        <v>2</v>
      </c>
      <c r="D1559" s="61">
        <v>19903</v>
      </c>
      <c r="E1559" s="61">
        <v>21215.600000000002</v>
      </c>
      <c r="F1559" s="61">
        <v>22203.284830000001</v>
      </c>
      <c r="G1559" s="62">
        <f t="shared" si="49"/>
        <v>1.0465546498802767</v>
      </c>
    </row>
    <row r="1560" spans="1:9" x14ac:dyDescent="0.3">
      <c r="A1560" s="43" t="str">
        <f t="shared" si="48"/>
        <v>A</v>
      </c>
      <c r="B1560" s="59" t="s">
        <v>333</v>
      </c>
      <c r="C1560" s="60" t="s">
        <v>15</v>
      </c>
      <c r="D1560" s="61">
        <v>12</v>
      </c>
      <c r="E1560" s="61">
        <v>24.086000000000002</v>
      </c>
      <c r="F1560" s="61">
        <v>24.085339999999999</v>
      </c>
      <c r="G1560" s="62">
        <f t="shared" si="49"/>
        <v>0.99997259818981965</v>
      </c>
    </row>
    <row r="1561" spans="1:9" x14ac:dyDescent="0.3">
      <c r="A1561" s="43" t="str">
        <f t="shared" si="48"/>
        <v>A</v>
      </c>
      <c r="B1561" s="59" t="s">
        <v>333</v>
      </c>
      <c r="C1561" s="60" t="s">
        <v>16</v>
      </c>
      <c r="D1561" s="61">
        <v>8388</v>
      </c>
      <c r="E1561" s="61">
        <v>8891.637999999999</v>
      </c>
      <c r="F1561" s="61">
        <v>8958.0199000000011</v>
      </c>
      <c r="G1561" s="62">
        <f t="shared" si="49"/>
        <v>1.007465654809609</v>
      </c>
    </row>
    <row r="1562" spans="1:9" x14ac:dyDescent="0.3">
      <c r="A1562" s="43" t="str">
        <f t="shared" si="48"/>
        <v>A</v>
      </c>
      <c r="B1562" s="55" t="s">
        <v>333</v>
      </c>
      <c r="C1562" s="56" t="s">
        <v>17</v>
      </c>
      <c r="D1562" s="57">
        <v>5345</v>
      </c>
      <c r="E1562" s="57">
        <v>1693.325</v>
      </c>
      <c r="F1562" s="57">
        <v>1725.8267700000001</v>
      </c>
      <c r="G1562" s="58">
        <f t="shared" si="49"/>
        <v>1.0191940531203403</v>
      </c>
    </row>
    <row r="1563" spans="1:9" ht="33" thickBot="1" x14ac:dyDescent="0.35">
      <c r="A1563" s="43" t="str">
        <f t="shared" si="48"/>
        <v>A</v>
      </c>
      <c r="B1563" s="44" t="s">
        <v>851</v>
      </c>
      <c r="C1563" s="45" t="s">
        <v>852</v>
      </c>
      <c r="D1563" s="63">
        <v>33695.300000000003</v>
      </c>
      <c r="E1563" s="63">
        <v>31904.716</v>
      </c>
      <c r="F1563" s="63">
        <v>33100.055319999999</v>
      </c>
      <c r="G1563" s="64">
        <f t="shared" si="49"/>
        <v>1.0374659131897617</v>
      </c>
      <c r="H1563" s="48"/>
      <c r="I1563" s="48"/>
    </row>
    <row r="1564" spans="1:9" ht="15" thickTop="1" x14ac:dyDescent="0.3">
      <c r="A1564" s="43" t="str">
        <f t="shared" si="48"/>
        <v>A</v>
      </c>
      <c r="B1564" s="55" t="s">
        <v>333</v>
      </c>
      <c r="C1564" s="56" t="s">
        <v>10</v>
      </c>
      <c r="D1564" s="57">
        <v>31425.3</v>
      </c>
      <c r="E1564" s="57">
        <v>30353.355000000003</v>
      </c>
      <c r="F1564" s="57">
        <v>31537.868750000001</v>
      </c>
      <c r="G1564" s="58">
        <f t="shared" si="49"/>
        <v>1.0390241457657645</v>
      </c>
    </row>
    <row r="1565" spans="1:9" x14ac:dyDescent="0.3">
      <c r="A1565" s="43" t="str">
        <f t="shared" si="48"/>
        <v>A</v>
      </c>
      <c r="B1565" s="59" t="s">
        <v>333</v>
      </c>
      <c r="C1565" s="60" t="s">
        <v>11</v>
      </c>
      <c r="D1565" s="61">
        <v>1128.3</v>
      </c>
      <c r="E1565" s="61">
        <v>1057.2439999999999</v>
      </c>
      <c r="F1565" s="61">
        <v>1057.24397</v>
      </c>
      <c r="G1565" s="62">
        <f t="shared" si="49"/>
        <v>0.99999997162433651</v>
      </c>
    </row>
    <row r="1566" spans="1:9" x14ac:dyDescent="0.3">
      <c r="A1566" s="43" t="str">
        <f t="shared" si="48"/>
        <v>A</v>
      </c>
      <c r="B1566" s="59" t="s">
        <v>333</v>
      </c>
      <c r="C1566" s="60" t="s">
        <v>12</v>
      </c>
      <c r="D1566" s="61">
        <v>2420</v>
      </c>
      <c r="E1566" s="61">
        <v>1773.0429999999999</v>
      </c>
      <c r="F1566" s="61">
        <v>1989.9042000000002</v>
      </c>
      <c r="G1566" s="62">
        <f t="shared" si="49"/>
        <v>1.1223101752185369</v>
      </c>
    </row>
    <row r="1567" spans="1:9" x14ac:dyDescent="0.3">
      <c r="A1567" s="43" t="str">
        <f t="shared" si="48"/>
        <v>A</v>
      </c>
      <c r="B1567" s="59" t="s">
        <v>333</v>
      </c>
      <c r="C1567" s="60" t="s">
        <v>2</v>
      </c>
      <c r="D1567" s="61">
        <v>19700</v>
      </c>
      <c r="E1567" s="61">
        <v>19445.722000000002</v>
      </c>
      <c r="F1567" s="61">
        <v>20419.963080000001</v>
      </c>
      <c r="G1567" s="62">
        <f t="shared" si="49"/>
        <v>1.0501005352231201</v>
      </c>
    </row>
    <row r="1568" spans="1:9" x14ac:dyDescent="0.3">
      <c r="A1568" s="43" t="str">
        <f t="shared" si="48"/>
        <v>A</v>
      </c>
      <c r="B1568" s="59" t="s">
        <v>333</v>
      </c>
      <c r="C1568" s="60" t="s">
        <v>15</v>
      </c>
      <c r="D1568" s="61">
        <v>3</v>
      </c>
      <c r="E1568" s="61">
        <v>18</v>
      </c>
      <c r="F1568" s="61">
        <v>18</v>
      </c>
      <c r="G1568" s="62">
        <f t="shared" si="49"/>
        <v>1</v>
      </c>
    </row>
    <row r="1569" spans="1:9" x14ac:dyDescent="0.3">
      <c r="A1569" s="43" t="str">
        <f t="shared" si="48"/>
        <v>A</v>
      </c>
      <c r="B1569" s="59" t="s">
        <v>333</v>
      </c>
      <c r="C1569" s="60" t="s">
        <v>16</v>
      </c>
      <c r="D1569" s="61">
        <v>8174</v>
      </c>
      <c r="E1569" s="61">
        <v>8059.3459999999995</v>
      </c>
      <c r="F1569" s="61">
        <v>8052.7574999999997</v>
      </c>
      <c r="G1569" s="62">
        <f t="shared" si="49"/>
        <v>0.99918250190524149</v>
      </c>
    </row>
    <row r="1570" spans="1:9" x14ac:dyDescent="0.3">
      <c r="A1570" s="43" t="str">
        <f t="shared" si="48"/>
        <v>A</v>
      </c>
      <c r="B1570" s="55" t="s">
        <v>333</v>
      </c>
      <c r="C1570" s="56" t="s">
        <v>17</v>
      </c>
      <c r="D1570" s="57">
        <v>2270</v>
      </c>
      <c r="E1570" s="57">
        <v>1551.3610000000001</v>
      </c>
      <c r="F1570" s="57">
        <v>1562.1865700000001</v>
      </c>
      <c r="G1570" s="58">
        <f t="shared" si="49"/>
        <v>1.0069781114775993</v>
      </c>
    </row>
    <row r="1571" spans="1:9" ht="16.8" thickBot="1" x14ac:dyDescent="0.35">
      <c r="A1571" s="43" t="str">
        <f t="shared" si="48"/>
        <v>A</v>
      </c>
      <c r="B1571" s="44" t="s">
        <v>853</v>
      </c>
      <c r="C1571" s="45" t="s">
        <v>854</v>
      </c>
      <c r="D1571" s="63">
        <v>6306.7999999999993</v>
      </c>
      <c r="E1571" s="63">
        <v>6798.9280000000008</v>
      </c>
      <c r="F1571" s="63">
        <v>7022.4865100000006</v>
      </c>
      <c r="G1571" s="64">
        <f t="shared" si="49"/>
        <v>1.0328814351321267</v>
      </c>
      <c r="H1571" s="48"/>
      <c r="I1571" s="48"/>
    </row>
    <row r="1572" spans="1:9" ht="15" thickTop="1" x14ac:dyDescent="0.3">
      <c r="A1572" s="43" t="str">
        <f t="shared" si="48"/>
        <v>A</v>
      </c>
      <c r="B1572" s="55" t="s">
        <v>333</v>
      </c>
      <c r="C1572" s="56" t="s">
        <v>10</v>
      </c>
      <c r="D1572" s="57">
        <v>6251.7999999999993</v>
      </c>
      <c r="E1572" s="57">
        <v>6686.7740000000003</v>
      </c>
      <c r="F1572" s="57">
        <v>6888.5783100000008</v>
      </c>
      <c r="G1572" s="58">
        <f t="shared" si="49"/>
        <v>1.0301796217428614</v>
      </c>
    </row>
    <row r="1573" spans="1:9" x14ac:dyDescent="0.3">
      <c r="A1573" s="43" t="str">
        <f t="shared" si="48"/>
        <v>A</v>
      </c>
      <c r="B1573" s="59" t="s">
        <v>333</v>
      </c>
      <c r="C1573" s="60" t="s">
        <v>11</v>
      </c>
      <c r="D1573" s="61">
        <v>4364.7999999999993</v>
      </c>
      <c r="E1573" s="61">
        <v>4651.5519999999997</v>
      </c>
      <c r="F1573" s="61">
        <v>4672.3274199999996</v>
      </c>
      <c r="G1573" s="62">
        <f t="shared" si="49"/>
        <v>1.0044663415565385</v>
      </c>
    </row>
    <row r="1574" spans="1:9" x14ac:dyDescent="0.3">
      <c r="A1574" s="43" t="str">
        <f t="shared" si="48"/>
        <v>A</v>
      </c>
      <c r="B1574" s="59" t="s">
        <v>333</v>
      </c>
      <c r="C1574" s="60" t="s">
        <v>12</v>
      </c>
      <c r="D1574" s="61">
        <v>1866</v>
      </c>
      <c r="E1574" s="61">
        <v>2000.9639999999999</v>
      </c>
      <c r="F1574" s="61">
        <v>2089.4216500000002</v>
      </c>
      <c r="G1574" s="62">
        <f t="shared" si="49"/>
        <v>1.0442075169768172</v>
      </c>
    </row>
    <row r="1575" spans="1:9" x14ac:dyDescent="0.3">
      <c r="A1575" s="43" t="str">
        <f t="shared" si="48"/>
        <v>A</v>
      </c>
      <c r="B1575" s="59" t="s">
        <v>333</v>
      </c>
      <c r="C1575" s="60" t="s">
        <v>2</v>
      </c>
      <c r="D1575" s="61">
        <v>2</v>
      </c>
      <c r="E1575" s="61">
        <v>9.4</v>
      </c>
      <c r="F1575" s="61">
        <v>23.155250000000002</v>
      </c>
      <c r="G1575" s="62">
        <f t="shared" si="49"/>
        <v>2.4633244680851067</v>
      </c>
    </row>
    <row r="1576" spans="1:9" x14ac:dyDescent="0.3">
      <c r="A1576" s="43" t="str">
        <f t="shared" si="48"/>
        <v>A</v>
      </c>
      <c r="B1576" s="59" t="s">
        <v>333</v>
      </c>
      <c r="C1576" s="60" t="s">
        <v>15</v>
      </c>
      <c r="D1576" s="61">
        <v>8</v>
      </c>
      <c r="E1576" s="61">
        <v>5.5419999999999998</v>
      </c>
      <c r="F1576" s="61">
        <v>5.5417900000000007</v>
      </c>
      <c r="G1576" s="62">
        <f t="shared" si="49"/>
        <v>0.99996210754240367</v>
      </c>
    </row>
    <row r="1577" spans="1:9" x14ac:dyDescent="0.3">
      <c r="A1577" s="43" t="str">
        <f t="shared" si="48"/>
        <v>A</v>
      </c>
      <c r="B1577" s="59" t="s">
        <v>333</v>
      </c>
      <c r="C1577" s="60" t="s">
        <v>16</v>
      </c>
      <c r="D1577" s="61">
        <v>11</v>
      </c>
      <c r="E1577" s="61">
        <v>19.316000000000003</v>
      </c>
      <c r="F1577" s="61">
        <v>98.132199999999997</v>
      </c>
      <c r="G1577" s="62">
        <f t="shared" si="49"/>
        <v>5.0803582522261328</v>
      </c>
    </row>
    <row r="1578" spans="1:9" x14ac:dyDescent="0.3">
      <c r="A1578" s="43" t="str">
        <f t="shared" si="48"/>
        <v>A</v>
      </c>
      <c r="B1578" s="55" t="s">
        <v>333</v>
      </c>
      <c r="C1578" s="56" t="s">
        <v>17</v>
      </c>
      <c r="D1578" s="57">
        <v>55</v>
      </c>
      <c r="E1578" s="57">
        <v>112.154</v>
      </c>
      <c r="F1578" s="57">
        <v>133.90819999999999</v>
      </c>
      <c r="G1578" s="58">
        <f t="shared" si="49"/>
        <v>1.1939672236389249</v>
      </c>
    </row>
    <row r="1579" spans="1:9" ht="33" thickBot="1" x14ac:dyDescent="0.35">
      <c r="A1579" s="43" t="str">
        <f t="shared" si="48"/>
        <v>A</v>
      </c>
      <c r="B1579" s="44" t="s">
        <v>855</v>
      </c>
      <c r="C1579" s="45" t="s">
        <v>856</v>
      </c>
      <c r="D1579" s="63">
        <v>1186.5</v>
      </c>
      <c r="E1579" s="63">
        <v>1183.3890000000001</v>
      </c>
      <c r="F1579" s="63">
        <v>1183.3262600000003</v>
      </c>
      <c r="G1579" s="64">
        <f t="shared" si="49"/>
        <v>0.99994698277574001</v>
      </c>
      <c r="H1579" s="48"/>
      <c r="I1579" s="48"/>
    </row>
    <row r="1580" spans="1:9" ht="15" thickTop="1" x14ac:dyDescent="0.3">
      <c r="A1580" s="43" t="str">
        <f t="shared" si="48"/>
        <v>A</v>
      </c>
      <c r="B1580" s="55" t="s">
        <v>333</v>
      </c>
      <c r="C1580" s="56" t="s">
        <v>10</v>
      </c>
      <c r="D1580" s="57">
        <v>1166.5</v>
      </c>
      <c r="E1580" s="57">
        <v>1167.3790000000001</v>
      </c>
      <c r="F1580" s="57">
        <v>1167.3162600000003</v>
      </c>
      <c r="G1580" s="58">
        <f t="shared" si="49"/>
        <v>0.99994625567189421</v>
      </c>
    </row>
    <row r="1581" spans="1:9" x14ac:dyDescent="0.3">
      <c r="A1581" s="43" t="str">
        <f t="shared" si="48"/>
        <v>A</v>
      </c>
      <c r="B1581" s="59" t="s">
        <v>333</v>
      </c>
      <c r="C1581" s="60" t="s">
        <v>11</v>
      </c>
      <c r="D1581" s="61">
        <v>941.5</v>
      </c>
      <c r="E1581" s="61">
        <v>941.55</v>
      </c>
      <c r="F1581" s="61">
        <v>941.53336000000002</v>
      </c>
      <c r="G1581" s="62">
        <f t="shared" si="49"/>
        <v>0.99998232701396639</v>
      </c>
    </row>
    <row r="1582" spans="1:9" x14ac:dyDescent="0.3">
      <c r="A1582" s="43" t="str">
        <f t="shared" si="48"/>
        <v>A</v>
      </c>
      <c r="B1582" s="59" t="s">
        <v>333</v>
      </c>
      <c r="C1582" s="60" t="s">
        <v>12</v>
      </c>
      <c r="D1582" s="61">
        <v>120</v>
      </c>
      <c r="E1582" s="61">
        <v>134.83500000000001</v>
      </c>
      <c r="F1582" s="61">
        <v>134.79044999999999</v>
      </c>
      <c r="G1582" s="62">
        <f t="shared" si="49"/>
        <v>0.99966959617310036</v>
      </c>
    </row>
    <row r="1583" spans="1:9" x14ac:dyDescent="0.3">
      <c r="A1583" s="43" t="str">
        <f t="shared" si="48"/>
        <v>A</v>
      </c>
      <c r="B1583" s="59" t="s">
        <v>333</v>
      </c>
      <c r="C1583" s="60" t="s">
        <v>2</v>
      </c>
      <c r="D1583" s="61">
        <v>1</v>
      </c>
      <c r="E1583" s="61">
        <v>0</v>
      </c>
      <c r="F1583" s="61">
        <v>0</v>
      </c>
      <c r="G1583" s="62" t="e">
        <f t="shared" si="49"/>
        <v>#DIV/0!</v>
      </c>
    </row>
    <row r="1584" spans="1:9" x14ac:dyDescent="0.3">
      <c r="A1584" s="43" t="str">
        <f t="shared" si="48"/>
        <v>A</v>
      </c>
      <c r="B1584" s="59" t="s">
        <v>333</v>
      </c>
      <c r="C1584" s="60" t="s">
        <v>15</v>
      </c>
      <c r="D1584" s="61">
        <v>1</v>
      </c>
      <c r="E1584" s="61">
        <v>0.54400000000000004</v>
      </c>
      <c r="F1584" s="61">
        <v>0.54354999999999998</v>
      </c>
      <c r="G1584" s="62">
        <f t="shared" si="49"/>
        <v>0.99917279411764692</v>
      </c>
    </row>
    <row r="1585" spans="1:9" x14ac:dyDescent="0.3">
      <c r="A1585" s="43" t="str">
        <f t="shared" si="48"/>
        <v>A</v>
      </c>
      <c r="B1585" s="59" t="s">
        <v>333</v>
      </c>
      <c r="C1585" s="60" t="s">
        <v>16</v>
      </c>
      <c r="D1585" s="61">
        <v>103</v>
      </c>
      <c r="E1585" s="61">
        <v>90.45</v>
      </c>
      <c r="F1585" s="61">
        <v>90.448899999999995</v>
      </c>
      <c r="G1585" s="62">
        <f t="shared" si="49"/>
        <v>0.99998783858485341</v>
      </c>
    </row>
    <row r="1586" spans="1:9" x14ac:dyDescent="0.3">
      <c r="A1586" s="43" t="str">
        <f t="shared" si="48"/>
        <v>A</v>
      </c>
      <c r="B1586" s="55" t="s">
        <v>333</v>
      </c>
      <c r="C1586" s="56" t="s">
        <v>17</v>
      </c>
      <c r="D1586" s="57">
        <v>20</v>
      </c>
      <c r="E1586" s="57">
        <v>16.010000000000002</v>
      </c>
      <c r="F1586" s="57">
        <v>16.010000000000002</v>
      </c>
      <c r="G1586" s="58">
        <f t="shared" si="49"/>
        <v>1</v>
      </c>
    </row>
    <row r="1587" spans="1:9" ht="16.8" thickBot="1" x14ac:dyDescent="0.35">
      <c r="A1587" s="43" t="str">
        <f t="shared" si="48"/>
        <v>A</v>
      </c>
      <c r="B1587" s="44" t="s">
        <v>857</v>
      </c>
      <c r="C1587" s="45" t="s">
        <v>858</v>
      </c>
      <c r="D1587" s="63">
        <v>25000</v>
      </c>
      <c r="E1587" s="63">
        <v>22258.690000000002</v>
      </c>
      <c r="F1587" s="63">
        <v>22121.022179999996</v>
      </c>
      <c r="G1587" s="64">
        <f t="shared" si="49"/>
        <v>0.9938150978336997</v>
      </c>
      <c r="H1587" s="48"/>
      <c r="I1587" s="48"/>
    </row>
    <row r="1588" spans="1:9" ht="15" thickTop="1" x14ac:dyDescent="0.3">
      <c r="A1588" s="43" t="str">
        <f t="shared" si="48"/>
        <v>A</v>
      </c>
      <c r="B1588" s="55" t="s">
        <v>333</v>
      </c>
      <c r="C1588" s="56" t="s">
        <v>10</v>
      </c>
      <c r="D1588" s="57">
        <v>22000</v>
      </c>
      <c r="E1588" s="57">
        <v>22244.890000000003</v>
      </c>
      <c r="F1588" s="57">
        <v>22107.300180000002</v>
      </c>
      <c r="G1588" s="58">
        <f t="shared" si="49"/>
        <v>0.99381476734656804</v>
      </c>
    </row>
    <row r="1589" spans="1:9" x14ac:dyDescent="0.3">
      <c r="A1589" s="43" t="str">
        <f t="shared" si="48"/>
        <v>A</v>
      </c>
      <c r="B1589" s="59" t="s">
        <v>333</v>
      </c>
      <c r="C1589" s="60" t="s">
        <v>12</v>
      </c>
      <c r="D1589" s="61">
        <v>0</v>
      </c>
      <c r="E1589" s="61">
        <v>26.19</v>
      </c>
      <c r="F1589" s="61">
        <v>26.172070000000001</v>
      </c>
      <c r="G1589" s="62">
        <f t="shared" si="49"/>
        <v>0.99931538755250093</v>
      </c>
    </row>
    <row r="1590" spans="1:9" x14ac:dyDescent="0.3">
      <c r="A1590" s="43" t="str">
        <f t="shared" si="48"/>
        <v>A</v>
      </c>
      <c r="B1590" s="59" t="s">
        <v>333</v>
      </c>
      <c r="C1590" s="60" t="s">
        <v>14</v>
      </c>
      <c r="D1590" s="61">
        <v>21900</v>
      </c>
      <c r="E1590" s="61">
        <v>20638.352000000003</v>
      </c>
      <c r="F1590" s="61">
        <v>20506.86391</v>
      </c>
      <c r="G1590" s="62">
        <f t="shared" si="49"/>
        <v>0.99362894430718096</v>
      </c>
    </row>
    <row r="1591" spans="1:9" x14ac:dyDescent="0.3">
      <c r="A1591" s="43" t="str">
        <f t="shared" si="48"/>
        <v>A</v>
      </c>
      <c r="B1591" s="59" t="s">
        <v>333</v>
      </c>
      <c r="C1591" s="60" t="s">
        <v>2</v>
      </c>
      <c r="D1591" s="61">
        <v>0</v>
      </c>
      <c r="E1591" s="61">
        <v>1500</v>
      </c>
      <c r="F1591" s="61">
        <v>1499.751</v>
      </c>
      <c r="G1591" s="62">
        <f t="shared" si="49"/>
        <v>0.999834</v>
      </c>
    </row>
    <row r="1592" spans="1:9" x14ac:dyDescent="0.3">
      <c r="A1592" s="43" t="str">
        <f t="shared" si="48"/>
        <v>A</v>
      </c>
      <c r="B1592" s="59" t="s">
        <v>333</v>
      </c>
      <c r="C1592" s="60" t="s">
        <v>16</v>
      </c>
      <c r="D1592" s="61">
        <v>100</v>
      </c>
      <c r="E1592" s="61">
        <v>80.347999999999999</v>
      </c>
      <c r="F1592" s="61">
        <v>74.513199999999998</v>
      </c>
      <c r="G1592" s="62">
        <f t="shared" si="49"/>
        <v>0.92738089311494998</v>
      </c>
    </row>
    <row r="1593" spans="1:9" x14ac:dyDescent="0.3">
      <c r="A1593" s="43" t="str">
        <f t="shared" si="48"/>
        <v>A</v>
      </c>
      <c r="B1593" s="55" t="s">
        <v>333</v>
      </c>
      <c r="C1593" s="56" t="s">
        <v>17</v>
      </c>
      <c r="D1593" s="57">
        <v>3000</v>
      </c>
      <c r="E1593" s="57">
        <v>13.8</v>
      </c>
      <c r="F1593" s="57">
        <v>13.722000000000001</v>
      </c>
      <c r="G1593" s="58">
        <f t="shared" si="49"/>
        <v>0.9943478260869566</v>
      </c>
    </row>
    <row r="1594" spans="1:9" ht="16.8" thickBot="1" x14ac:dyDescent="0.35">
      <c r="A1594" s="43" t="str">
        <f t="shared" si="48"/>
        <v>A</v>
      </c>
      <c r="B1594" s="44" t="s">
        <v>859</v>
      </c>
      <c r="C1594" s="45" t="s">
        <v>860</v>
      </c>
      <c r="D1594" s="63">
        <v>400</v>
      </c>
      <c r="E1594" s="63">
        <v>988.33400000000006</v>
      </c>
      <c r="F1594" s="63">
        <v>988.2441</v>
      </c>
      <c r="G1594" s="64">
        <f t="shared" si="49"/>
        <v>0.99990903884719129</v>
      </c>
      <c r="H1594" s="48"/>
      <c r="I1594" s="48"/>
    </row>
    <row r="1595" spans="1:9" ht="15" thickTop="1" x14ac:dyDescent="0.3">
      <c r="A1595" s="43" t="str">
        <f t="shared" si="48"/>
        <v>A</v>
      </c>
      <c r="B1595" s="55" t="s">
        <v>333</v>
      </c>
      <c r="C1595" s="56" t="s">
        <v>10</v>
      </c>
      <c r="D1595" s="57">
        <v>400</v>
      </c>
      <c r="E1595" s="57">
        <v>988.33400000000006</v>
      </c>
      <c r="F1595" s="57">
        <v>988.2441</v>
      </c>
      <c r="G1595" s="58">
        <f t="shared" si="49"/>
        <v>0.99990903884719129</v>
      </c>
    </row>
    <row r="1596" spans="1:9" x14ac:dyDescent="0.3">
      <c r="A1596" s="43" t="str">
        <f t="shared" si="48"/>
        <v>A</v>
      </c>
      <c r="B1596" s="59" t="s">
        <v>333</v>
      </c>
      <c r="C1596" s="60" t="s">
        <v>12</v>
      </c>
      <c r="D1596" s="61">
        <v>200</v>
      </c>
      <c r="E1596" s="61">
        <v>85.677999999999997</v>
      </c>
      <c r="F1596" s="61">
        <v>85.660499999999999</v>
      </c>
      <c r="G1596" s="62">
        <f t="shared" si="49"/>
        <v>0.99979574686617334</v>
      </c>
    </row>
    <row r="1597" spans="1:9" x14ac:dyDescent="0.3">
      <c r="A1597" s="43" t="str">
        <f t="shared" si="48"/>
        <v>A</v>
      </c>
      <c r="B1597" s="59" t="s">
        <v>333</v>
      </c>
      <c r="C1597" s="60" t="s">
        <v>2</v>
      </c>
      <c r="D1597" s="61">
        <v>200</v>
      </c>
      <c r="E1597" s="61">
        <v>260.47800000000001</v>
      </c>
      <c r="F1597" s="61">
        <v>260.41549999999995</v>
      </c>
      <c r="G1597" s="62">
        <f t="shared" si="49"/>
        <v>0.99976005651149025</v>
      </c>
    </row>
    <row r="1598" spans="1:9" x14ac:dyDescent="0.3">
      <c r="A1598" s="43" t="str">
        <f t="shared" si="48"/>
        <v>A</v>
      </c>
      <c r="B1598" s="59" t="s">
        <v>333</v>
      </c>
      <c r="C1598" s="60" t="s">
        <v>16</v>
      </c>
      <c r="D1598" s="61">
        <v>0</v>
      </c>
      <c r="E1598" s="61">
        <v>642.178</v>
      </c>
      <c r="F1598" s="61">
        <v>642.16809999999998</v>
      </c>
      <c r="G1598" s="62">
        <f t="shared" si="49"/>
        <v>0.99998458371354981</v>
      </c>
    </row>
    <row r="1599" spans="1:9" ht="16.8" thickBot="1" x14ac:dyDescent="0.35">
      <c r="A1599" s="43" t="str">
        <f t="shared" si="48"/>
        <v>A</v>
      </c>
      <c r="B1599" s="44" t="s">
        <v>861</v>
      </c>
      <c r="C1599" s="45" t="s">
        <v>862</v>
      </c>
      <c r="D1599" s="63">
        <v>34875</v>
      </c>
      <c r="E1599" s="63">
        <v>38026.073999999993</v>
      </c>
      <c r="F1599" s="63">
        <v>37960.908349999998</v>
      </c>
      <c r="G1599" s="64">
        <f t="shared" si="49"/>
        <v>0.99828629034909055</v>
      </c>
      <c r="H1599" s="48"/>
      <c r="I1599" s="48"/>
    </row>
    <row r="1600" spans="1:9" ht="15" thickTop="1" x14ac:dyDescent="0.3">
      <c r="A1600" s="43" t="str">
        <f t="shared" si="48"/>
        <v>A</v>
      </c>
      <c r="B1600" s="55" t="s">
        <v>333</v>
      </c>
      <c r="C1600" s="56" t="s">
        <v>10</v>
      </c>
      <c r="D1600" s="57">
        <v>34875</v>
      </c>
      <c r="E1600" s="57">
        <v>38003.625999999997</v>
      </c>
      <c r="F1600" s="57">
        <v>37938.460350000001</v>
      </c>
      <c r="G1600" s="58">
        <f t="shared" si="49"/>
        <v>0.9982852780942536</v>
      </c>
    </row>
    <row r="1601" spans="1:9" x14ac:dyDescent="0.3">
      <c r="A1601" s="43" t="str">
        <f t="shared" si="48"/>
        <v>A</v>
      </c>
      <c r="B1601" s="59" t="s">
        <v>333</v>
      </c>
      <c r="C1601" s="60" t="s">
        <v>12</v>
      </c>
      <c r="D1601" s="61">
        <v>2200</v>
      </c>
      <c r="E1601" s="61">
        <v>1960.8820000000001</v>
      </c>
      <c r="F1601" s="61">
        <v>1912.04243</v>
      </c>
      <c r="G1601" s="62">
        <f t="shared" si="49"/>
        <v>0.97509306016374264</v>
      </c>
    </row>
    <row r="1602" spans="1:9" x14ac:dyDescent="0.3">
      <c r="A1602" s="43" t="str">
        <f t="shared" ref="A1602:A1665" si="50">IF(OR(D1602&lt;&gt;0,E1602&lt;&gt;0,F1602&lt;&gt;0),"A","B")</f>
        <v>A</v>
      </c>
      <c r="B1602" s="59" t="s">
        <v>333</v>
      </c>
      <c r="C1602" s="60" t="s">
        <v>14</v>
      </c>
      <c r="D1602" s="61">
        <v>3660</v>
      </c>
      <c r="E1602" s="61">
        <v>3558.837</v>
      </c>
      <c r="F1602" s="61">
        <v>3545.3251</v>
      </c>
      <c r="G1602" s="62">
        <f t="shared" ref="G1602:G1665" si="51">F1602/E1602</f>
        <v>0.99620328213964282</v>
      </c>
    </row>
    <row r="1603" spans="1:9" x14ac:dyDescent="0.3">
      <c r="A1603" s="43" t="str">
        <f t="shared" si="50"/>
        <v>A</v>
      </c>
      <c r="B1603" s="59" t="s">
        <v>333</v>
      </c>
      <c r="C1603" s="60" t="s">
        <v>2</v>
      </c>
      <c r="D1603" s="61">
        <v>12</v>
      </c>
      <c r="E1603" s="61">
        <v>0</v>
      </c>
      <c r="F1603" s="61">
        <v>0</v>
      </c>
      <c r="G1603" s="62" t="e">
        <f t="shared" si="51"/>
        <v>#DIV/0!</v>
      </c>
    </row>
    <row r="1604" spans="1:9" x14ac:dyDescent="0.3">
      <c r="A1604" s="43" t="str">
        <f t="shared" si="50"/>
        <v>A</v>
      </c>
      <c r="B1604" s="59" t="s">
        <v>333</v>
      </c>
      <c r="C1604" s="60" t="s">
        <v>15</v>
      </c>
      <c r="D1604" s="61">
        <v>3</v>
      </c>
      <c r="E1604" s="61">
        <v>12.502000000000001</v>
      </c>
      <c r="F1604" s="61">
        <v>12.500540000000001</v>
      </c>
      <c r="G1604" s="62">
        <f t="shared" si="51"/>
        <v>0.9998832186850104</v>
      </c>
    </row>
    <row r="1605" spans="1:9" x14ac:dyDescent="0.3">
      <c r="A1605" s="43" t="str">
        <f t="shared" si="50"/>
        <v>A</v>
      </c>
      <c r="B1605" s="59" t="s">
        <v>333</v>
      </c>
      <c r="C1605" s="60" t="s">
        <v>16</v>
      </c>
      <c r="D1605" s="61">
        <v>29000</v>
      </c>
      <c r="E1605" s="61">
        <v>32471.404999999999</v>
      </c>
      <c r="F1605" s="61">
        <v>32468.592280000001</v>
      </c>
      <c r="G1605" s="62">
        <f t="shared" si="51"/>
        <v>0.99991337855568618</v>
      </c>
    </row>
    <row r="1606" spans="1:9" x14ac:dyDescent="0.3">
      <c r="A1606" s="43" t="str">
        <f t="shared" si="50"/>
        <v>A</v>
      </c>
      <c r="B1606" s="55" t="s">
        <v>333</v>
      </c>
      <c r="C1606" s="56" t="s">
        <v>17</v>
      </c>
      <c r="D1606" s="57">
        <v>0</v>
      </c>
      <c r="E1606" s="57">
        <v>22.448</v>
      </c>
      <c r="F1606" s="57">
        <v>22.448</v>
      </c>
      <c r="G1606" s="58">
        <f t="shared" si="51"/>
        <v>1</v>
      </c>
    </row>
    <row r="1607" spans="1:9" ht="16.8" thickBot="1" x14ac:dyDescent="0.35">
      <c r="A1607" s="43" t="str">
        <f t="shared" si="50"/>
        <v>A</v>
      </c>
      <c r="B1607" s="44" t="s">
        <v>863</v>
      </c>
      <c r="C1607" s="45" t="s">
        <v>685</v>
      </c>
      <c r="D1607" s="63">
        <v>120050</v>
      </c>
      <c r="E1607" s="63">
        <v>135234.83100000001</v>
      </c>
      <c r="F1607" s="63">
        <v>134467.02082999999</v>
      </c>
      <c r="G1607" s="64">
        <f t="shared" si="51"/>
        <v>0.99432239339286776</v>
      </c>
      <c r="H1607" s="48"/>
      <c r="I1607" s="48"/>
    </row>
    <row r="1608" spans="1:9" ht="15" thickTop="1" x14ac:dyDescent="0.3">
      <c r="A1608" s="43" t="str">
        <f t="shared" si="50"/>
        <v>A</v>
      </c>
      <c r="B1608" s="55" t="s">
        <v>333</v>
      </c>
      <c r="C1608" s="56" t="s">
        <v>10</v>
      </c>
      <c r="D1608" s="57">
        <v>27750</v>
      </c>
      <c r="E1608" s="57">
        <v>44585.186000000002</v>
      </c>
      <c r="F1608" s="57">
        <v>44398.796370000004</v>
      </c>
      <c r="G1608" s="58">
        <f t="shared" si="51"/>
        <v>0.9958194717411295</v>
      </c>
    </row>
    <row r="1609" spans="1:9" x14ac:dyDescent="0.3">
      <c r="A1609" s="43" t="str">
        <f t="shared" si="50"/>
        <v>A</v>
      </c>
      <c r="B1609" s="59" t="s">
        <v>333</v>
      </c>
      <c r="C1609" s="60" t="s">
        <v>12</v>
      </c>
      <c r="D1609" s="61">
        <v>20150</v>
      </c>
      <c r="E1609" s="61">
        <v>17215.760000000002</v>
      </c>
      <c r="F1609" s="61">
        <v>17080.792559999998</v>
      </c>
      <c r="G1609" s="62">
        <f t="shared" si="51"/>
        <v>0.9921602392226655</v>
      </c>
    </row>
    <row r="1610" spans="1:9" x14ac:dyDescent="0.3">
      <c r="A1610" s="43" t="str">
        <f t="shared" si="50"/>
        <v>A</v>
      </c>
      <c r="B1610" s="59" t="s">
        <v>333</v>
      </c>
      <c r="C1610" s="60" t="s">
        <v>14</v>
      </c>
      <c r="D1610" s="61">
        <v>100</v>
      </c>
      <c r="E1610" s="61">
        <v>20.3</v>
      </c>
      <c r="F1610" s="61">
        <v>15.259</v>
      </c>
      <c r="G1610" s="62">
        <f t="shared" si="51"/>
        <v>0.75167487684729062</v>
      </c>
    </row>
    <row r="1611" spans="1:9" x14ac:dyDescent="0.3">
      <c r="A1611" s="43" t="str">
        <f t="shared" si="50"/>
        <v>A</v>
      </c>
      <c r="B1611" s="59" t="s">
        <v>333</v>
      </c>
      <c r="C1611" s="60" t="s">
        <v>2</v>
      </c>
      <c r="D1611" s="61">
        <v>6000</v>
      </c>
      <c r="E1611" s="61">
        <v>9416.3159999999989</v>
      </c>
      <c r="F1611" s="61">
        <v>9412.4126699999997</v>
      </c>
      <c r="G1611" s="62">
        <f t="shared" si="51"/>
        <v>0.99958547164305034</v>
      </c>
    </row>
    <row r="1612" spans="1:9" x14ac:dyDescent="0.3">
      <c r="A1612" s="43" t="str">
        <f t="shared" si="50"/>
        <v>A</v>
      </c>
      <c r="B1612" s="59" t="s">
        <v>333</v>
      </c>
      <c r="C1612" s="60" t="s">
        <v>16</v>
      </c>
      <c r="D1612" s="61">
        <v>1500</v>
      </c>
      <c r="E1612" s="61">
        <v>17932.810000000001</v>
      </c>
      <c r="F1612" s="61">
        <v>17890.332140000002</v>
      </c>
      <c r="G1612" s="62">
        <f t="shared" si="51"/>
        <v>0.9976312769722091</v>
      </c>
    </row>
    <row r="1613" spans="1:9" x14ac:dyDescent="0.3">
      <c r="A1613" s="43" t="str">
        <f t="shared" si="50"/>
        <v>A</v>
      </c>
      <c r="B1613" s="55" t="s">
        <v>333</v>
      </c>
      <c r="C1613" s="56" t="s">
        <v>17</v>
      </c>
      <c r="D1613" s="57">
        <v>92300</v>
      </c>
      <c r="E1613" s="57">
        <v>90649.64499999999</v>
      </c>
      <c r="F1613" s="57">
        <v>90068.224460000012</v>
      </c>
      <c r="G1613" s="58">
        <f t="shared" si="51"/>
        <v>0.99358606931113769</v>
      </c>
    </row>
    <row r="1614" spans="1:9" ht="33" thickBot="1" x14ac:dyDescent="0.35">
      <c r="A1614" s="43" t="str">
        <f t="shared" si="50"/>
        <v>A</v>
      </c>
      <c r="B1614" s="44" t="s">
        <v>864</v>
      </c>
      <c r="C1614" s="45" t="s">
        <v>865</v>
      </c>
      <c r="D1614" s="63">
        <v>84050</v>
      </c>
      <c r="E1614" s="63">
        <v>95135.567999999999</v>
      </c>
      <c r="F1614" s="63">
        <v>94786.722219999996</v>
      </c>
      <c r="G1614" s="64">
        <f t="shared" si="51"/>
        <v>0.99633317183747716</v>
      </c>
      <c r="H1614" s="48"/>
      <c r="I1614" s="48"/>
    </row>
    <row r="1615" spans="1:9" ht="15" thickTop="1" x14ac:dyDescent="0.3">
      <c r="A1615" s="43" t="str">
        <f t="shared" si="50"/>
        <v>A</v>
      </c>
      <c r="B1615" s="55" t="s">
        <v>333</v>
      </c>
      <c r="C1615" s="56" t="s">
        <v>10</v>
      </c>
      <c r="D1615" s="57">
        <v>19050</v>
      </c>
      <c r="E1615" s="57">
        <v>22872</v>
      </c>
      <c r="F1615" s="57">
        <v>22800.69384</v>
      </c>
      <c r="G1615" s="58">
        <f t="shared" si="51"/>
        <v>0.9968823819517314</v>
      </c>
    </row>
    <row r="1616" spans="1:9" x14ac:dyDescent="0.3">
      <c r="A1616" s="43" t="str">
        <f t="shared" si="50"/>
        <v>A</v>
      </c>
      <c r="B1616" s="59" t="s">
        <v>333</v>
      </c>
      <c r="C1616" s="60" t="s">
        <v>12</v>
      </c>
      <c r="D1616" s="61">
        <v>17550</v>
      </c>
      <c r="E1616" s="61">
        <v>11384.764999999999</v>
      </c>
      <c r="F1616" s="61">
        <v>11360.122649999999</v>
      </c>
      <c r="G1616" s="62">
        <f t="shared" si="51"/>
        <v>0.99783549770241198</v>
      </c>
    </row>
    <row r="1617" spans="1:9" x14ac:dyDescent="0.3">
      <c r="A1617" s="43" t="str">
        <f t="shared" si="50"/>
        <v>A</v>
      </c>
      <c r="B1617" s="59" t="s">
        <v>333</v>
      </c>
      <c r="C1617" s="60" t="s">
        <v>14</v>
      </c>
      <c r="D1617" s="61">
        <v>0</v>
      </c>
      <c r="E1617" s="61">
        <v>10</v>
      </c>
      <c r="F1617" s="61">
        <v>5.75</v>
      </c>
      <c r="G1617" s="62">
        <f t="shared" si="51"/>
        <v>0.57499999999999996</v>
      </c>
    </row>
    <row r="1618" spans="1:9" x14ac:dyDescent="0.3">
      <c r="A1618" s="43" t="str">
        <f t="shared" si="50"/>
        <v>A</v>
      </c>
      <c r="B1618" s="59" t="s">
        <v>333</v>
      </c>
      <c r="C1618" s="60" t="s">
        <v>16</v>
      </c>
      <c r="D1618" s="61">
        <v>1500</v>
      </c>
      <c r="E1618" s="61">
        <v>11477.235000000001</v>
      </c>
      <c r="F1618" s="61">
        <v>11434.821189999999</v>
      </c>
      <c r="G1618" s="62">
        <f t="shared" si="51"/>
        <v>0.99630452717923768</v>
      </c>
    </row>
    <row r="1619" spans="1:9" x14ac:dyDescent="0.3">
      <c r="A1619" s="43" t="str">
        <f t="shared" si="50"/>
        <v>A</v>
      </c>
      <c r="B1619" s="55" t="s">
        <v>333</v>
      </c>
      <c r="C1619" s="56" t="s">
        <v>17</v>
      </c>
      <c r="D1619" s="57">
        <v>65000</v>
      </c>
      <c r="E1619" s="57">
        <v>72263.567999999999</v>
      </c>
      <c r="F1619" s="57">
        <v>71986.028380000003</v>
      </c>
      <c r="G1619" s="58">
        <f t="shared" si="51"/>
        <v>0.99615934242272686</v>
      </c>
    </row>
    <row r="1620" spans="1:9" ht="33" thickBot="1" x14ac:dyDescent="0.35">
      <c r="A1620" s="43" t="str">
        <f t="shared" si="50"/>
        <v>A</v>
      </c>
      <c r="B1620" s="44" t="s">
        <v>866</v>
      </c>
      <c r="C1620" s="45" t="s">
        <v>867</v>
      </c>
      <c r="D1620" s="63">
        <v>25000</v>
      </c>
      <c r="E1620" s="63">
        <v>17229.8</v>
      </c>
      <c r="F1620" s="63">
        <v>17175.661199999999</v>
      </c>
      <c r="G1620" s="64">
        <f t="shared" si="51"/>
        <v>0.99685783932489058</v>
      </c>
      <c r="H1620" s="48"/>
      <c r="I1620" s="48"/>
    </row>
    <row r="1621" spans="1:9" ht="15" thickTop="1" x14ac:dyDescent="0.3">
      <c r="A1621" s="43" t="str">
        <f t="shared" si="50"/>
        <v>A</v>
      </c>
      <c r="B1621" s="55" t="s">
        <v>333</v>
      </c>
      <c r="C1621" s="56" t="s">
        <v>10</v>
      </c>
      <c r="D1621" s="57">
        <v>2700</v>
      </c>
      <c r="E1621" s="57">
        <v>3836.8099999999995</v>
      </c>
      <c r="F1621" s="57">
        <v>3826.7550299999998</v>
      </c>
      <c r="G1621" s="58">
        <f t="shared" si="51"/>
        <v>0.997379341171442</v>
      </c>
    </row>
    <row r="1622" spans="1:9" x14ac:dyDescent="0.3">
      <c r="A1622" s="43" t="str">
        <f t="shared" si="50"/>
        <v>A</v>
      </c>
      <c r="B1622" s="59" t="s">
        <v>333</v>
      </c>
      <c r="C1622" s="60" t="s">
        <v>12</v>
      </c>
      <c r="D1622" s="61">
        <v>200</v>
      </c>
      <c r="E1622" s="61">
        <v>183.642</v>
      </c>
      <c r="F1622" s="61">
        <v>174.77977000000001</v>
      </c>
      <c r="G1622" s="62">
        <f t="shared" si="51"/>
        <v>0.95174181287505044</v>
      </c>
    </row>
    <row r="1623" spans="1:9" x14ac:dyDescent="0.3">
      <c r="A1623" s="43" t="str">
        <f t="shared" si="50"/>
        <v>A</v>
      </c>
      <c r="B1623" s="59" t="s">
        <v>333</v>
      </c>
      <c r="C1623" s="60" t="s">
        <v>2</v>
      </c>
      <c r="D1623" s="61">
        <v>2500</v>
      </c>
      <c r="E1623" s="61">
        <v>3652.0099999999998</v>
      </c>
      <c r="F1623" s="61">
        <v>3650.8173099999999</v>
      </c>
      <c r="G1623" s="62">
        <f t="shared" si="51"/>
        <v>0.99967341546162258</v>
      </c>
    </row>
    <row r="1624" spans="1:9" x14ac:dyDescent="0.3">
      <c r="A1624" s="43" t="str">
        <f t="shared" si="50"/>
        <v>A</v>
      </c>
      <c r="B1624" s="59" t="s">
        <v>333</v>
      </c>
      <c r="C1624" s="60" t="s">
        <v>16</v>
      </c>
      <c r="D1624" s="61">
        <v>0</v>
      </c>
      <c r="E1624" s="61">
        <v>1.1579999999999999</v>
      </c>
      <c r="F1624" s="61">
        <v>1.15795</v>
      </c>
      <c r="G1624" s="62">
        <f t="shared" si="51"/>
        <v>0.99995682210708126</v>
      </c>
    </row>
    <row r="1625" spans="1:9" x14ac:dyDescent="0.3">
      <c r="A1625" s="43" t="str">
        <f t="shared" si="50"/>
        <v>A</v>
      </c>
      <c r="B1625" s="55" t="s">
        <v>333</v>
      </c>
      <c r="C1625" s="56" t="s">
        <v>17</v>
      </c>
      <c r="D1625" s="57">
        <v>22300</v>
      </c>
      <c r="E1625" s="57">
        <v>13392.99</v>
      </c>
      <c r="F1625" s="57">
        <v>13348.90617</v>
      </c>
      <c r="G1625" s="58">
        <f t="shared" si="51"/>
        <v>0.9967084400122751</v>
      </c>
    </row>
    <row r="1626" spans="1:9" ht="49.2" thickBot="1" x14ac:dyDescent="0.35">
      <c r="A1626" s="43" t="str">
        <f t="shared" si="50"/>
        <v>A</v>
      </c>
      <c r="B1626" s="44" t="s">
        <v>868</v>
      </c>
      <c r="C1626" s="45" t="s">
        <v>869</v>
      </c>
      <c r="D1626" s="63">
        <v>1000</v>
      </c>
      <c r="E1626" s="63">
        <v>1921.61</v>
      </c>
      <c r="F1626" s="63">
        <v>1846.46174</v>
      </c>
      <c r="G1626" s="64">
        <f t="shared" si="51"/>
        <v>0.96089307403687541</v>
      </c>
      <c r="H1626" s="48"/>
      <c r="I1626" s="48"/>
    </row>
    <row r="1627" spans="1:9" ht="15" thickTop="1" x14ac:dyDescent="0.3">
      <c r="A1627" s="43" t="str">
        <f t="shared" si="50"/>
        <v>A</v>
      </c>
      <c r="B1627" s="55" t="s">
        <v>333</v>
      </c>
      <c r="C1627" s="56" t="s">
        <v>10</v>
      </c>
      <c r="D1627" s="57">
        <v>300</v>
      </c>
      <c r="E1627" s="57">
        <v>158.49299999999999</v>
      </c>
      <c r="F1627" s="57">
        <v>132.625</v>
      </c>
      <c r="G1627" s="58">
        <f t="shared" si="51"/>
        <v>0.83678774456916083</v>
      </c>
    </row>
    <row r="1628" spans="1:9" x14ac:dyDescent="0.3">
      <c r="A1628" s="43" t="str">
        <f t="shared" si="50"/>
        <v>A</v>
      </c>
      <c r="B1628" s="59" t="s">
        <v>333</v>
      </c>
      <c r="C1628" s="60" t="s">
        <v>12</v>
      </c>
      <c r="D1628" s="61">
        <v>0</v>
      </c>
      <c r="E1628" s="61">
        <v>113.18300000000001</v>
      </c>
      <c r="F1628" s="61">
        <v>87.314999999999998</v>
      </c>
      <c r="G1628" s="62">
        <f t="shared" si="51"/>
        <v>0.77144977602643505</v>
      </c>
    </row>
    <row r="1629" spans="1:9" x14ac:dyDescent="0.3">
      <c r="A1629" s="43" t="str">
        <f t="shared" si="50"/>
        <v>A</v>
      </c>
      <c r="B1629" s="59" t="s">
        <v>333</v>
      </c>
      <c r="C1629" s="60" t="s">
        <v>2</v>
      </c>
      <c r="D1629" s="61">
        <v>300</v>
      </c>
      <c r="E1629" s="61">
        <v>45.31</v>
      </c>
      <c r="F1629" s="61">
        <v>45.31</v>
      </c>
      <c r="G1629" s="62">
        <f t="shared" si="51"/>
        <v>1</v>
      </c>
    </row>
    <row r="1630" spans="1:9" x14ac:dyDescent="0.3">
      <c r="A1630" s="43" t="str">
        <f t="shared" si="50"/>
        <v>A</v>
      </c>
      <c r="B1630" s="55" t="s">
        <v>333</v>
      </c>
      <c r="C1630" s="56" t="s">
        <v>17</v>
      </c>
      <c r="D1630" s="57">
        <v>700</v>
      </c>
      <c r="E1630" s="57">
        <v>1763.117</v>
      </c>
      <c r="F1630" s="57">
        <v>1713.83674</v>
      </c>
      <c r="G1630" s="58">
        <f t="shared" si="51"/>
        <v>0.97204935350291555</v>
      </c>
    </row>
    <row r="1631" spans="1:9" ht="33" thickBot="1" x14ac:dyDescent="0.35">
      <c r="A1631" s="43" t="str">
        <f t="shared" si="50"/>
        <v>A</v>
      </c>
      <c r="B1631" s="44" t="s">
        <v>870</v>
      </c>
      <c r="C1631" s="45" t="s">
        <v>871</v>
      </c>
      <c r="D1631" s="63">
        <v>5000</v>
      </c>
      <c r="E1631" s="63">
        <v>14679.57</v>
      </c>
      <c r="F1631" s="63">
        <v>14602.693649999999</v>
      </c>
      <c r="G1631" s="64">
        <f t="shared" si="51"/>
        <v>0.99476303801814359</v>
      </c>
      <c r="H1631" s="48"/>
      <c r="I1631" s="48"/>
    </row>
    <row r="1632" spans="1:9" ht="15" thickTop="1" x14ac:dyDescent="0.3">
      <c r="A1632" s="43" t="str">
        <f t="shared" si="50"/>
        <v>A</v>
      </c>
      <c r="B1632" s="55" t="s">
        <v>333</v>
      </c>
      <c r="C1632" s="56" t="s">
        <v>10</v>
      </c>
      <c r="D1632" s="57">
        <v>3200</v>
      </c>
      <c r="E1632" s="57">
        <v>12114.333000000001</v>
      </c>
      <c r="F1632" s="57">
        <v>12111.558359999999</v>
      </c>
      <c r="G1632" s="58">
        <f t="shared" si="51"/>
        <v>0.99977096221475825</v>
      </c>
    </row>
    <row r="1633" spans="1:9" x14ac:dyDescent="0.3">
      <c r="A1633" s="43" t="str">
        <f t="shared" si="50"/>
        <v>A</v>
      </c>
      <c r="B1633" s="59" t="s">
        <v>333</v>
      </c>
      <c r="C1633" s="60" t="s">
        <v>2</v>
      </c>
      <c r="D1633" s="61">
        <v>3200</v>
      </c>
      <c r="E1633" s="61">
        <v>5659.9960000000001</v>
      </c>
      <c r="F1633" s="61">
        <v>5657.2853599999999</v>
      </c>
      <c r="G1633" s="62">
        <f t="shared" si="51"/>
        <v>0.99952108800076889</v>
      </c>
    </row>
    <row r="1634" spans="1:9" x14ac:dyDescent="0.3">
      <c r="A1634" s="43" t="str">
        <f t="shared" si="50"/>
        <v>A</v>
      </c>
      <c r="B1634" s="59" t="s">
        <v>333</v>
      </c>
      <c r="C1634" s="60" t="s">
        <v>16</v>
      </c>
      <c r="D1634" s="61">
        <v>0</v>
      </c>
      <c r="E1634" s="61">
        <v>6454.3370000000004</v>
      </c>
      <c r="F1634" s="61">
        <v>6454.2730000000001</v>
      </c>
      <c r="G1634" s="62">
        <f t="shared" si="51"/>
        <v>0.99999008418680335</v>
      </c>
    </row>
    <row r="1635" spans="1:9" x14ac:dyDescent="0.3">
      <c r="A1635" s="43" t="str">
        <f t="shared" si="50"/>
        <v>A</v>
      </c>
      <c r="B1635" s="55" t="s">
        <v>333</v>
      </c>
      <c r="C1635" s="56" t="s">
        <v>17</v>
      </c>
      <c r="D1635" s="57">
        <v>1800</v>
      </c>
      <c r="E1635" s="57">
        <v>2565.2370000000001</v>
      </c>
      <c r="F1635" s="57">
        <v>2491.1352900000002</v>
      </c>
      <c r="G1635" s="58">
        <f t="shared" si="51"/>
        <v>0.97111311352518304</v>
      </c>
    </row>
    <row r="1636" spans="1:9" ht="33" thickBot="1" x14ac:dyDescent="0.35">
      <c r="A1636" s="43" t="str">
        <f t="shared" si="50"/>
        <v>A</v>
      </c>
      <c r="B1636" s="44" t="s">
        <v>872</v>
      </c>
      <c r="C1636" s="45" t="s">
        <v>873</v>
      </c>
      <c r="D1636" s="63">
        <v>5000</v>
      </c>
      <c r="E1636" s="63">
        <v>6268.2830000000004</v>
      </c>
      <c r="F1636" s="63">
        <v>6055.4820199999995</v>
      </c>
      <c r="G1636" s="64">
        <f t="shared" si="51"/>
        <v>0.96605115308290945</v>
      </c>
      <c r="H1636" s="48"/>
      <c r="I1636" s="48"/>
    </row>
    <row r="1637" spans="1:9" ht="15" thickTop="1" x14ac:dyDescent="0.3">
      <c r="A1637" s="43" t="str">
        <f t="shared" si="50"/>
        <v>A</v>
      </c>
      <c r="B1637" s="55" t="s">
        <v>333</v>
      </c>
      <c r="C1637" s="56" t="s">
        <v>10</v>
      </c>
      <c r="D1637" s="57">
        <v>2500</v>
      </c>
      <c r="E1637" s="57">
        <v>5603.55</v>
      </c>
      <c r="F1637" s="57">
        <v>5527.1641399999999</v>
      </c>
      <c r="G1637" s="58">
        <f t="shared" si="51"/>
        <v>0.98636830937530662</v>
      </c>
    </row>
    <row r="1638" spans="1:9" x14ac:dyDescent="0.3">
      <c r="A1638" s="43" t="str">
        <f t="shared" si="50"/>
        <v>A</v>
      </c>
      <c r="B1638" s="59" t="s">
        <v>333</v>
      </c>
      <c r="C1638" s="60" t="s">
        <v>12</v>
      </c>
      <c r="D1638" s="61">
        <v>2400</v>
      </c>
      <c r="E1638" s="61">
        <v>5534.17</v>
      </c>
      <c r="F1638" s="61">
        <v>5458.5751399999999</v>
      </c>
      <c r="G1638" s="62">
        <f t="shared" si="51"/>
        <v>0.98634034371911228</v>
      </c>
    </row>
    <row r="1639" spans="1:9" x14ac:dyDescent="0.3">
      <c r="A1639" s="43" t="str">
        <f t="shared" si="50"/>
        <v>A</v>
      </c>
      <c r="B1639" s="59" t="s">
        <v>333</v>
      </c>
      <c r="C1639" s="60" t="s">
        <v>14</v>
      </c>
      <c r="D1639" s="61">
        <v>100</v>
      </c>
      <c r="E1639" s="61">
        <v>10.3</v>
      </c>
      <c r="F1639" s="61">
        <v>9.5090000000000003</v>
      </c>
      <c r="G1639" s="62">
        <f t="shared" si="51"/>
        <v>0.92320388349514559</v>
      </c>
    </row>
    <row r="1640" spans="1:9" x14ac:dyDescent="0.3">
      <c r="A1640" s="43" t="str">
        <f t="shared" si="50"/>
        <v>A</v>
      </c>
      <c r="B1640" s="59" t="s">
        <v>333</v>
      </c>
      <c r="C1640" s="60" t="s">
        <v>2</v>
      </c>
      <c r="D1640" s="61">
        <v>0</v>
      </c>
      <c r="E1640" s="61">
        <v>59</v>
      </c>
      <c r="F1640" s="61">
        <v>59</v>
      </c>
      <c r="G1640" s="62">
        <f t="shared" si="51"/>
        <v>1</v>
      </c>
    </row>
    <row r="1641" spans="1:9" x14ac:dyDescent="0.3">
      <c r="A1641" s="43" t="str">
        <f t="shared" si="50"/>
        <v>A</v>
      </c>
      <c r="B1641" s="59" t="s">
        <v>333</v>
      </c>
      <c r="C1641" s="60" t="s">
        <v>16</v>
      </c>
      <c r="D1641" s="61">
        <v>0</v>
      </c>
      <c r="E1641" s="61">
        <v>0.08</v>
      </c>
      <c r="F1641" s="61">
        <v>0.08</v>
      </c>
      <c r="G1641" s="62">
        <f t="shared" si="51"/>
        <v>1</v>
      </c>
    </row>
    <row r="1642" spans="1:9" x14ac:dyDescent="0.3">
      <c r="A1642" s="43" t="str">
        <f t="shared" si="50"/>
        <v>A</v>
      </c>
      <c r="B1642" s="55" t="s">
        <v>333</v>
      </c>
      <c r="C1642" s="56" t="s">
        <v>17</v>
      </c>
      <c r="D1642" s="57">
        <v>2500</v>
      </c>
      <c r="E1642" s="57">
        <v>664.73299999999995</v>
      </c>
      <c r="F1642" s="57">
        <v>528.31787999999995</v>
      </c>
      <c r="G1642" s="58">
        <f t="shared" si="51"/>
        <v>0.79478208543881523</v>
      </c>
    </row>
    <row r="1643" spans="1:9" ht="33" thickBot="1" x14ac:dyDescent="0.35">
      <c r="A1643" s="43" t="str">
        <f t="shared" si="50"/>
        <v>A</v>
      </c>
      <c r="B1643" s="44" t="s">
        <v>874</v>
      </c>
      <c r="C1643" s="45" t="s">
        <v>875</v>
      </c>
      <c r="D1643" s="63">
        <v>12637</v>
      </c>
      <c r="E1643" s="63">
        <v>12637</v>
      </c>
      <c r="F1643" s="63">
        <v>10968.93851</v>
      </c>
      <c r="G1643" s="64">
        <f t="shared" si="51"/>
        <v>0.86800178127720184</v>
      </c>
      <c r="H1643" s="48"/>
      <c r="I1643" s="48"/>
    </row>
    <row r="1644" spans="1:9" ht="15" thickTop="1" x14ac:dyDescent="0.3">
      <c r="A1644" s="43" t="str">
        <f t="shared" si="50"/>
        <v>A</v>
      </c>
      <c r="B1644" s="55" t="s">
        <v>333</v>
      </c>
      <c r="C1644" s="56" t="s">
        <v>10</v>
      </c>
      <c r="D1644" s="57">
        <v>12637</v>
      </c>
      <c r="E1644" s="57">
        <v>8317</v>
      </c>
      <c r="F1644" s="57">
        <v>7066.39444</v>
      </c>
      <c r="G1644" s="58">
        <f t="shared" si="51"/>
        <v>0.84963261272093304</v>
      </c>
    </row>
    <row r="1645" spans="1:9" x14ac:dyDescent="0.3">
      <c r="A1645" s="43" t="str">
        <f t="shared" si="50"/>
        <v>A</v>
      </c>
      <c r="B1645" s="59" t="s">
        <v>333</v>
      </c>
      <c r="C1645" s="60" t="s">
        <v>12</v>
      </c>
      <c r="D1645" s="61">
        <v>10614</v>
      </c>
      <c r="E1645" s="61">
        <v>8314</v>
      </c>
      <c r="F1645" s="61">
        <v>7065.0663000000004</v>
      </c>
      <c r="G1645" s="62">
        <f t="shared" si="51"/>
        <v>0.8497794443108011</v>
      </c>
    </row>
    <row r="1646" spans="1:9" x14ac:dyDescent="0.3">
      <c r="A1646" s="43" t="str">
        <f t="shared" si="50"/>
        <v>A</v>
      </c>
      <c r="B1646" s="59" t="s">
        <v>333</v>
      </c>
      <c r="C1646" s="60" t="s">
        <v>16</v>
      </c>
      <c r="D1646" s="61">
        <v>2023</v>
      </c>
      <c r="E1646" s="61">
        <v>3</v>
      </c>
      <c r="F1646" s="61">
        <v>1.3281400000000001</v>
      </c>
      <c r="G1646" s="62">
        <f t="shared" si="51"/>
        <v>0.44271333333333335</v>
      </c>
    </row>
    <row r="1647" spans="1:9" x14ac:dyDescent="0.3">
      <c r="A1647" s="43" t="str">
        <f t="shared" si="50"/>
        <v>A</v>
      </c>
      <c r="B1647" s="55" t="s">
        <v>333</v>
      </c>
      <c r="C1647" s="56" t="s">
        <v>17</v>
      </c>
      <c r="D1647" s="57">
        <v>0</v>
      </c>
      <c r="E1647" s="57">
        <v>4320</v>
      </c>
      <c r="F1647" s="57">
        <v>3902.5440699999999</v>
      </c>
      <c r="G1647" s="58">
        <f t="shared" si="51"/>
        <v>0.90336668287037036</v>
      </c>
    </row>
    <row r="1648" spans="1:9" ht="16.8" thickBot="1" x14ac:dyDescent="0.35">
      <c r="A1648" s="43" t="str">
        <f t="shared" si="50"/>
        <v>A</v>
      </c>
      <c r="B1648" s="44" t="s">
        <v>876</v>
      </c>
      <c r="C1648" s="45" t="s">
        <v>877</v>
      </c>
      <c r="D1648" s="63">
        <v>4213</v>
      </c>
      <c r="E1648" s="63">
        <v>2013.1</v>
      </c>
      <c r="F1648" s="63">
        <v>2008.7292499999999</v>
      </c>
      <c r="G1648" s="64">
        <f t="shared" si="51"/>
        <v>0.99782884605831801</v>
      </c>
      <c r="H1648" s="48"/>
      <c r="I1648" s="48"/>
    </row>
    <row r="1649" spans="1:9" ht="15" thickTop="1" x14ac:dyDescent="0.3">
      <c r="A1649" s="43" t="str">
        <f t="shared" si="50"/>
        <v>A</v>
      </c>
      <c r="B1649" s="55" t="s">
        <v>333</v>
      </c>
      <c r="C1649" s="56" t="s">
        <v>10</v>
      </c>
      <c r="D1649" s="57">
        <v>1000</v>
      </c>
      <c r="E1649" s="57">
        <v>2013.1</v>
      </c>
      <c r="F1649" s="57">
        <v>2008.7292499999999</v>
      </c>
      <c r="G1649" s="58">
        <f t="shared" si="51"/>
        <v>0.99782884605831801</v>
      </c>
    </row>
    <row r="1650" spans="1:9" x14ac:dyDescent="0.3">
      <c r="A1650" s="43" t="str">
        <f t="shared" si="50"/>
        <v>A</v>
      </c>
      <c r="B1650" s="59" t="s">
        <v>333</v>
      </c>
      <c r="C1650" s="60" t="s">
        <v>12</v>
      </c>
      <c r="D1650" s="61">
        <v>1000</v>
      </c>
      <c r="E1650" s="61">
        <v>2005.1</v>
      </c>
      <c r="F1650" s="61">
        <v>2000.7292499999999</v>
      </c>
      <c r="G1650" s="62">
        <f t="shared" si="51"/>
        <v>0.99782018353199342</v>
      </c>
    </row>
    <row r="1651" spans="1:9" x14ac:dyDescent="0.3">
      <c r="A1651" s="43" t="str">
        <f t="shared" si="50"/>
        <v>A</v>
      </c>
      <c r="B1651" s="59" t="s">
        <v>333</v>
      </c>
      <c r="C1651" s="60" t="s">
        <v>15</v>
      </c>
      <c r="D1651" s="61">
        <v>0</v>
      </c>
      <c r="E1651" s="61">
        <v>8</v>
      </c>
      <c r="F1651" s="61">
        <v>8</v>
      </c>
      <c r="G1651" s="62">
        <f t="shared" si="51"/>
        <v>1</v>
      </c>
    </row>
    <row r="1652" spans="1:9" x14ac:dyDescent="0.3">
      <c r="A1652" s="43" t="str">
        <f t="shared" si="50"/>
        <v>A</v>
      </c>
      <c r="B1652" s="55" t="s">
        <v>333</v>
      </c>
      <c r="C1652" s="56" t="s">
        <v>17</v>
      </c>
      <c r="D1652" s="57">
        <v>3213</v>
      </c>
      <c r="E1652" s="57">
        <v>0</v>
      </c>
      <c r="F1652" s="57">
        <v>0</v>
      </c>
      <c r="G1652" s="58" t="e">
        <f t="shared" si="51"/>
        <v>#DIV/0!</v>
      </c>
    </row>
    <row r="1653" spans="1:9" ht="33" thickBot="1" x14ac:dyDescent="0.35">
      <c r="A1653" s="43" t="str">
        <f t="shared" si="50"/>
        <v>A</v>
      </c>
      <c r="B1653" s="44" t="s">
        <v>878</v>
      </c>
      <c r="C1653" s="45" t="s">
        <v>879</v>
      </c>
      <c r="D1653" s="63">
        <v>4150</v>
      </c>
      <c r="E1653" s="63">
        <v>3468.4789999999998</v>
      </c>
      <c r="F1653" s="63">
        <v>1937.07005</v>
      </c>
      <c r="G1653" s="64">
        <f t="shared" si="51"/>
        <v>0.55847824075048458</v>
      </c>
      <c r="H1653" s="48"/>
      <c r="I1653" s="48"/>
    </row>
    <row r="1654" spans="1:9" ht="15" thickTop="1" x14ac:dyDescent="0.3">
      <c r="A1654" s="43" t="str">
        <f t="shared" si="50"/>
        <v>A</v>
      </c>
      <c r="B1654" s="55" t="s">
        <v>333</v>
      </c>
      <c r="C1654" s="56" t="s">
        <v>10</v>
      </c>
      <c r="D1654" s="57">
        <v>3800</v>
      </c>
      <c r="E1654" s="57">
        <v>3010.808</v>
      </c>
      <c r="F1654" s="57">
        <v>1889.4307899999999</v>
      </c>
      <c r="G1654" s="58">
        <f t="shared" si="51"/>
        <v>0.6275494119850884</v>
      </c>
    </row>
    <row r="1655" spans="1:9" x14ac:dyDescent="0.3">
      <c r="A1655" s="43" t="str">
        <f t="shared" si="50"/>
        <v>A</v>
      </c>
      <c r="B1655" s="59" t="s">
        <v>333</v>
      </c>
      <c r="C1655" s="60" t="s">
        <v>12</v>
      </c>
      <c r="D1655" s="61">
        <v>3794</v>
      </c>
      <c r="E1655" s="61">
        <v>3004.3270000000002</v>
      </c>
      <c r="F1655" s="61">
        <v>1805.1685399999999</v>
      </c>
      <c r="G1655" s="62">
        <f t="shared" si="51"/>
        <v>0.60085621172395676</v>
      </c>
    </row>
    <row r="1656" spans="1:9" x14ac:dyDescent="0.3">
      <c r="A1656" s="43" t="str">
        <f t="shared" si="50"/>
        <v>A</v>
      </c>
      <c r="B1656" s="59" t="s">
        <v>333</v>
      </c>
      <c r="C1656" s="60" t="s">
        <v>14</v>
      </c>
      <c r="D1656" s="61">
        <v>0</v>
      </c>
      <c r="E1656" s="61">
        <v>0</v>
      </c>
      <c r="F1656" s="61">
        <v>80.208650000000006</v>
      </c>
      <c r="G1656" s="62" t="e">
        <f t="shared" si="51"/>
        <v>#DIV/0!</v>
      </c>
    </row>
    <row r="1657" spans="1:9" x14ac:dyDescent="0.3">
      <c r="A1657" s="43" t="str">
        <f t="shared" si="50"/>
        <v>A</v>
      </c>
      <c r="B1657" s="59" t="s">
        <v>333</v>
      </c>
      <c r="C1657" s="60" t="s">
        <v>16</v>
      </c>
      <c r="D1657" s="61">
        <v>6</v>
      </c>
      <c r="E1657" s="61">
        <v>6.4809999999999999</v>
      </c>
      <c r="F1657" s="61">
        <v>4.0536000000000003</v>
      </c>
      <c r="G1657" s="62">
        <f t="shared" si="51"/>
        <v>0.62545903409967607</v>
      </c>
    </row>
    <row r="1658" spans="1:9" x14ac:dyDescent="0.3">
      <c r="A1658" s="43" t="str">
        <f t="shared" si="50"/>
        <v>A</v>
      </c>
      <c r="B1658" s="55" t="s">
        <v>333</v>
      </c>
      <c r="C1658" s="56" t="s">
        <v>17</v>
      </c>
      <c r="D1658" s="57">
        <v>350</v>
      </c>
      <c r="E1658" s="57">
        <v>457.67099999999999</v>
      </c>
      <c r="F1658" s="57">
        <v>47.63926</v>
      </c>
      <c r="G1658" s="58">
        <f t="shared" si="51"/>
        <v>0.10409062405090119</v>
      </c>
    </row>
    <row r="1659" spans="1:9" ht="33" thickBot="1" x14ac:dyDescent="0.35">
      <c r="A1659" s="43" t="str">
        <f t="shared" si="50"/>
        <v>A</v>
      </c>
      <c r="B1659" s="44" t="s">
        <v>880</v>
      </c>
      <c r="C1659" s="45" t="s">
        <v>881</v>
      </c>
      <c r="D1659" s="63">
        <v>470802.8</v>
      </c>
      <c r="E1659" s="63">
        <v>472221.03435999999</v>
      </c>
      <c r="F1659" s="63">
        <v>476230.36799999996</v>
      </c>
      <c r="G1659" s="64">
        <f t="shared" si="51"/>
        <v>1.0084903749478966</v>
      </c>
      <c r="H1659" s="48"/>
      <c r="I1659" s="48"/>
    </row>
    <row r="1660" spans="1:9" ht="15" thickTop="1" x14ac:dyDescent="0.3">
      <c r="A1660" s="43" t="str">
        <f t="shared" si="50"/>
        <v>A</v>
      </c>
      <c r="B1660" s="55" t="s">
        <v>333</v>
      </c>
      <c r="C1660" s="56" t="s">
        <v>10</v>
      </c>
      <c r="D1660" s="57">
        <v>426228.8</v>
      </c>
      <c r="E1660" s="57">
        <v>422800.81835999998</v>
      </c>
      <c r="F1660" s="57">
        <v>427073.64105999999</v>
      </c>
      <c r="G1660" s="58">
        <f t="shared" si="51"/>
        <v>1.010105994393705</v>
      </c>
    </row>
    <row r="1661" spans="1:9" x14ac:dyDescent="0.3">
      <c r="A1661" s="43" t="str">
        <f t="shared" si="50"/>
        <v>A</v>
      </c>
      <c r="B1661" s="59" t="s">
        <v>333</v>
      </c>
      <c r="C1661" s="60" t="s">
        <v>11</v>
      </c>
      <c r="D1661" s="61">
        <v>72987.8</v>
      </c>
      <c r="E1661" s="61">
        <v>65486.893000000011</v>
      </c>
      <c r="F1661" s="61">
        <v>65516.862889999997</v>
      </c>
      <c r="G1661" s="62">
        <f t="shared" si="51"/>
        <v>1.0004576471508579</v>
      </c>
    </row>
    <row r="1662" spans="1:9" x14ac:dyDescent="0.3">
      <c r="A1662" s="43" t="str">
        <f t="shared" si="50"/>
        <v>A</v>
      </c>
      <c r="B1662" s="59" t="s">
        <v>333</v>
      </c>
      <c r="C1662" s="60" t="s">
        <v>12</v>
      </c>
      <c r="D1662" s="61">
        <v>38501</v>
      </c>
      <c r="E1662" s="61">
        <v>33736.882360000003</v>
      </c>
      <c r="F1662" s="61">
        <v>33769.637819999996</v>
      </c>
      <c r="G1662" s="62">
        <f t="shared" si="51"/>
        <v>1.0009709095123391</v>
      </c>
    </row>
    <row r="1663" spans="1:9" x14ac:dyDescent="0.3">
      <c r="A1663" s="43" t="str">
        <f t="shared" si="50"/>
        <v>A</v>
      </c>
      <c r="B1663" s="59" t="s">
        <v>333</v>
      </c>
      <c r="C1663" s="60" t="s">
        <v>14</v>
      </c>
      <c r="D1663" s="61">
        <v>233538</v>
      </c>
      <c r="E1663" s="61">
        <v>231354.95300000001</v>
      </c>
      <c r="F1663" s="61">
        <v>231327.50020000001</v>
      </c>
      <c r="G1663" s="62">
        <f t="shared" si="51"/>
        <v>0.99988133904356047</v>
      </c>
    </row>
    <row r="1664" spans="1:9" x14ac:dyDescent="0.3">
      <c r="A1664" s="43" t="str">
        <f t="shared" si="50"/>
        <v>A</v>
      </c>
      <c r="B1664" s="59" t="s">
        <v>333</v>
      </c>
      <c r="C1664" s="60" t="s">
        <v>2</v>
      </c>
      <c r="D1664" s="61">
        <v>4747</v>
      </c>
      <c r="E1664" s="61">
        <v>5179.7190000000001</v>
      </c>
      <c r="F1664" s="61">
        <v>5340.24197</v>
      </c>
      <c r="G1664" s="62">
        <f t="shared" si="51"/>
        <v>1.0309906715016779</v>
      </c>
    </row>
    <row r="1665" spans="1:9" x14ac:dyDescent="0.3">
      <c r="A1665" s="43" t="str">
        <f t="shared" si="50"/>
        <v>A</v>
      </c>
      <c r="B1665" s="59" t="s">
        <v>333</v>
      </c>
      <c r="C1665" s="60" t="s">
        <v>15</v>
      </c>
      <c r="D1665" s="61">
        <v>1247.4000000000001</v>
      </c>
      <c r="E1665" s="61">
        <v>1116.5809999999999</v>
      </c>
      <c r="F1665" s="61">
        <v>1111.0212399999998</v>
      </c>
      <c r="G1665" s="62">
        <f t="shared" si="51"/>
        <v>0.99502072845588441</v>
      </c>
    </row>
    <row r="1666" spans="1:9" x14ac:dyDescent="0.3">
      <c r="A1666" s="43" t="str">
        <f t="shared" ref="A1666:A1729" si="52">IF(OR(D1666&lt;&gt;0,E1666&lt;&gt;0,F1666&lt;&gt;0),"A","B")</f>
        <v>A</v>
      </c>
      <c r="B1666" s="59" t="s">
        <v>333</v>
      </c>
      <c r="C1666" s="60" t="s">
        <v>16</v>
      </c>
      <c r="D1666" s="61">
        <v>75207.600000000006</v>
      </c>
      <c r="E1666" s="61">
        <v>85925.790000000008</v>
      </c>
      <c r="F1666" s="61">
        <v>90008.376940000016</v>
      </c>
      <c r="G1666" s="62">
        <f t="shared" ref="G1666:G1729" si="53">F1666/E1666</f>
        <v>1.0475129404105568</v>
      </c>
    </row>
    <row r="1667" spans="1:9" x14ac:dyDescent="0.3">
      <c r="A1667" s="43" t="str">
        <f t="shared" si="52"/>
        <v>A</v>
      </c>
      <c r="B1667" s="55" t="s">
        <v>333</v>
      </c>
      <c r="C1667" s="56" t="s">
        <v>17</v>
      </c>
      <c r="D1667" s="57">
        <v>41374</v>
      </c>
      <c r="E1667" s="57">
        <v>46598.775999999991</v>
      </c>
      <c r="F1667" s="57">
        <v>46335.286939999998</v>
      </c>
      <c r="G1667" s="58">
        <f t="shared" si="53"/>
        <v>0.99434557980664573</v>
      </c>
    </row>
    <row r="1668" spans="1:9" x14ac:dyDescent="0.3">
      <c r="A1668" s="43" t="str">
        <f t="shared" si="52"/>
        <v>A</v>
      </c>
      <c r="B1668" s="55" t="s">
        <v>333</v>
      </c>
      <c r="C1668" s="56" t="s">
        <v>21</v>
      </c>
      <c r="D1668" s="57">
        <v>3200</v>
      </c>
      <c r="E1668" s="57">
        <v>2821.44</v>
      </c>
      <c r="F1668" s="57">
        <v>2821.44</v>
      </c>
      <c r="G1668" s="58">
        <f t="shared" si="53"/>
        <v>1</v>
      </c>
    </row>
    <row r="1669" spans="1:9" ht="49.2" thickBot="1" x14ac:dyDescent="0.35">
      <c r="A1669" s="43" t="str">
        <f t="shared" si="52"/>
        <v>A</v>
      </c>
      <c r="B1669" s="44" t="s">
        <v>882</v>
      </c>
      <c r="C1669" s="45" t="s">
        <v>883</v>
      </c>
      <c r="D1669" s="63">
        <v>7633</v>
      </c>
      <c r="E1669" s="63">
        <v>8933.6043599999994</v>
      </c>
      <c r="F1669" s="63">
        <v>8892.9897899999996</v>
      </c>
      <c r="G1669" s="64">
        <f t="shared" si="53"/>
        <v>0.99545373083882571</v>
      </c>
      <c r="H1669" s="48"/>
      <c r="I1669" s="48"/>
    </row>
    <row r="1670" spans="1:9" ht="15" thickTop="1" x14ac:dyDescent="0.3">
      <c r="A1670" s="43" t="str">
        <f t="shared" si="52"/>
        <v>A</v>
      </c>
      <c r="B1670" s="55" t="s">
        <v>333</v>
      </c>
      <c r="C1670" s="56" t="s">
        <v>10</v>
      </c>
      <c r="D1670" s="57">
        <v>7583</v>
      </c>
      <c r="E1670" s="57">
        <v>8924.6043599999994</v>
      </c>
      <c r="F1670" s="57">
        <v>8884.0867899999994</v>
      </c>
      <c r="G1670" s="58">
        <f t="shared" si="53"/>
        <v>0.99546001499163372</v>
      </c>
    </row>
    <row r="1671" spans="1:9" x14ac:dyDescent="0.3">
      <c r="A1671" s="43" t="str">
        <f t="shared" si="52"/>
        <v>A</v>
      </c>
      <c r="B1671" s="59" t="s">
        <v>333</v>
      </c>
      <c r="C1671" s="60" t="s">
        <v>11</v>
      </c>
      <c r="D1671" s="61">
        <v>4620</v>
      </c>
      <c r="E1671" s="61">
        <v>3707.74</v>
      </c>
      <c r="F1671" s="61">
        <v>3702.94859</v>
      </c>
      <c r="G1671" s="62">
        <f t="shared" si="53"/>
        <v>0.99870772761844151</v>
      </c>
    </row>
    <row r="1672" spans="1:9" x14ac:dyDescent="0.3">
      <c r="A1672" s="43" t="str">
        <f t="shared" si="52"/>
        <v>A</v>
      </c>
      <c r="B1672" s="59" t="s">
        <v>333</v>
      </c>
      <c r="C1672" s="60" t="s">
        <v>12</v>
      </c>
      <c r="D1672" s="61">
        <v>2371</v>
      </c>
      <c r="E1672" s="61">
        <v>4715.9643599999999</v>
      </c>
      <c r="F1672" s="61">
        <v>4522.1249900000003</v>
      </c>
      <c r="G1672" s="62">
        <f t="shared" si="53"/>
        <v>0.95889719361662018</v>
      </c>
    </row>
    <row r="1673" spans="1:9" x14ac:dyDescent="0.3">
      <c r="A1673" s="43" t="str">
        <f t="shared" si="52"/>
        <v>A</v>
      </c>
      <c r="B1673" s="59" t="s">
        <v>333</v>
      </c>
      <c r="C1673" s="60" t="s">
        <v>2</v>
      </c>
      <c r="D1673" s="61">
        <v>490</v>
      </c>
      <c r="E1673" s="61">
        <v>383.1</v>
      </c>
      <c r="F1673" s="61">
        <v>546.33562000000006</v>
      </c>
      <c r="G1673" s="62">
        <f t="shared" si="53"/>
        <v>1.4260914121639259</v>
      </c>
    </row>
    <row r="1674" spans="1:9" x14ac:dyDescent="0.3">
      <c r="A1674" s="43" t="str">
        <f t="shared" si="52"/>
        <v>A</v>
      </c>
      <c r="B1674" s="59" t="s">
        <v>333</v>
      </c>
      <c r="C1674" s="60" t="s">
        <v>15</v>
      </c>
      <c r="D1674" s="61">
        <v>82</v>
      </c>
      <c r="E1674" s="61">
        <v>94</v>
      </c>
      <c r="F1674" s="61">
        <v>90.293859999999995</v>
      </c>
      <c r="G1674" s="62">
        <f t="shared" si="53"/>
        <v>0.96057297872340419</v>
      </c>
    </row>
    <row r="1675" spans="1:9" x14ac:dyDescent="0.3">
      <c r="A1675" s="43" t="str">
        <f t="shared" si="52"/>
        <v>A</v>
      </c>
      <c r="B1675" s="59" t="s">
        <v>333</v>
      </c>
      <c r="C1675" s="60" t="s">
        <v>16</v>
      </c>
      <c r="D1675" s="61">
        <v>20</v>
      </c>
      <c r="E1675" s="61">
        <v>23.8</v>
      </c>
      <c r="F1675" s="61">
        <v>22.38373</v>
      </c>
      <c r="G1675" s="62">
        <f t="shared" si="53"/>
        <v>0.94049285714285713</v>
      </c>
    </row>
    <row r="1676" spans="1:9" x14ac:dyDescent="0.3">
      <c r="A1676" s="43" t="str">
        <f t="shared" si="52"/>
        <v>A</v>
      </c>
      <c r="B1676" s="55" t="s">
        <v>333</v>
      </c>
      <c r="C1676" s="56" t="s">
        <v>17</v>
      </c>
      <c r="D1676" s="57">
        <v>50</v>
      </c>
      <c r="E1676" s="57">
        <v>9</v>
      </c>
      <c r="F1676" s="57">
        <v>8.9030000000000005</v>
      </c>
      <c r="G1676" s="58">
        <f t="shared" si="53"/>
        <v>0.98922222222222222</v>
      </c>
    </row>
    <row r="1677" spans="1:9" ht="16.8" thickBot="1" x14ac:dyDescent="0.35">
      <c r="A1677" s="43" t="str">
        <f t="shared" si="52"/>
        <v>A</v>
      </c>
      <c r="B1677" s="44" t="s">
        <v>884</v>
      </c>
      <c r="C1677" s="45" t="s">
        <v>885</v>
      </c>
      <c r="D1677" s="63">
        <v>17015</v>
      </c>
      <c r="E1677" s="63">
        <v>12338.671</v>
      </c>
      <c r="F1677" s="63">
        <v>12419.12752</v>
      </c>
      <c r="G1677" s="64">
        <f t="shared" si="53"/>
        <v>1.0065206795772412</v>
      </c>
      <c r="H1677" s="48"/>
      <c r="I1677" s="48"/>
    </row>
    <row r="1678" spans="1:9" ht="15" thickTop="1" x14ac:dyDescent="0.3">
      <c r="A1678" s="43" t="str">
        <f t="shared" si="52"/>
        <v>A</v>
      </c>
      <c r="B1678" s="55" t="s">
        <v>333</v>
      </c>
      <c r="C1678" s="56" t="s">
        <v>10</v>
      </c>
      <c r="D1678" s="57">
        <v>16910</v>
      </c>
      <c r="E1678" s="57">
        <v>12189.071</v>
      </c>
      <c r="F1678" s="57">
        <v>12278.008320000001</v>
      </c>
      <c r="G1678" s="58">
        <f t="shared" si="53"/>
        <v>1.0072964805931479</v>
      </c>
    </row>
    <row r="1679" spans="1:9" x14ac:dyDescent="0.3">
      <c r="A1679" s="43" t="str">
        <f t="shared" si="52"/>
        <v>A</v>
      </c>
      <c r="B1679" s="59" t="s">
        <v>333</v>
      </c>
      <c r="C1679" s="60" t="s">
        <v>11</v>
      </c>
      <c r="D1679" s="61">
        <v>9251</v>
      </c>
      <c r="E1679" s="61">
        <v>9507.2569999999996</v>
      </c>
      <c r="F1679" s="61">
        <v>9506.0180299999993</v>
      </c>
      <c r="G1679" s="62">
        <f t="shared" si="53"/>
        <v>0.9998696816547612</v>
      </c>
    </row>
    <row r="1680" spans="1:9" x14ac:dyDescent="0.3">
      <c r="A1680" s="43" t="str">
        <f t="shared" si="52"/>
        <v>A</v>
      </c>
      <c r="B1680" s="59" t="s">
        <v>333</v>
      </c>
      <c r="C1680" s="60" t="s">
        <v>12</v>
      </c>
      <c r="D1680" s="61">
        <v>7475</v>
      </c>
      <c r="E1680" s="61">
        <v>2516.6710000000003</v>
      </c>
      <c r="F1680" s="61">
        <v>2605.0564399999998</v>
      </c>
      <c r="G1680" s="62">
        <f t="shared" si="53"/>
        <v>1.0351199819126138</v>
      </c>
    </row>
    <row r="1681" spans="1:9" x14ac:dyDescent="0.3">
      <c r="A1681" s="43" t="str">
        <f t="shared" si="52"/>
        <v>A</v>
      </c>
      <c r="B1681" s="59" t="s">
        <v>333</v>
      </c>
      <c r="C1681" s="60" t="s">
        <v>2</v>
      </c>
      <c r="D1681" s="61">
        <v>12</v>
      </c>
      <c r="E1681" s="61">
        <v>11.143000000000001</v>
      </c>
      <c r="F1681" s="61">
        <v>13.442060000000001</v>
      </c>
      <c r="G1681" s="62">
        <f t="shared" si="53"/>
        <v>1.2063232522659966</v>
      </c>
    </row>
    <row r="1682" spans="1:9" x14ac:dyDescent="0.3">
      <c r="A1682" s="43" t="str">
        <f t="shared" si="52"/>
        <v>A</v>
      </c>
      <c r="B1682" s="59" t="s">
        <v>333</v>
      </c>
      <c r="C1682" s="60" t="s">
        <v>15</v>
      </c>
      <c r="D1682" s="61">
        <v>5</v>
      </c>
      <c r="E1682" s="61">
        <v>5</v>
      </c>
      <c r="F1682" s="61">
        <v>5</v>
      </c>
      <c r="G1682" s="62">
        <f t="shared" si="53"/>
        <v>1</v>
      </c>
    </row>
    <row r="1683" spans="1:9" x14ac:dyDescent="0.3">
      <c r="A1683" s="43" t="str">
        <f t="shared" si="52"/>
        <v>A</v>
      </c>
      <c r="B1683" s="59" t="s">
        <v>333</v>
      </c>
      <c r="C1683" s="60" t="s">
        <v>16</v>
      </c>
      <c r="D1683" s="61">
        <v>167</v>
      </c>
      <c r="E1683" s="61">
        <v>149</v>
      </c>
      <c r="F1683" s="61">
        <v>148.49179000000001</v>
      </c>
      <c r="G1683" s="62">
        <f t="shared" si="53"/>
        <v>0.99658919463087259</v>
      </c>
    </row>
    <row r="1684" spans="1:9" x14ac:dyDescent="0.3">
      <c r="A1684" s="43" t="str">
        <f t="shared" si="52"/>
        <v>A</v>
      </c>
      <c r="B1684" s="55" t="s">
        <v>333</v>
      </c>
      <c r="C1684" s="56" t="s">
        <v>17</v>
      </c>
      <c r="D1684" s="57">
        <v>105</v>
      </c>
      <c r="E1684" s="57">
        <v>149.6</v>
      </c>
      <c r="F1684" s="57">
        <v>141.11920000000001</v>
      </c>
      <c r="G1684" s="58">
        <f t="shared" si="53"/>
        <v>0.94331016042780758</v>
      </c>
    </row>
    <row r="1685" spans="1:9" ht="16.8" thickBot="1" x14ac:dyDescent="0.35">
      <c r="A1685" s="43" t="str">
        <f t="shared" si="52"/>
        <v>A</v>
      </c>
      <c r="B1685" s="44" t="s">
        <v>886</v>
      </c>
      <c r="C1685" s="45" t="s">
        <v>685</v>
      </c>
      <c r="D1685" s="63">
        <v>42000</v>
      </c>
      <c r="E1685" s="63">
        <v>50156.171999999999</v>
      </c>
      <c r="F1685" s="63">
        <v>50027.109700000001</v>
      </c>
      <c r="G1685" s="64">
        <f t="shared" si="53"/>
        <v>0.99742679126309719</v>
      </c>
      <c r="H1685" s="48"/>
      <c r="I1685" s="48"/>
    </row>
    <row r="1686" spans="1:9" ht="15" thickTop="1" x14ac:dyDescent="0.3">
      <c r="A1686" s="43" t="str">
        <f t="shared" si="52"/>
        <v>A</v>
      </c>
      <c r="B1686" s="55" t="s">
        <v>333</v>
      </c>
      <c r="C1686" s="56" t="s">
        <v>10</v>
      </c>
      <c r="D1686" s="57">
        <v>19000</v>
      </c>
      <c r="E1686" s="57">
        <v>23524.226000000002</v>
      </c>
      <c r="F1686" s="57">
        <v>23517.389750000002</v>
      </c>
      <c r="G1686" s="58">
        <f t="shared" si="53"/>
        <v>0.99970939532718317</v>
      </c>
    </row>
    <row r="1687" spans="1:9" x14ac:dyDescent="0.3">
      <c r="A1687" s="43" t="str">
        <f t="shared" si="52"/>
        <v>A</v>
      </c>
      <c r="B1687" s="59" t="s">
        <v>333</v>
      </c>
      <c r="C1687" s="60" t="s">
        <v>12</v>
      </c>
      <c r="D1687" s="61">
        <v>0</v>
      </c>
      <c r="E1687" s="61">
        <v>85.977000000000004</v>
      </c>
      <c r="F1687" s="61">
        <v>84.24</v>
      </c>
      <c r="G1687" s="62">
        <f t="shared" si="53"/>
        <v>0.97979692243274352</v>
      </c>
    </row>
    <row r="1688" spans="1:9" x14ac:dyDescent="0.3">
      <c r="A1688" s="43" t="str">
        <f t="shared" si="52"/>
        <v>A</v>
      </c>
      <c r="B1688" s="59" t="s">
        <v>333</v>
      </c>
      <c r="C1688" s="60" t="s">
        <v>16</v>
      </c>
      <c r="D1688" s="61">
        <v>19000</v>
      </c>
      <c r="E1688" s="61">
        <v>23438.249</v>
      </c>
      <c r="F1688" s="61">
        <v>23433.14975</v>
      </c>
      <c r="G1688" s="62">
        <f t="shared" si="53"/>
        <v>0.99978243895267094</v>
      </c>
    </row>
    <row r="1689" spans="1:9" x14ac:dyDescent="0.3">
      <c r="A1689" s="43" t="str">
        <f t="shared" si="52"/>
        <v>A</v>
      </c>
      <c r="B1689" s="55" t="s">
        <v>333</v>
      </c>
      <c r="C1689" s="56" t="s">
        <v>17</v>
      </c>
      <c r="D1689" s="57">
        <v>23000</v>
      </c>
      <c r="E1689" s="57">
        <v>26631.945999999996</v>
      </c>
      <c r="F1689" s="57">
        <v>26509.719949999999</v>
      </c>
      <c r="G1689" s="58">
        <f t="shared" si="53"/>
        <v>0.99541054754316494</v>
      </c>
    </row>
    <row r="1690" spans="1:9" ht="16.8" thickBot="1" x14ac:dyDescent="0.35">
      <c r="A1690" s="43" t="str">
        <f t="shared" si="52"/>
        <v>A</v>
      </c>
      <c r="B1690" s="44" t="s">
        <v>887</v>
      </c>
      <c r="C1690" s="45" t="s">
        <v>888</v>
      </c>
      <c r="D1690" s="63">
        <v>7108</v>
      </c>
      <c r="E1690" s="63">
        <v>6405.3580000000002</v>
      </c>
      <c r="F1690" s="63">
        <v>6351.7159500000007</v>
      </c>
      <c r="G1690" s="64">
        <f t="shared" si="53"/>
        <v>0.99162544076381065</v>
      </c>
      <c r="H1690" s="48"/>
      <c r="I1690" s="48"/>
    </row>
    <row r="1691" spans="1:9" ht="15" thickTop="1" x14ac:dyDescent="0.3">
      <c r="A1691" s="43" t="str">
        <f t="shared" si="52"/>
        <v>A</v>
      </c>
      <c r="B1691" s="55" t="s">
        <v>333</v>
      </c>
      <c r="C1691" s="56" t="s">
        <v>10</v>
      </c>
      <c r="D1691" s="57">
        <v>7061</v>
      </c>
      <c r="E1691" s="57">
        <v>6012.4609999999993</v>
      </c>
      <c r="F1691" s="57">
        <v>5958.823370000001</v>
      </c>
      <c r="G1691" s="58">
        <f t="shared" si="53"/>
        <v>0.99107892259093266</v>
      </c>
    </row>
    <row r="1692" spans="1:9" x14ac:dyDescent="0.3">
      <c r="A1692" s="43" t="str">
        <f t="shared" si="52"/>
        <v>A</v>
      </c>
      <c r="B1692" s="59" t="s">
        <v>333</v>
      </c>
      <c r="C1692" s="60" t="s">
        <v>11</v>
      </c>
      <c r="D1692" s="61">
        <v>4630</v>
      </c>
      <c r="E1692" s="61">
        <v>4620.3499999999995</v>
      </c>
      <c r="F1692" s="61">
        <v>4612.3139200000014</v>
      </c>
      <c r="G1692" s="62">
        <f t="shared" si="53"/>
        <v>0.99826072050818704</v>
      </c>
    </row>
    <row r="1693" spans="1:9" x14ac:dyDescent="0.3">
      <c r="A1693" s="43" t="str">
        <f t="shared" si="52"/>
        <v>A</v>
      </c>
      <c r="B1693" s="59" t="s">
        <v>333</v>
      </c>
      <c r="C1693" s="60" t="s">
        <v>12</v>
      </c>
      <c r="D1693" s="61">
        <v>2282</v>
      </c>
      <c r="E1693" s="61">
        <v>1241.4870000000001</v>
      </c>
      <c r="F1693" s="61">
        <v>1226.50101</v>
      </c>
      <c r="G1693" s="62">
        <f t="shared" si="53"/>
        <v>0.98792899965927949</v>
      </c>
    </row>
    <row r="1694" spans="1:9" x14ac:dyDescent="0.3">
      <c r="A1694" s="43" t="str">
        <f t="shared" si="52"/>
        <v>A</v>
      </c>
      <c r="B1694" s="59" t="s">
        <v>333</v>
      </c>
      <c r="C1694" s="60" t="s">
        <v>14</v>
      </c>
      <c r="D1694" s="61">
        <v>130</v>
      </c>
      <c r="E1694" s="61">
        <v>130</v>
      </c>
      <c r="F1694" s="61">
        <v>99.886790000000005</v>
      </c>
      <c r="G1694" s="62">
        <f t="shared" si="53"/>
        <v>0.76835992307692313</v>
      </c>
    </row>
    <row r="1695" spans="1:9" x14ac:dyDescent="0.3">
      <c r="A1695" s="43" t="str">
        <f t="shared" si="52"/>
        <v>A</v>
      </c>
      <c r="B1695" s="59" t="s">
        <v>333</v>
      </c>
      <c r="C1695" s="60" t="s">
        <v>15</v>
      </c>
      <c r="D1695" s="61">
        <v>6</v>
      </c>
      <c r="E1695" s="61">
        <v>11.224</v>
      </c>
      <c r="F1695" s="61">
        <v>11.144960000000001</v>
      </c>
      <c r="G1695" s="62">
        <f t="shared" si="53"/>
        <v>0.99295794725588038</v>
      </c>
    </row>
    <row r="1696" spans="1:9" x14ac:dyDescent="0.3">
      <c r="A1696" s="43" t="str">
        <f t="shared" si="52"/>
        <v>A</v>
      </c>
      <c r="B1696" s="59" t="s">
        <v>333</v>
      </c>
      <c r="C1696" s="60" t="s">
        <v>16</v>
      </c>
      <c r="D1696" s="61">
        <v>13</v>
      </c>
      <c r="E1696" s="61">
        <v>9.4</v>
      </c>
      <c r="F1696" s="61">
        <v>8.9766899999999996</v>
      </c>
      <c r="G1696" s="62">
        <f t="shared" si="53"/>
        <v>0.95496702127659572</v>
      </c>
    </row>
    <row r="1697" spans="1:9" x14ac:dyDescent="0.3">
      <c r="A1697" s="43" t="str">
        <f t="shared" si="52"/>
        <v>A</v>
      </c>
      <c r="B1697" s="55" t="s">
        <v>333</v>
      </c>
      <c r="C1697" s="56" t="s">
        <v>17</v>
      </c>
      <c r="D1697" s="57">
        <v>47</v>
      </c>
      <c r="E1697" s="57">
        <v>392.89700000000005</v>
      </c>
      <c r="F1697" s="57">
        <v>392.89258000000007</v>
      </c>
      <c r="G1697" s="58">
        <f t="shared" si="53"/>
        <v>0.9999887502322492</v>
      </c>
    </row>
    <row r="1698" spans="1:9" ht="16.8" thickBot="1" x14ac:dyDescent="0.35">
      <c r="A1698" s="43" t="str">
        <f t="shared" si="52"/>
        <v>A</v>
      </c>
      <c r="B1698" s="44" t="s">
        <v>889</v>
      </c>
      <c r="C1698" s="45" t="s">
        <v>890</v>
      </c>
      <c r="D1698" s="63">
        <v>152702</v>
      </c>
      <c r="E1698" s="63">
        <v>150304.174</v>
      </c>
      <c r="F1698" s="63">
        <v>150626.96292000002</v>
      </c>
      <c r="G1698" s="64">
        <f t="shared" si="53"/>
        <v>1.0021475712311225</v>
      </c>
      <c r="H1698" s="48"/>
      <c r="I1698" s="48"/>
    </row>
    <row r="1699" spans="1:9" ht="15" thickTop="1" x14ac:dyDescent="0.3">
      <c r="A1699" s="43" t="str">
        <f t="shared" si="52"/>
        <v>A</v>
      </c>
      <c r="B1699" s="55" t="s">
        <v>333</v>
      </c>
      <c r="C1699" s="56" t="s">
        <v>10</v>
      </c>
      <c r="D1699" s="57">
        <v>147536</v>
      </c>
      <c r="E1699" s="57">
        <v>143457.74100000001</v>
      </c>
      <c r="F1699" s="57">
        <v>143759.75975999999</v>
      </c>
      <c r="G1699" s="58">
        <f t="shared" si="53"/>
        <v>1.0021052803278143</v>
      </c>
    </row>
    <row r="1700" spans="1:9" x14ac:dyDescent="0.3">
      <c r="A1700" s="43" t="str">
        <f t="shared" si="52"/>
        <v>A</v>
      </c>
      <c r="B1700" s="59" t="s">
        <v>333</v>
      </c>
      <c r="C1700" s="60" t="s">
        <v>11</v>
      </c>
      <c r="D1700" s="61">
        <v>42230</v>
      </c>
      <c r="E1700" s="61">
        <v>36322.72800000001</v>
      </c>
      <c r="F1700" s="61">
        <v>36389.482729999996</v>
      </c>
      <c r="G1700" s="62">
        <f t="shared" si="53"/>
        <v>1.0018378225886555</v>
      </c>
    </row>
    <row r="1701" spans="1:9" x14ac:dyDescent="0.3">
      <c r="A1701" s="43" t="str">
        <f t="shared" si="52"/>
        <v>A</v>
      </c>
      <c r="B1701" s="59" t="s">
        <v>333</v>
      </c>
      <c r="C1701" s="60" t="s">
        <v>12</v>
      </c>
      <c r="D1701" s="61">
        <v>16527</v>
      </c>
      <c r="E1701" s="61">
        <v>14946.438</v>
      </c>
      <c r="F1701" s="61">
        <v>15234.19707</v>
      </c>
      <c r="G1701" s="62">
        <f t="shared" si="53"/>
        <v>1.0192526854893453</v>
      </c>
    </row>
    <row r="1702" spans="1:9" x14ac:dyDescent="0.3">
      <c r="A1702" s="43" t="str">
        <f t="shared" si="52"/>
        <v>A</v>
      </c>
      <c r="B1702" s="59" t="s">
        <v>333</v>
      </c>
      <c r="C1702" s="60" t="s">
        <v>14</v>
      </c>
      <c r="D1702" s="61">
        <v>81158</v>
      </c>
      <c r="E1702" s="61">
        <v>81524.519</v>
      </c>
      <c r="F1702" s="61">
        <v>81500.311279999994</v>
      </c>
      <c r="G1702" s="62">
        <f t="shared" si="53"/>
        <v>0.99970306209350335</v>
      </c>
    </row>
    <row r="1703" spans="1:9" x14ac:dyDescent="0.3">
      <c r="A1703" s="43" t="str">
        <f t="shared" si="52"/>
        <v>A</v>
      </c>
      <c r="B1703" s="59" t="s">
        <v>333</v>
      </c>
      <c r="C1703" s="60" t="s">
        <v>2</v>
      </c>
      <c r="D1703" s="61">
        <v>1230</v>
      </c>
      <c r="E1703" s="61">
        <v>2157.2809999999999</v>
      </c>
      <c r="F1703" s="61">
        <v>2135.5825500000001</v>
      </c>
      <c r="G1703" s="62">
        <f t="shared" si="53"/>
        <v>0.9899417600210636</v>
      </c>
    </row>
    <row r="1704" spans="1:9" x14ac:dyDescent="0.3">
      <c r="A1704" s="43" t="str">
        <f t="shared" si="52"/>
        <v>A</v>
      </c>
      <c r="B1704" s="59" t="s">
        <v>333</v>
      </c>
      <c r="C1704" s="60" t="s">
        <v>15</v>
      </c>
      <c r="D1704" s="61">
        <v>51</v>
      </c>
      <c r="E1704" s="61">
        <v>105.74</v>
      </c>
      <c r="F1704" s="61">
        <v>105.16427999999998</v>
      </c>
      <c r="G1704" s="62">
        <f t="shared" si="53"/>
        <v>0.99455532438055594</v>
      </c>
    </row>
    <row r="1705" spans="1:9" x14ac:dyDescent="0.3">
      <c r="A1705" s="43" t="str">
        <f t="shared" si="52"/>
        <v>A</v>
      </c>
      <c r="B1705" s="59" t="s">
        <v>333</v>
      </c>
      <c r="C1705" s="60" t="s">
        <v>16</v>
      </c>
      <c r="D1705" s="61">
        <v>6340</v>
      </c>
      <c r="E1705" s="61">
        <v>8401.0349999999999</v>
      </c>
      <c r="F1705" s="61">
        <v>8395.021850000001</v>
      </c>
      <c r="G1705" s="62">
        <f t="shared" si="53"/>
        <v>0.99928423700175051</v>
      </c>
    </row>
    <row r="1706" spans="1:9" x14ac:dyDescent="0.3">
      <c r="A1706" s="43" t="str">
        <f t="shared" si="52"/>
        <v>A</v>
      </c>
      <c r="B1706" s="55" t="s">
        <v>333</v>
      </c>
      <c r="C1706" s="56" t="s">
        <v>17</v>
      </c>
      <c r="D1706" s="57">
        <v>1966</v>
      </c>
      <c r="E1706" s="57">
        <v>4024.9929999999995</v>
      </c>
      <c r="F1706" s="57">
        <v>4045.7631599999991</v>
      </c>
      <c r="G1706" s="58">
        <f t="shared" si="53"/>
        <v>1.0051602971731874</v>
      </c>
    </row>
    <row r="1707" spans="1:9" x14ac:dyDescent="0.3">
      <c r="A1707" s="43" t="str">
        <f t="shared" si="52"/>
        <v>A</v>
      </c>
      <c r="B1707" s="55" t="s">
        <v>333</v>
      </c>
      <c r="C1707" s="56" t="s">
        <v>21</v>
      </c>
      <c r="D1707" s="57">
        <v>3200</v>
      </c>
      <c r="E1707" s="57">
        <v>2821.44</v>
      </c>
      <c r="F1707" s="57">
        <v>2821.44</v>
      </c>
      <c r="G1707" s="58">
        <f t="shared" si="53"/>
        <v>1</v>
      </c>
    </row>
    <row r="1708" spans="1:9" ht="33" thickBot="1" x14ac:dyDescent="0.35">
      <c r="A1708" s="43" t="str">
        <f t="shared" si="52"/>
        <v>A</v>
      </c>
      <c r="B1708" s="44" t="s">
        <v>891</v>
      </c>
      <c r="C1708" s="45" t="s">
        <v>892</v>
      </c>
      <c r="D1708" s="63">
        <v>37610</v>
      </c>
      <c r="E1708" s="63">
        <v>37263.127999999997</v>
      </c>
      <c r="F1708" s="63">
        <v>37046.212720000003</v>
      </c>
      <c r="G1708" s="64">
        <f t="shared" si="53"/>
        <v>0.99417882256154144</v>
      </c>
      <c r="H1708" s="48"/>
      <c r="I1708" s="48"/>
    </row>
    <row r="1709" spans="1:9" ht="15" thickTop="1" x14ac:dyDescent="0.3">
      <c r="A1709" s="43" t="str">
        <f t="shared" si="52"/>
        <v>A</v>
      </c>
      <c r="B1709" s="55" t="s">
        <v>333</v>
      </c>
      <c r="C1709" s="56" t="s">
        <v>10</v>
      </c>
      <c r="D1709" s="57">
        <v>22523</v>
      </c>
      <c r="E1709" s="57">
        <v>23084.904999999999</v>
      </c>
      <c r="F1709" s="57">
        <v>22997.363510000006</v>
      </c>
      <c r="G1709" s="58">
        <f t="shared" si="53"/>
        <v>0.99620784707582755</v>
      </c>
    </row>
    <row r="1710" spans="1:9" x14ac:dyDescent="0.3">
      <c r="A1710" s="43" t="str">
        <f t="shared" si="52"/>
        <v>A</v>
      </c>
      <c r="B1710" s="59" t="s">
        <v>333</v>
      </c>
      <c r="C1710" s="60" t="s">
        <v>11</v>
      </c>
      <c r="D1710" s="61">
        <v>11126</v>
      </c>
      <c r="E1710" s="61">
        <v>10451.818000000001</v>
      </c>
      <c r="F1710" s="61">
        <v>10468.6247</v>
      </c>
      <c r="G1710" s="62">
        <f t="shared" si="53"/>
        <v>1.0016080169019399</v>
      </c>
    </row>
    <row r="1711" spans="1:9" x14ac:dyDescent="0.3">
      <c r="A1711" s="43" t="str">
        <f t="shared" si="52"/>
        <v>A</v>
      </c>
      <c r="B1711" s="59" t="s">
        <v>333</v>
      </c>
      <c r="C1711" s="60" t="s">
        <v>12</v>
      </c>
      <c r="D1711" s="61">
        <v>9089</v>
      </c>
      <c r="E1711" s="61">
        <v>9633.0650000000005</v>
      </c>
      <c r="F1711" s="61">
        <v>9591.6913999999997</v>
      </c>
      <c r="G1711" s="62">
        <f t="shared" si="53"/>
        <v>0.99570504299514218</v>
      </c>
    </row>
    <row r="1712" spans="1:9" x14ac:dyDescent="0.3">
      <c r="A1712" s="43" t="str">
        <f t="shared" si="52"/>
        <v>A</v>
      </c>
      <c r="B1712" s="59" t="s">
        <v>333</v>
      </c>
      <c r="C1712" s="60" t="s">
        <v>14</v>
      </c>
      <c r="D1712" s="61">
        <v>0</v>
      </c>
      <c r="E1712" s="61">
        <v>93.28</v>
      </c>
      <c r="F1712" s="61">
        <v>92.9</v>
      </c>
      <c r="G1712" s="62">
        <f t="shared" si="53"/>
        <v>0.99592624356775306</v>
      </c>
    </row>
    <row r="1713" spans="1:9" x14ac:dyDescent="0.3">
      <c r="A1713" s="43" t="str">
        <f t="shared" si="52"/>
        <v>A</v>
      </c>
      <c r="B1713" s="59" t="s">
        <v>333</v>
      </c>
      <c r="C1713" s="60" t="s">
        <v>2</v>
      </c>
      <c r="D1713" s="61">
        <v>15</v>
      </c>
      <c r="E1713" s="61">
        <v>9.7929999999999993</v>
      </c>
      <c r="F1713" s="61">
        <v>9.0777300000000007</v>
      </c>
      <c r="G1713" s="62">
        <f t="shared" si="53"/>
        <v>0.92696109465945076</v>
      </c>
    </row>
    <row r="1714" spans="1:9" x14ac:dyDescent="0.3">
      <c r="A1714" s="43" t="str">
        <f t="shared" si="52"/>
        <v>A</v>
      </c>
      <c r="B1714" s="59" t="s">
        <v>333</v>
      </c>
      <c r="C1714" s="60" t="s">
        <v>15</v>
      </c>
      <c r="D1714" s="61">
        <v>12</v>
      </c>
      <c r="E1714" s="61">
        <v>85.966999999999985</v>
      </c>
      <c r="F1714" s="61">
        <v>84.874049999999983</v>
      </c>
      <c r="G1714" s="62">
        <f t="shared" si="53"/>
        <v>0.98728640059557737</v>
      </c>
    </row>
    <row r="1715" spans="1:9" x14ac:dyDescent="0.3">
      <c r="A1715" s="43" t="str">
        <f t="shared" si="52"/>
        <v>A</v>
      </c>
      <c r="B1715" s="59" t="s">
        <v>333</v>
      </c>
      <c r="C1715" s="60" t="s">
        <v>16</v>
      </c>
      <c r="D1715" s="61">
        <v>2281</v>
      </c>
      <c r="E1715" s="61">
        <v>2810.982</v>
      </c>
      <c r="F1715" s="61">
        <v>2750.1956300000002</v>
      </c>
      <c r="G1715" s="62">
        <f t="shared" si="53"/>
        <v>0.97837539692534503</v>
      </c>
    </row>
    <row r="1716" spans="1:9" x14ac:dyDescent="0.3">
      <c r="A1716" s="43" t="str">
        <f t="shared" si="52"/>
        <v>A</v>
      </c>
      <c r="B1716" s="55" t="s">
        <v>333</v>
      </c>
      <c r="C1716" s="56" t="s">
        <v>17</v>
      </c>
      <c r="D1716" s="57">
        <v>15087</v>
      </c>
      <c r="E1716" s="57">
        <v>14178.223</v>
      </c>
      <c r="F1716" s="57">
        <v>14048.849209999998</v>
      </c>
      <c r="G1716" s="58">
        <f t="shared" si="53"/>
        <v>0.9908751759652813</v>
      </c>
    </row>
    <row r="1717" spans="1:9" ht="33" thickBot="1" x14ac:dyDescent="0.35">
      <c r="A1717" s="43" t="str">
        <f t="shared" si="52"/>
        <v>A</v>
      </c>
      <c r="B1717" s="44" t="s">
        <v>893</v>
      </c>
      <c r="C1717" s="45" t="s">
        <v>894</v>
      </c>
      <c r="D1717" s="63">
        <v>152917.79999999999</v>
      </c>
      <c r="E1717" s="63">
        <v>151420.70199999999</v>
      </c>
      <c r="F1717" s="63">
        <v>151026.49646999998</v>
      </c>
      <c r="G1717" s="64">
        <f t="shared" si="53"/>
        <v>0.99739662064174017</v>
      </c>
      <c r="H1717" s="48"/>
      <c r="I1717" s="48"/>
    </row>
    <row r="1718" spans="1:9" ht="15" thickTop="1" x14ac:dyDescent="0.3">
      <c r="A1718" s="43" t="str">
        <f t="shared" si="52"/>
        <v>A</v>
      </c>
      <c r="B1718" s="55" t="s">
        <v>333</v>
      </c>
      <c r="C1718" s="56" t="s">
        <v>10</v>
      </c>
      <c r="D1718" s="57">
        <v>152902.79999999999</v>
      </c>
      <c r="E1718" s="57">
        <v>151405.70199999999</v>
      </c>
      <c r="F1718" s="57">
        <v>151026.33647000001</v>
      </c>
      <c r="G1718" s="58">
        <f t="shared" si="53"/>
        <v>0.99749437752350978</v>
      </c>
    </row>
    <row r="1719" spans="1:9" x14ac:dyDescent="0.3">
      <c r="A1719" s="43" t="str">
        <f t="shared" si="52"/>
        <v>A</v>
      </c>
      <c r="B1719" s="59" t="s">
        <v>333</v>
      </c>
      <c r="C1719" s="60" t="s">
        <v>11</v>
      </c>
      <c r="D1719" s="61">
        <v>195.8</v>
      </c>
      <c r="E1719" s="61">
        <v>178</v>
      </c>
      <c r="F1719" s="61">
        <v>152.8475</v>
      </c>
      <c r="G1719" s="62">
        <f t="shared" si="53"/>
        <v>0.85869382022471907</v>
      </c>
    </row>
    <row r="1720" spans="1:9" x14ac:dyDescent="0.3">
      <c r="A1720" s="43" t="str">
        <f t="shared" si="52"/>
        <v>A</v>
      </c>
      <c r="B1720" s="59" t="s">
        <v>333</v>
      </c>
      <c r="C1720" s="60" t="s">
        <v>12</v>
      </c>
      <c r="D1720" s="61">
        <v>257</v>
      </c>
      <c r="E1720" s="61">
        <v>185.08</v>
      </c>
      <c r="F1720" s="61">
        <v>124.01479</v>
      </c>
      <c r="G1720" s="62">
        <f t="shared" si="53"/>
        <v>0.67006046034147393</v>
      </c>
    </row>
    <row r="1721" spans="1:9" x14ac:dyDescent="0.3">
      <c r="A1721" s="43" t="str">
        <f t="shared" si="52"/>
        <v>A</v>
      </c>
      <c r="B1721" s="59" t="s">
        <v>333</v>
      </c>
      <c r="C1721" s="60" t="s">
        <v>14</v>
      </c>
      <c r="D1721" s="61">
        <v>149450</v>
      </c>
      <c r="E1721" s="61">
        <v>147414.97100000002</v>
      </c>
      <c r="F1721" s="61">
        <v>147120.55669</v>
      </c>
      <c r="G1721" s="62">
        <f t="shared" si="53"/>
        <v>0.99800281946940095</v>
      </c>
    </row>
    <row r="1722" spans="1:9" x14ac:dyDescent="0.3">
      <c r="A1722" s="43" t="str">
        <f t="shared" si="52"/>
        <v>A</v>
      </c>
      <c r="B1722" s="59" t="s">
        <v>333</v>
      </c>
      <c r="C1722" s="60" t="s">
        <v>2</v>
      </c>
      <c r="D1722" s="61">
        <v>3000</v>
      </c>
      <c r="E1722" s="61">
        <v>2618.402</v>
      </c>
      <c r="F1722" s="61">
        <v>2619.6759499999998</v>
      </c>
      <c r="G1722" s="62">
        <f t="shared" si="53"/>
        <v>1.0004865372085723</v>
      </c>
    </row>
    <row r="1723" spans="1:9" x14ac:dyDescent="0.3">
      <c r="A1723" s="43" t="str">
        <f t="shared" si="52"/>
        <v>A</v>
      </c>
      <c r="B1723" s="59" t="s">
        <v>333</v>
      </c>
      <c r="C1723" s="60" t="s">
        <v>16</v>
      </c>
      <c r="D1723" s="61">
        <v>0</v>
      </c>
      <c r="E1723" s="61">
        <v>1009.249</v>
      </c>
      <c r="F1723" s="61">
        <v>1009.2415399999999</v>
      </c>
      <c r="G1723" s="62">
        <f t="shared" si="53"/>
        <v>0.99999260836522985</v>
      </c>
    </row>
    <row r="1724" spans="1:9" x14ac:dyDescent="0.3">
      <c r="A1724" s="43" t="str">
        <f t="shared" si="52"/>
        <v>A</v>
      </c>
      <c r="B1724" s="55" t="s">
        <v>333</v>
      </c>
      <c r="C1724" s="56" t="s">
        <v>17</v>
      </c>
      <c r="D1724" s="57">
        <v>15</v>
      </c>
      <c r="E1724" s="57">
        <v>15</v>
      </c>
      <c r="F1724" s="57">
        <v>0.16</v>
      </c>
      <c r="G1724" s="58">
        <f t="shared" si="53"/>
        <v>1.0666666666666666E-2</v>
      </c>
    </row>
    <row r="1725" spans="1:9" ht="33" thickBot="1" x14ac:dyDescent="0.35">
      <c r="A1725" s="43" t="str">
        <f t="shared" si="52"/>
        <v>A</v>
      </c>
      <c r="B1725" s="44" t="s">
        <v>895</v>
      </c>
      <c r="C1725" s="45" t="s">
        <v>896</v>
      </c>
      <c r="D1725" s="63">
        <v>48357</v>
      </c>
      <c r="E1725" s="63">
        <v>50505.224999999999</v>
      </c>
      <c r="F1725" s="63">
        <v>54496.525000000001</v>
      </c>
      <c r="G1725" s="64">
        <f t="shared" si="53"/>
        <v>1.0790274669601017</v>
      </c>
      <c r="H1725" s="48"/>
      <c r="I1725" s="48"/>
    </row>
    <row r="1726" spans="1:9" ht="15" thickTop="1" x14ac:dyDescent="0.3">
      <c r="A1726" s="43" t="str">
        <f t="shared" si="52"/>
        <v>A</v>
      </c>
      <c r="B1726" s="55" t="s">
        <v>333</v>
      </c>
      <c r="C1726" s="56" t="s">
        <v>10</v>
      </c>
      <c r="D1726" s="57">
        <v>48357</v>
      </c>
      <c r="E1726" s="57">
        <v>50505.224999999999</v>
      </c>
      <c r="F1726" s="57">
        <v>54496.525000000001</v>
      </c>
      <c r="G1726" s="58">
        <f t="shared" si="53"/>
        <v>1.0790274669601017</v>
      </c>
    </row>
    <row r="1727" spans="1:9" x14ac:dyDescent="0.3">
      <c r="A1727" s="43" t="str">
        <f t="shared" si="52"/>
        <v>A</v>
      </c>
      <c r="B1727" s="59" t="s">
        <v>333</v>
      </c>
      <c r="C1727" s="60" t="s">
        <v>15</v>
      </c>
      <c r="D1727" s="61">
        <v>1076.4000000000001</v>
      </c>
      <c r="E1727" s="61">
        <v>799.65</v>
      </c>
      <c r="F1727" s="61">
        <v>799.65</v>
      </c>
      <c r="G1727" s="62">
        <f t="shared" si="53"/>
        <v>1</v>
      </c>
    </row>
    <row r="1728" spans="1:9" x14ac:dyDescent="0.3">
      <c r="A1728" s="43" t="str">
        <f t="shared" si="52"/>
        <v>A</v>
      </c>
      <c r="B1728" s="59" t="s">
        <v>333</v>
      </c>
      <c r="C1728" s="60" t="s">
        <v>16</v>
      </c>
      <c r="D1728" s="61">
        <v>47280.6</v>
      </c>
      <c r="E1728" s="61">
        <v>49705.575000000004</v>
      </c>
      <c r="F1728" s="61">
        <v>53696.875000000007</v>
      </c>
      <c r="G1728" s="62">
        <f t="shared" si="53"/>
        <v>1.0802988397176776</v>
      </c>
    </row>
    <row r="1729" spans="1:9" ht="16.8" thickBot="1" x14ac:dyDescent="0.35">
      <c r="A1729" s="43" t="str">
        <f t="shared" si="52"/>
        <v>A</v>
      </c>
      <c r="B1729" s="44" t="s">
        <v>897</v>
      </c>
      <c r="C1729" s="45" t="s">
        <v>898</v>
      </c>
      <c r="D1729" s="63">
        <v>5460</v>
      </c>
      <c r="E1729" s="63">
        <v>4894</v>
      </c>
      <c r="F1729" s="63">
        <v>5343.22793</v>
      </c>
      <c r="G1729" s="64">
        <f t="shared" si="53"/>
        <v>1.0917915672251737</v>
      </c>
      <c r="H1729" s="48"/>
      <c r="I1729" s="48"/>
    </row>
    <row r="1730" spans="1:9" ht="15" thickTop="1" x14ac:dyDescent="0.3">
      <c r="A1730" s="43" t="str">
        <f t="shared" ref="A1730:A1793" si="54">IF(OR(D1730&lt;&gt;0,E1730&lt;&gt;0,F1730&lt;&gt;0),"A","B")</f>
        <v>A</v>
      </c>
      <c r="B1730" s="55" t="s">
        <v>333</v>
      </c>
      <c r="C1730" s="56" t="s">
        <v>10</v>
      </c>
      <c r="D1730" s="57">
        <v>4356</v>
      </c>
      <c r="E1730" s="57">
        <v>3696.8829999999998</v>
      </c>
      <c r="F1730" s="57">
        <v>4155.3480900000004</v>
      </c>
      <c r="G1730" s="58">
        <f t="shared" ref="G1730:G1793" si="55">F1730/E1730</f>
        <v>1.1240139571633727</v>
      </c>
    </row>
    <row r="1731" spans="1:9" x14ac:dyDescent="0.3">
      <c r="A1731" s="43" t="str">
        <f t="shared" si="54"/>
        <v>A</v>
      </c>
      <c r="B1731" s="59" t="s">
        <v>333</v>
      </c>
      <c r="C1731" s="60" t="s">
        <v>11</v>
      </c>
      <c r="D1731" s="61">
        <v>935</v>
      </c>
      <c r="E1731" s="61">
        <v>699</v>
      </c>
      <c r="F1731" s="61">
        <v>684.62742000000003</v>
      </c>
      <c r="G1731" s="62">
        <f t="shared" si="55"/>
        <v>0.97943836909871251</v>
      </c>
    </row>
    <row r="1732" spans="1:9" x14ac:dyDescent="0.3">
      <c r="A1732" s="43" t="str">
        <f t="shared" si="54"/>
        <v>A</v>
      </c>
      <c r="B1732" s="59" t="s">
        <v>333</v>
      </c>
      <c r="C1732" s="60" t="s">
        <v>12</v>
      </c>
      <c r="D1732" s="61">
        <v>500</v>
      </c>
      <c r="E1732" s="61">
        <v>412.2</v>
      </c>
      <c r="F1732" s="61">
        <v>381.81211999999999</v>
      </c>
      <c r="G1732" s="62">
        <f t="shared" si="55"/>
        <v>0.92627879670063074</v>
      </c>
    </row>
    <row r="1733" spans="1:9" x14ac:dyDescent="0.3">
      <c r="A1733" s="43" t="str">
        <f t="shared" si="54"/>
        <v>A</v>
      </c>
      <c r="B1733" s="59" t="s">
        <v>333</v>
      </c>
      <c r="C1733" s="60" t="s">
        <v>14</v>
      </c>
      <c r="D1733" s="61">
        <v>2800</v>
      </c>
      <c r="E1733" s="61">
        <v>2192.183</v>
      </c>
      <c r="F1733" s="61">
        <v>2513.8454400000001</v>
      </c>
      <c r="G1733" s="62">
        <f t="shared" si="55"/>
        <v>1.1467315639250921</v>
      </c>
    </row>
    <row r="1734" spans="1:9" x14ac:dyDescent="0.3">
      <c r="A1734" s="43" t="str">
        <f t="shared" si="54"/>
        <v>A</v>
      </c>
      <c r="B1734" s="59" t="s">
        <v>333</v>
      </c>
      <c r="C1734" s="60" t="s">
        <v>2</v>
      </c>
      <c r="D1734" s="61">
        <v>0</v>
      </c>
      <c r="E1734" s="61">
        <v>0</v>
      </c>
      <c r="F1734" s="61">
        <v>16.128060000000001</v>
      </c>
      <c r="G1734" s="62" t="e">
        <f t="shared" si="55"/>
        <v>#DIV/0!</v>
      </c>
    </row>
    <row r="1735" spans="1:9" x14ac:dyDescent="0.3">
      <c r="A1735" s="43" t="str">
        <f t="shared" si="54"/>
        <v>A</v>
      </c>
      <c r="B1735" s="59" t="s">
        <v>333</v>
      </c>
      <c r="C1735" s="60" t="s">
        <v>15</v>
      </c>
      <c r="D1735" s="61">
        <v>15</v>
      </c>
      <c r="E1735" s="61">
        <v>15</v>
      </c>
      <c r="F1735" s="61">
        <v>14.89409</v>
      </c>
      <c r="G1735" s="62">
        <f t="shared" si="55"/>
        <v>0.9929393333333334</v>
      </c>
    </row>
    <row r="1736" spans="1:9" x14ac:dyDescent="0.3">
      <c r="A1736" s="43" t="str">
        <f t="shared" si="54"/>
        <v>A</v>
      </c>
      <c r="B1736" s="59" t="s">
        <v>333</v>
      </c>
      <c r="C1736" s="60" t="s">
        <v>16</v>
      </c>
      <c r="D1736" s="61">
        <v>106</v>
      </c>
      <c r="E1736" s="61">
        <v>378.5</v>
      </c>
      <c r="F1736" s="61">
        <v>544.04096000000004</v>
      </c>
      <c r="G1736" s="62">
        <f t="shared" si="55"/>
        <v>1.4373605284015853</v>
      </c>
    </row>
    <row r="1737" spans="1:9" x14ac:dyDescent="0.3">
      <c r="A1737" s="43" t="str">
        <f t="shared" si="54"/>
        <v>A</v>
      </c>
      <c r="B1737" s="55" t="s">
        <v>333</v>
      </c>
      <c r="C1737" s="56" t="s">
        <v>17</v>
      </c>
      <c r="D1737" s="57">
        <v>1104</v>
      </c>
      <c r="E1737" s="57">
        <v>1197.117</v>
      </c>
      <c r="F1737" s="57">
        <v>1187.8798400000001</v>
      </c>
      <c r="G1737" s="58">
        <f t="shared" si="55"/>
        <v>0.99228382856479369</v>
      </c>
    </row>
    <row r="1738" spans="1:9" ht="16.8" thickBot="1" x14ac:dyDescent="0.35">
      <c r="A1738" s="43" t="str">
        <f t="shared" si="54"/>
        <v>A</v>
      </c>
      <c r="B1738" s="44" t="s">
        <v>899</v>
      </c>
      <c r="C1738" s="45" t="s">
        <v>900</v>
      </c>
      <c r="D1738" s="63">
        <v>15400</v>
      </c>
      <c r="E1738" s="63">
        <v>15400</v>
      </c>
      <c r="F1738" s="63">
        <v>15399.99935</v>
      </c>
      <c r="G1738" s="64">
        <f t="shared" si="55"/>
        <v>0.99999995779220785</v>
      </c>
      <c r="H1738" s="48"/>
      <c r="I1738" s="48"/>
    </row>
    <row r="1739" spans="1:9" ht="15" thickTop="1" x14ac:dyDescent="0.3">
      <c r="A1739" s="43" t="str">
        <f t="shared" si="54"/>
        <v>A</v>
      </c>
      <c r="B1739" s="55" t="s">
        <v>333</v>
      </c>
      <c r="C1739" s="56" t="s">
        <v>10</v>
      </c>
      <c r="D1739" s="57">
        <v>15400</v>
      </c>
      <c r="E1739" s="57">
        <v>15400</v>
      </c>
      <c r="F1739" s="57">
        <v>15399.99935</v>
      </c>
      <c r="G1739" s="58">
        <f t="shared" si="55"/>
        <v>0.99999995779220785</v>
      </c>
    </row>
    <row r="1740" spans="1:9" x14ac:dyDescent="0.3">
      <c r="A1740" s="43" t="str">
        <f t="shared" si="54"/>
        <v>A</v>
      </c>
      <c r="B1740" s="59" t="s">
        <v>333</v>
      </c>
      <c r="C1740" s="60" t="s">
        <v>12</v>
      </c>
      <c r="D1740" s="61">
        <v>15400</v>
      </c>
      <c r="E1740" s="61">
        <v>15400</v>
      </c>
      <c r="F1740" s="61">
        <v>15399.99935</v>
      </c>
      <c r="G1740" s="62">
        <f t="shared" si="55"/>
        <v>0.99999995779220785</v>
      </c>
    </row>
    <row r="1741" spans="1:9" ht="16.8" thickBot="1" x14ac:dyDescent="0.35">
      <c r="A1741" s="43" t="str">
        <f t="shared" si="54"/>
        <v>A</v>
      </c>
      <c r="B1741" s="44" t="s">
        <v>901</v>
      </c>
      <c r="C1741" s="45" t="s">
        <v>295</v>
      </c>
      <c r="D1741" s="63">
        <v>1705</v>
      </c>
      <c r="E1741" s="63">
        <v>1705</v>
      </c>
      <c r="F1741" s="63">
        <v>2327.9479200000001</v>
      </c>
      <c r="G1741" s="64">
        <f t="shared" si="55"/>
        <v>1.3653653489736071</v>
      </c>
      <c r="H1741" s="48"/>
      <c r="I1741" s="48"/>
    </row>
    <row r="1742" spans="1:9" ht="15" thickTop="1" x14ac:dyDescent="0.3">
      <c r="A1742" s="43" t="str">
        <f t="shared" si="54"/>
        <v>A</v>
      </c>
      <c r="B1742" s="55" t="s">
        <v>333</v>
      </c>
      <c r="C1742" s="56" t="s">
        <v>10</v>
      </c>
      <c r="D1742" s="57">
        <v>1545</v>
      </c>
      <c r="E1742" s="57">
        <v>1596.5060000000001</v>
      </c>
      <c r="F1742" s="57">
        <v>2219.67092</v>
      </c>
      <c r="G1742" s="58">
        <f t="shared" si="55"/>
        <v>1.3903304591401473</v>
      </c>
    </row>
    <row r="1743" spans="1:9" x14ac:dyDescent="0.3">
      <c r="A1743" s="43" t="str">
        <f t="shared" si="54"/>
        <v>A</v>
      </c>
      <c r="B1743" s="59" t="s">
        <v>333</v>
      </c>
      <c r="C1743" s="60" t="s">
        <v>11</v>
      </c>
      <c r="D1743" s="61">
        <v>1155</v>
      </c>
      <c r="E1743" s="61">
        <v>1138.268</v>
      </c>
      <c r="F1743" s="61">
        <v>1138.26793</v>
      </c>
      <c r="G1743" s="62">
        <f t="shared" si="55"/>
        <v>0.99999993850305902</v>
      </c>
    </row>
    <row r="1744" spans="1:9" x14ac:dyDescent="0.3">
      <c r="A1744" s="43" t="str">
        <f t="shared" si="54"/>
        <v>A</v>
      </c>
      <c r="B1744" s="59" t="s">
        <v>333</v>
      </c>
      <c r="C1744" s="60" t="s">
        <v>12</v>
      </c>
      <c r="D1744" s="61">
        <v>387.5</v>
      </c>
      <c r="E1744" s="61">
        <v>418.20600000000002</v>
      </c>
      <c r="F1744" s="61">
        <v>1041.3752200000001</v>
      </c>
      <c r="G1744" s="62">
        <f t="shared" si="55"/>
        <v>2.4901010985016954</v>
      </c>
    </row>
    <row r="1745" spans="1:9" x14ac:dyDescent="0.3">
      <c r="A1745" s="43" t="str">
        <f t="shared" si="54"/>
        <v>A</v>
      </c>
      <c r="B1745" s="59" t="s">
        <v>333</v>
      </c>
      <c r="C1745" s="60" t="s">
        <v>15</v>
      </c>
      <c r="D1745" s="61">
        <v>0</v>
      </c>
      <c r="E1745" s="61">
        <v>38.646999999999998</v>
      </c>
      <c r="F1745" s="61">
        <v>38.64629</v>
      </c>
      <c r="G1745" s="62">
        <f t="shared" si="55"/>
        <v>0.99998162858695372</v>
      </c>
    </row>
    <row r="1746" spans="1:9" x14ac:dyDescent="0.3">
      <c r="A1746" s="43" t="str">
        <f t="shared" si="54"/>
        <v>A</v>
      </c>
      <c r="B1746" s="59" t="s">
        <v>333</v>
      </c>
      <c r="C1746" s="60" t="s">
        <v>16</v>
      </c>
      <c r="D1746" s="61">
        <v>2.5</v>
      </c>
      <c r="E1746" s="61">
        <v>1.385</v>
      </c>
      <c r="F1746" s="61">
        <v>1.38148</v>
      </c>
      <c r="G1746" s="62">
        <f t="shared" si="55"/>
        <v>0.99745848375451263</v>
      </c>
    </row>
    <row r="1747" spans="1:9" x14ac:dyDescent="0.3">
      <c r="A1747" s="43" t="str">
        <f t="shared" si="54"/>
        <v>A</v>
      </c>
      <c r="B1747" s="55" t="s">
        <v>333</v>
      </c>
      <c r="C1747" s="56" t="s">
        <v>17</v>
      </c>
      <c r="D1747" s="57">
        <v>160</v>
      </c>
      <c r="E1747" s="57">
        <v>108.494</v>
      </c>
      <c r="F1747" s="57">
        <v>108.277</v>
      </c>
      <c r="G1747" s="58">
        <f t="shared" si="55"/>
        <v>0.99799988939480522</v>
      </c>
    </row>
    <row r="1748" spans="1:9" ht="16.8" thickBot="1" x14ac:dyDescent="0.35">
      <c r="A1748" s="43" t="str">
        <f t="shared" si="54"/>
        <v>A</v>
      </c>
      <c r="B1748" s="44" t="s">
        <v>902</v>
      </c>
      <c r="C1748" s="45" t="s">
        <v>296</v>
      </c>
      <c r="D1748" s="63">
        <v>8170.5</v>
      </c>
      <c r="E1748" s="63">
        <v>8170.5</v>
      </c>
      <c r="F1748" s="63">
        <v>8078.0853700000007</v>
      </c>
      <c r="G1748" s="64">
        <f t="shared" si="55"/>
        <v>0.98868923199314618</v>
      </c>
      <c r="H1748" s="48"/>
      <c r="I1748" s="48"/>
    </row>
    <row r="1749" spans="1:9" ht="15" thickTop="1" x14ac:dyDescent="0.3">
      <c r="A1749" s="43" t="str">
        <f t="shared" si="54"/>
        <v>A</v>
      </c>
      <c r="B1749" s="55" t="s">
        <v>333</v>
      </c>
      <c r="C1749" s="56" t="s">
        <v>10</v>
      </c>
      <c r="D1749" s="57">
        <v>8125.5</v>
      </c>
      <c r="E1749" s="57">
        <v>8116.5</v>
      </c>
      <c r="F1749" s="57">
        <v>8024.7761400000009</v>
      </c>
      <c r="G1749" s="58">
        <f t="shared" si="55"/>
        <v>0.98869908704490861</v>
      </c>
    </row>
    <row r="1750" spans="1:9" x14ac:dyDescent="0.3">
      <c r="A1750" s="43" t="str">
        <f t="shared" si="54"/>
        <v>A</v>
      </c>
      <c r="B1750" s="59" t="s">
        <v>333</v>
      </c>
      <c r="C1750" s="60" t="s">
        <v>11</v>
      </c>
      <c r="D1750" s="61">
        <v>5395.5</v>
      </c>
      <c r="E1750" s="61">
        <v>4639.45</v>
      </c>
      <c r="F1750" s="61">
        <v>4637.87093</v>
      </c>
      <c r="G1750" s="62">
        <f t="shared" si="55"/>
        <v>0.99965964284559594</v>
      </c>
    </row>
    <row r="1751" spans="1:9" x14ac:dyDescent="0.3">
      <c r="A1751" s="43" t="str">
        <f t="shared" si="54"/>
        <v>A</v>
      </c>
      <c r="B1751" s="59" t="s">
        <v>333</v>
      </c>
      <c r="C1751" s="60" t="s">
        <v>12</v>
      </c>
      <c r="D1751" s="61">
        <v>2690</v>
      </c>
      <c r="E1751" s="61">
        <v>3270</v>
      </c>
      <c r="F1751" s="61">
        <v>3187.3464800000002</v>
      </c>
      <c r="G1751" s="62">
        <f t="shared" si="55"/>
        <v>0.97472369418960247</v>
      </c>
    </row>
    <row r="1752" spans="1:9" x14ac:dyDescent="0.3">
      <c r="A1752" s="43" t="str">
        <f t="shared" si="54"/>
        <v>A</v>
      </c>
      <c r="B1752" s="59" t="s">
        <v>333</v>
      </c>
      <c r="C1752" s="60" t="s">
        <v>2</v>
      </c>
      <c r="D1752" s="61">
        <v>0</v>
      </c>
      <c r="E1752" s="61">
        <v>0</v>
      </c>
      <c r="F1752" s="61">
        <v>1.0541700000000001</v>
      </c>
      <c r="G1752" s="62" t="e">
        <f t="shared" si="55"/>
        <v>#DIV/0!</v>
      </c>
    </row>
    <row r="1753" spans="1:9" x14ac:dyDescent="0.3">
      <c r="A1753" s="43" t="str">
        <f t="shared" si="54"/>
        <v>A</v>
      </c>
      <c r="B1753" s="59" t="s">
        <v>333</v>
      </c>
      <c r="C1753" s="60" t="s">
        <v>15</v>
      </c>
      <c r="D1753" s="61">
        <v>25</v>
      </c>
      <c r="E1753" s="61">
        <v>190</v>
      </c>
      <c r="F1753" s="61">
        <v>181.92089000000001</v>
      </c>
      <c r="G1753" s="62">
        <f t="shared" si="55"/>
        <v>0.95747836842105272</v>
      </c>
    </row>
    <row r="1754" spans="1:9" x14ac:dyDescent="0.3">
      <c r="A1754" s="43" t="str">
        <f t="shared" si="54"/>
        <v>A</v>
      </c>
      <c r="B1754" s="59" t="s">
        <v>333</v>
      </c>
      <c r="C1754" s="60" t="s">
        <v>16</v>
      </c>
      <c r="D1754" s="61">
        <v>15</v>
      </c>
      <c r="E1754" s="61">
        <v>17.05</v>
      </c>
      <c r="F1754" s="61">
        <v>16.583670000000001</v>
      </c>
      <c r="G1754" s="62">
        <f t="shared" si="55"/>
        <v>0.97264926686217013</v>
      </c>
    </row>
    <row r="1755" spans="1:9" x14ac:dyDescent="0.3">
      <c r="A1755" s="43" t="str">
        <f t="shared" si="54"/>
        <v>A</v>
      </c>
      <c r="B1755" s="55" t="s">
        <v>333</v>
      </c>
      <c r="C1755" s="56" t="s">
        <v>17</v>
      </c>
      <c r="D1755" s="57">
        <v>45</v>
      </c>
      <c r="E1755" s="57">
        <v>54</v>
      </c>
      <c r="F1755" s="57">
        <v>53.309229999999999</v>
      </c>
      <c r="G1755" s="58">
        <f t="shared" si="55"/>
        <v>0.98720796296296298</v>
      </c>
    </row>
    <row r="1756" spans="1:9" ht="16.8" thickBot="1" x14ac:dyDescent="0.35">
      <c r="A1756" s="43" t="str">
        <f t="shared" si="54"/>
        <v>A</v>
      </c>
      <c r="B1756" s="44" t="s">
        <v>903</v>
      </c>
      <c r="C1756" s="45" t="s">
        <v>297</v>
      </c>
      <c r="D1756" s="63">
        <v>9495</v>
      </c>
      <c r="E1756" s="63">
        <v>9495</v>
      </c>
      <c r="F1756" s="63">
        <v>9479.7992599999998</v>
      </c>
      <c r="G1756" s="64">
        <f t="shared" si="55"/>
        <v>0.99839907951553442</v>
      </c>
      <c r="H1756" s="48"/>
      <c r="I1756" s="48"/>
    </row>
    <row r="1757" spans="1:9" ht="15" thickTop="1" x14ac:dyDescent="0.3">
      <c r="A1757" s="43" t="str">
        <f t="shared" si="54"/>
        <v>A</v>
      </c>
      <c r="B1757" s="55" t="s">
        <v>333</v>
      </c>
      <c r="C1757" s="56" t="s">
        <v>10</v>
      </c>
      <c r="D1757" s="57">
        <v>9381.5</v>
      </c>
      <c r="E1757" s="57">
        <v>9436.5</v>
      </c>
      <c r="F1757" s="57">
        <v>9421.478799999999</v>
      </c>
      <c r="G1757" s="58">
        <f t="shared" si="55"/>
        <v>0.99840818099931106</v>
      </c>
    </row>
    <row r="1758" spans="1:9" x14ac:dyDescent="0.3">
      <c r="A1758" s="43" t="str">
        <f t="shared" si="54"/>
        <v>A</v>
      </c>
      <c r="B1758" s="59" t="s">
        <v>333</v>
      </c>
      <c r="C1758" s="60" t="s">
        <v>11</v>
      </c>
      <c r="D1758" s="61">
        <v>2284.1999999999998</v>
      </c>
      <c r="E1758" s="61">
        <v>2251.1999999999998</v>
      </c>
      <c r="F1758" s="61">
        <v>2238.6669199999997</v>
      </c>
      <c r="G1758" s="62">
        <f t="shared" si="55"/>
        <v>0.994432711442786</v>
      </c>
    </row>
    <row r="1759" spans="1:9" x14ac:dyDescent="0.3">
      <c r="A1759" s="43" t="str">
        <f t="shared" si="54"/>
        <v>A</v>
      </c>
      <c r="B1759" s="59" t="s">
        <v>333</v>
      </c>
      <c r="C1759" s="60" t="s">
        <v>12</v>
      </c>
      <c r="D1759" s="61">
        <v>2956.3</v>
      </c>
      <c r="E1759" s="61">
        <v>3146.3</v>
      </c>
      <c r="F1759" s="61">
        <v>3144.4849400000003</v>
      </c>
      <c r="G1759" s="62">
        <f t="shared" si="55"/>
        <v>0.99942311286272767</v>
      </c>
    </row>
    <row r="1760" spans="1:9" x14ac:dyDescent="0.3">
      <c r="A1760" s="43" t="str">
        <f t="shared" si="54"/>
        <v>A</v>
      </c>
      <c r="B1760" s="59" t="s">
        <v>333</v>
      </c>
      <c r="C1760" s="60" t="s">
        <v>14</v>
      </c>
      <c r="D1760" s="61">
        <v>900</v>
      </c>
      <c r="E1760" s="61">
        <v>1120</v>
      </c>
      <c r="F1760" s="61">
        <v>1120</v>
      </c>
      <c r="G1760" s="62">
        <f t="shared" si="55"/>
        <v>1</v>
      </c>
    </row>
    <row r="1761" spans="1:9" x14ac:dyDescent="0.3">
      <c r="A1761" s="43" t="str">
        <f t="shared" si="54"/>
        <v>A</v>
      </c>
      <c r="B1761" s="59" t="s">
        <v>333</v>
      </c>
      <c r="C1761" s="60" t="s">
        <v>15</v>
      </c>
      <c r="D1761" s="61">
        <v>108</v>
      </c>
      <c r="E1761" s="61">
        <v>108</v>
      </c>
      <c r="F1761" s="61">
        <v>107.96365</v>
      </c>
      <c r="G1761" s="62">
        <f t="shared" si="55"/>
        <v>0.99966342592592594</v>
      </c>
    </row>
    <row r="1762" spans="1:9" x14ac:dyDescent="0.3">
      <c r="A1762" s="43" t="str">
        <f t="shared" si="54"/>
        <v>A</v>
      </c>
      <c r="B1762" s="59" t="s">
        <v>333</v>
      </c>
      <c r="C1762" s="60" t="s">
        <v>16</v>
      </c>
      <c r="D1762" s="61">
        <v>3133</v>
      </c>
      <c r="E1762" s="61">
        <v>2811</v>
      </c>
      <c r="F1762" s="61">
        <v>2810.3632899999998</v>
      </c>
      <c r="G1762" s="62">
        <f t="shared" si="55"/>
        <v>0.99977349341871213</v>
      </c>
    </row>
    <row r="1763" spans="1:9" x14ac:dyDescent="0.3">
      <c r="A1763" s="43" t="str">
        <f t="shared" si="54"/>
        <v>A</v>
      </c>
      <c r="B1763" s="55" t="s">
        <v>333</v>
      </c>
      <c r="C1763" s="56" t="s">
        <v>17</v>
      </c>
      <c r="D1763" s="57">
        <v>113.5</v>
      </c>
      <c r="E1763" s="57">
        <v>58.5</v>
      </c>
      <c r="F1763" s="57">
        <v>58.320459999999997</v>
      </c>
      <c r="G1763" s="58">
        <f t="shared" si="55"/>
        <v>0.99693094017094008</v>
      </c>
    </row>
    <row r="1764" spans="1:9" ht="16.8" thickBot="1" x14ac:dyDescent="0.35">
      <c r="A1764" s="43" t="str">
        <f t="shared" si="54"/>
        <v>A</v>
      </c>
      <c r="B1764" s="44" t="s">
        <v>904</v>
      </c>
      <c r="C1764" s="45" t="s">
        <v>299</v>
      </c>
      <c r="D1764" s="63">
        <v>2292</v>
      </c>
      <c r="E1764" s="63">
        <v>2292.0000000000005</v>
      </c>
      <c r="F1764" s="63">
        <v>2097.0930500000004</v>
      </c>
      <c r="G1764" s="64">
        <f t="shared" si="55"/>
        <v>0.91496206369982547</v>
      </c>
      <c r="H1764" s="48"/>
      <c r="I1764" s="48"/>
    </row>
    <row r="1765" spans="1:9" ht="15" thickTop="1" x14ac:dyDescent="0.3">
      <c r="A1765" s="43" t="str">
        <f t="shared" si="54"/>
        <v>A</v>
      </c>
      <c r="B1765" s="55" t="s">
        <v>333</v>
      </c>
      <c r="C1765" s="56" t="s">
        <v>10</v>
      </c>
      <c r="D1765" s="57">
        <v>2242</v>
      </c>
      <c r="E1765" s="57">
        <v>2285.0000000000005</v>
      </c>
      <c r="F1765" s="57">
        <v>2093.9637300000004</v>
      </c>
      <c r="G1765" s="58">
        <f t="shared" si="55"/>
        <v>0.91639550547045956</v>
      </c>
    </row>
    <row r="1766" spans="1:9" x14ac:dyDescent="0.3">
      <c r="A1766" s="43" t="str">
        <f t="shared" si="54"/>
        <v>A</v>
      </c>
      <c r="B1766" s="59" t="s">
        <v>333</v>
      </c>
      <c r="C1766" s="60" t="s">
        <v>11</v>
      </c>
      <c r="D1766" s="61">
        <v>1562</v>
      </c>
      <c r="E1766" s="61">
        <v>1482</v>
      </c>
      <c r="F1766" s="61">
        <v>1341.66308</v>
      </c>
      <c r="G1766" s="62">
        <f t="shared" si="55"/>
        <v>0.90530572199730097</v>
      </c>
    </row>
    <row r="1767" spans="1:9" x14ac:dyDescent="0.3">
      <c r="A1767" s="43" t="str">
        <f t="shared" si="54"/>
        <v>A</v>
      </c>
      <c r="B1767" s="59" t="s">
        <v>333</v>
      </c>
      <c r="C1767" s="60" t="s">
        <v>12</v>
      </c>
      <c r="D1767" s="61">
        <v>625</v>
      </c>
      <c r="E1767" s="61">
        <v>734.4</v>
      </c>
      <c r="F1767" s="61">
        <v>698.26201000000003</v>
      </c>
      <c r="G1767" s="62">
        <f t="shared" si="55"/>
        <v>0.95079249727668858</v>
      </c>
    </row>
    <row r="1768" spans="1:9" x14ac:dyDescent="0.3">
      <c r="A1768" s="43" t="str">
        <f t="shared" si="54"/>
        <v>A</v>
      </c>
      <c r="B1768" s="59" t="s">
        <v>333</v>
      </c>
      <c r="C1768" s="60" t="s">
        <v>2</v>
      </c>
      <c r="D1768" s="61">
        <v>15</v>
      </c>
      <c r="E1768" s="61">
        <v>12.82</v>
      </c>
      <c r="F1768" s="61">
        <v>12.81133</v>
      </c>
      <c r="G1768" s="62">
        <f t="shared" si="55"/>
        <v>0.99932371294851796</v>
      </c>
    </row>
    <row r="1769" spans="1:9" x14ac:dyDescent="0.3">
      <c r="A1769" s="43" t="str">
        <f t="shared" si="54"/>
        <v>A</v>
      </c>
      <c r="B1769" s="59" t="s">
        <v>333</v>
      </c>
      <c r="C1769" s="60" t="s">
        <v>15</v>
      </c>
      <c r="D1769" s="61">
        <v>0</v>
      </c>
      <c r="E1769" s="61">
        <v>10</v>
      </c>
      <c r="F1769" s="61">
        <v>9.8571899999999992</v>
      </c>
      <c r="G1769" s="62">
        <f t="shared" si="55"/>
        <v>0.9857189999999999</v>
      </c>
    </row>
    <row r="1770" spans="1:9" x14ac:dyDescent="0.3">
      <c r="A1770" s="43" t="str">
        <f t="shared" si="54"/>
        <v>A</v>
      </c>
      <c r="B1770" s="59" t="s">
        <v>333</v>
      </c>
      <c r="C1770" s="60" t="s">
        <v>16</v>
      </c>
      <c r="D1770" s="61">
        <v>40</v>
      </c>
      <c r="E1770" s="61">
        <v>45.78</v>
      </c>
      <c r="F1770" s="61">
        <v>31.37012</v>
      </c>
      <c r="G1770" s="62">
        <f t="shared" si="55"/>
        <v>0.68523634775010922</v>
      </c>
    </row>
    <row r="1771" spans="1:9" x14ac:dyDescent="0.3">
      <c r="A1771" s="43" t="str">
        <f t="shared" si="54"/>
        <v>A</v>
      </c>
      <c r="B1771" s="55" t="s">
        <v>333</v>
      </c>
      <c r="C1771" s="56" t="s">
        <v>17</v>
      </c>
      <c r="D1771" s="57">
        <v>50</v>
      </c>
      <c r="E1771" s="57">
        <v>7</v>
      </c>
      <c r="F1771" s="57">
        <v>3.1293199999999999</v>
      </c>
      <c r="G1771" s="58">
        <f t="shared" si="55"/>
        <v>0.44704571428571427</v>
      </c>
    </row>
    <row r="1772" spans="1:9" ht="16.8" thickBot="1" x14ac:dyDescent="0.35">
      <c r="A1772" s="43" t="str">
        <f t="shared" si="54"/>
        <v>A</v>
      </c>
      <c r="B1772" s="44" t="s">
        <v>905</v>
      </c>
      <c r="C1772" s="45" t="s">
        <v>73</v>
      </c>
      <c r="D1772" s="63">
        <v>278.60000000000002</v>
      </c>
      <c r="E1772" s="63">
        <v>278.60000000000002</v>
      </c>
      <c r="F1772" s="63">
        <v>268.75139999999999</v>
      </c>
      <c r="G1772" s="64">
        <f t="shared" si="55"/>
        <v>0.96464967695620951</v>
      </c>
      <c r="H1772" s="48"/>
      <c r="I1772" s="48"/>
    </row>
    <row r="1773" spans="1:9" ht="15" thickTop="1" x14ac:dyDescent="0.3">
      <c r="A1773" s="43" t="str">
        <f t="shared" si="54"/>
        <v>A</v>
      </c>
      <c r="B1773" s="55" t="s">
        <v>333</v>
      </c>
      <c r="C1773" s="56" t="s">
        <v>10</v>
      </c>
      <c r="D1773" s="57">
        <v>278.60000000000002</v>
      </c>
      <c r="E1773" s="57">
        <v>278.60000000000002</v>
      </c>
      <c r="F1773" s="57">
        <v>268.75139999999999</v>
      </c>
      <c r="G1773" s="58">
        <f t="shared" si="55"/>
        <v>0.96464967695620951</v>
      </c>
    </row>
    <row r="1774" spans="1:9" x14ac:dyDescent="0.3">
      <c r="A1774" s="43" t="str">
        <f t="shared" si="54"/>
        <v>A</v>
      </c>
      <c r="B1774" s="59" t="s">
        <v>333</v>
      </c>
      <c r="C1774" s="60" t="s">
        <v>11</v>
      </c>
      <c r="D1774" s="61">
        <v>204.6</v>
      </c>
      <c r="E1774" s="61">
        <v>173.02799999999999</v>
      </c>
      <c r="F1774" s="61">
        <v>165.43683999999999</v>
      </c>
      <c r="G1774" s="62">
        <f t="shared" si="55"/>
        <v>0.95612756316896685</v>
      </c>
    </row>
    <row r="1775" spans="1:9" x14ac:dyDescent="0.3">
      <c r="A1775" s="43" t="str">
        <f t="shared" si="54"/>
        <v>A</v>
      </c>
      <c r="B1775" s="59" t="s">
        <v>333</v>
      </c>
      <c r="C1775" s="60" t="s">
        <v>12</v>
      </c>
      <c r="D1775" s="61">
        <v>74</v>
      </c>
      <c r="E1775" s="61">
        <v>95.5</v>
      </c>
      <c r="F1775" s="61">
        <v>93.396940000000001</v>
      </c>
      <c r="G1775" s="62">
        <f t="shared" si="55"/>
        <v>0.97797842931937173</v>
      </c>
    </row>
    <row r="1776" spans="1:9" x14ac:dyDescent="0.3">
      <c r="A1776" s="43" t="str">
        <f t="shared" si="54"/>
        <v>A</v>
      </c>
      <c r="B1776" s="59" t="s">
        <v>333</v>
      </c>
      <c r="C1776" s="60" t="s">
        <v>15</v>
      </c>
      <c r="D1776" s="61">
        <v>0</v>
      </c>
      <c r="E1776" s="61">
        <v>10.071999999999999</v>
      </c>
      <c r="F1776" s="61">
        <v>9.9176199999999994</v>
      </c>
      <c r="G1776" s="62">
        <f t="shared" si="55"/>
        <v>0.98467235901509131</v>
      </c>
    </row>
    <row r="1777" spans="1:9" ht="16.8" thickBot="1" x14ac:dyDescent="0.35">
      <c r="A1777" s="43" t="str">
        <f t="shared" si="54"/>
        <v>A</v>
      </c>
      <c r="B1777" s="44" t="s">
        <v>906</v>
      </c>
      <c r="C1777" s="45" t="s">
        <v>907</v>
      </c>
      <c r="D1777" s="63">
        <v>69538.5</v>
      </c>
      <c r="E1777" s="63">
        <v>72158.811000000016</v>
      </c>
      <c r="F1777" s="63">
        <v>72124.105979999993</v>
      </c>
      <c r="G1777" s="64">
        <f t="shared" si="55"/>
        <v>0.99951904667608749</v>
      </c>
      <c r="H1777" s="48"/>
      <c r="I1777" s="48"/>
    </row>
    <row r="1778" spans="1:9" ht="15" thickTop="1" x14ac:dyDescent="0.3">
      <c r="A1778" s="43" t="str">
        <f t="shared" si="54"/>
        <v>A</v>
      </c>
      <c r="B1778" s="55" t="s">
        <v>333</v>
      </c>
      <c r="C1778" s="56" t="s">
        <v>10</v>
      </c>
      <c r="D1778" s="57">
        <v>63488.5</v>
      </c>
      <c r="E1778" s="57">
        <v>65597.3</v>
      </c>
      <c r="F1778" s="57">
        <v>65563.119170000005</v>
      </c>
      <c r="G1778" s="58">
        <f t="shared" si="55"/>
        <v>0.99947892931568838</v>
      </c>
    </row>
    <row r="1779" spans="1:9" x14ac:dyDescent="0.3">
      <c r="A1779" s="43" t="str">
        <f t="shared" si="54"/>
        <v>A</v>
      </c>
      <c r="B1779" s="59" t="s">
        <v>333</v>
      </c>
      <c r="C1779" s="60" t="s">
        <v>11</v>
      </c>
      <c r="D1779" s="61">
        <v>47173.5</v>
      </c>
      <c r="E1779" s="61">
        <v>46903.5</v>
      </c>
      <c r="F1779" s="61">
        <v>46903.458440000002</v>
      </c>
      <c r="G1779" s="62">
        <f t="shared" si="55"/>
        <v>0.99999911392540008</v>
      </c>
    </row>
    <row r="1780" spans="1:9" x14ac:dyDescent="0.3">
      <c r="A1780" s="43" t="str">
        <f t="shared" si="54"/>
        <v>A</v>
      </c>
      <c r="B1780" s="59" t="s">
        <v>333</v>
      </c>
      <c r="C1780" s="60" t="s">
        <v>12</v>
      </c>
      <c r="D1780" s="61">
        <v>14220</v>
      </c>
      <c r="E1780" s="61">
        <v>16621</v>
      </c>
      <c r="F1780" s="61">
        <v>16590.182249999998</v>
      </c>
      <c r="G1780" s="62">
        <f t="shared" si="55"/>
        <v>0.99814585464171823</v>
      </c>
    </row>
    <row r="1781" spans="1:9" x14ac:dyDescent="0.3">
      <c r="A1781" s="43" t="str">
        <f t="shared" si="54"/>
        <v>A</v>
      </c>
      <c r="B1781" s="59" t="s">
        <v>333</v>
      </c>
      <c r="C1781" s="60" t="s">
        <v>15</v>
      </c>
      <c r="D1781" s="61">
        <v>525</v>
      </c>
      <c r="E1781" s="61">
        <v>707</v>
      </c>
      <c r="F1781" s="61">
        <v>705.75691999999992</v>
      </c>
      <c r="G1781" s="62">
        <f t="shared" si="55"/>
        <v>0.99824175388967462</v>
      </c>
    </row>
    <row r="1782" spans="1:9" x14ac:dyDescent="0.3">
      <c r="A1782" s="43" t="str">
        <f t="shared" si="54"/>
        <v>A</v>
      </c>
      <c r="B1782" s="59" t="s">
        <v>333</v>
      </c>
      <c r="C1782" s="60" t="s">
        <v>16</v>
      </c>
      <c r="D1782" s="61">
        <v>1570</v>
      </c>
      <c r="E1782" s="61">
        <v>1365.8</v>
      </c>
      <c r="F1782" s="61">
        <v>1363.72156</v>
      </c>
      <c r="G1782" s="62">
        <f t="shared" si="55"/>
        <v>0.99847822521599061</v>
      </c>
    </row>
    <row r="1783" spans="1:9" x14ac:dyDescent="0.3">
      <c r="A1783" s="43" t="str">
        <f t="shared" si="54"/>
        <v>A</v>
      </c>
      <c r="B1783" s="55" t="s">
        <v>333</v>
      </c>
      <c r="C1783" s="56" t="s">
        <v>17</v>
      </c>
      <c r="D1783" s="57">
        <v>6050</v>
      </c>
      <c r="E1783" s="57">
        <v>6561.5109999999995</v>
      </c>
      <c r="F1783" s="57">
        <v>6560.9868100000003</v>
      </c>
      <c r="G1783" s="58">
        <f t="shared" si="55"/>
        <v>0.99992011138897741</v>
      </c>
    </row>
    <row r="1784" spans="1:9" ht="33" thickBot="1" x14ac:dyDescent="0.35">
      <c r="A1784" s="43" t="str">
        <f t="shared" si="54"/>
        <v>A</v>
      </c>
      <c r="B1784" s="44" t="s">
        <v>908</v>
      </c>
      <c r="C1784" s="45" t="s">
        <v>909</v>
      </c>
      <c r="D1784" s="63">
        <v>59500</v>
      </c>
      <c r="E1784" s="63">
        <v>60606.253000000004</v>
      </c>
      <c r="F1784" s="63">
        <v>60579.841669999994</v>
      </c>
      <c r="G1784" s="64">
        <f t="shared" si="55"/>
        <v>0.99956421443840116</v>
      </c>
      <c r="H1784" s="48"/>
      <c r="I1784" s="48"/>
    </row>
    <row r="1785" spans="1:9" ht="15" thickTop="1" x14ac:dyDescent="0.3">
      <c r="A1785" s="43" t="str">
        <f t="shared" si="54"/>
        <v>A</v>
      </c>
      <c r="B1785" s="55" t="s">
        <v>333</v>
      </c>
      <c r="C1785" s="56" t="s">
        <v>10</v>
      </c>
      <c r="D1785" s="57">
        <v>53850</v>
      </c>
      <c r="E1785" s="57">
        <v>55526.245000000003</v>
      </c>
      <c r="F1785" s="57">
        <v>55500.194749999995</v>
      </c>
      <c r="G1785" s="58">
        <f t="shared" si="55"/>
        <v>0.99953084798008562</v>
      </c>
    </row>
    <row r="1786" spans="1:9" x14ac:dyDescent="0.3">
      <c r="A1786" s="43" t="str">
        <f t="shared" si="54"/>
        <v>A</v>
      </c>
      <c r="B1786" s="59" t="s">
        <v>333</v>
      </c>
      <c r="C1786" s="60" t="s">
        <v>11</v>
      </c>
      <c r="D1786" s="61">
        <v>45650</v>
      </c>
      <c r="E1786" s="61">
        <v>45650</v>
      </c>
      <c r="F1786" s="61">
        <v>45649.960570000003</v>
      </c>
      <c r="G1786" s="62">
        <f t="shared" si="55"/>
        <v>0.99999913625410741</v>
      </c>
    </row>
    <row r="1787" spans="1:9" x14ac:dyDescent="0.3">
      <c r="A1787" s="43" t="str">
        <f t="shared" si="54"/>
        <v>A</v>
      </c>
      <c r="B1787" s="59" t="s">
        <v>333</v>
      </c>
      <c r="C1787" s="60" t="s">
        <v>12</v>
      </c>
      <c r="D1787" s="61">
        <v>6400</v>
      </c>
      <c r="E1787" s="61">
        <v>8101.2449999999999</v>
      </c>
      <c r="F1787" s="61">
        <v>8077.2419199999995</v>
      </c>
      <c r="G1787" s="62">
        <f t="shared" si="55"/>
        <v>0.99703711219695235</v>
      </c>
    </row>
    <row r="1788" spans="1:9" x14ac:dyDescent="0.3">
      <c r="A1788" s="43" t="str">
        <f t="shared" si="54"/>
        <v>A</v>
      </c>
      <c r="B1788" s="59" t="s">
        <v>333</v>
      </c>
      <c r="C1788" s="60" t="s">
        <v>15</v>
      </c>
      <c r="D1788" s="61">
        <v>500</v>
      </c>
      <c r="E1788" s="61">
        <v>688</v>
      </c>
      <c r="F1788" s="61">
        <v>687.35438999999997</v>
      </c>
      <c r="G1788" s="62">
        <f t="shared" si="55"/>
        <v>0.99906161337209298</v>
      </c>
    </row>
    <row r="1789" spans="1:9" x14ac:dyDescent="0.3">
      <c r="A1789" s="43" t="str">
        <f t="shared" si="54"/>
        <v>A</v>
      </c>
      <c r="B1789" s="59" t="s">
        <v>333</v>
      </c>
      <c r="C1789" s="60" t="s">
        <v>16</v>
      </c>
      <c r="D1789" s="61">
        <v>1300</v>
      </c>
      <c r="E1789" s="61">
        <v>1087</v>
      </c>
      <c r="F1789" s="61">
        <v>1085.63787</v>
      </c>
      <c r="G1789" s="62">
        <f t="shared" si="55"/>
        <v>0.99874689052437904</v>
      </c>
    </row>
    <row r="1790" spans="1:9" x14ac:dyDescent="0.3">
      <c r="A1790" s="43" t="str">
        <f t="shared" si="54"/>
        <v>A</v>
      </c>
      <c r="B1790" s="55" t="s">
        <v>333</v>
      </c>
      <c r="C1790" s="56" t="s">
        <v>17</v>
      </c>
      <c r="D1790" s="57">
        <v>5650</v>
      </c>
      <c r="E1790" s="57">
        <v>5080.0079999999998</v>
      </c>
      <c r="F1790" s="57">
        <v>5079.6469200000001</v>
      </c>
      <c r="G1790" s="58">
        <f t="shared" si="55"/>
        <v>0.99992892137177747</v>
      </c>
    </row>
    <row r="1791" spans="1:9" ht="16.8" thickBot="1" x14ac:dyDescent="0.35">
      <c r="A1791" s="43" t="str">
        <f t="shared" si="54"/>
        <v>A</v>
      </c>
      <c r="B1791" s="44" t="s">
        <v>910</v>
      </c>
      <c r="C1791" s="45" t="s">
        <v>911</v>
      </c>
      <c r="D1791" s="63">
        <v>10038.5</v>
      </c>
      <c r="E1791" s="63">
        <v>11538.5</v>
      </c>
      <c r="F1791" s="63">
        <v>11530.608799999998</v>
      </c>
      <c r="G1791" s="64">
        <f t="shared" si="55"/>
        <v>0.99931609827967227</v>
      </c>
      <c r="H1791" s="48"/>
      <c r="I1791" s="48"/>
    </row>
    <row r="1792" spans="1:9" ht="15" thickTop="1" x14ac:dyDescent="0.3">
      <c r="A1792" s="43" t="str">
        <f t="shared" si="54"/>
        <v>A</v>
      </c>
      <c r="B1792" s="55" t="s">
        <v>333</v>
      </c>
      <c r="C1792" s="56" t="s">
        <v>10</v>
      </c>
      <c r="D1792" s="57">
        <v>9638.5</v>
      </c>
      <c r="E1792" s="57">
        <v>10065.5</v>
      </c>
      <c r="F1792" s="57">
        <v>10057.771109999998</v>
      </c>
      <c r="G1792" s="58">
        <f t="shared" si="55"/>
        <v>0.99923214047985676</v>
      </c>
    </row>
    <row r="1793" spans="1:9" x14ac:dyDescent="0.3">
      <c r="A1793" s="43" t="str">
        <f t="shared" si="54"/>
        <v>A</v>
      </c>
      <c r="B1793" s="59" t="s">
        <v>333</v>
      </c>
      <c r="C1793" s="60" t="s">
        <v>11</v>
      </c>
      <c r="D1793" s="61">
        <v>1523.5</v>
      </c>
      <c r="E1793" s="61">
        <v>1253.5</v>
      </c>
      <c r="F1793" s="61">
        <v>1253.4978699999999</v>
      </c>
      <c r="G1793" s="62">
        <f t="shared" si="55"/>
        <v>0.99999830075787788</v>
      </c>
    </row>
    <row r="1794" spans="1:9" x14ac:dyDescent="0.3">
      <c r="A1794" s="43" t="str">
        <f t="shared" ref="A1794:A1857" si="56">IF(OR(D1794&lt;&gt;0,E1794&lt;&gt;0,F1794&lt;&gt;0),"A","B")</f>
        <v>A</v>
      </c>
      <c r="B1794" s="59" t="s">
        <v>333</v>
      </c>
      <c r="C1794" s="60" t="s">
        <v>12</v>
      </c>
      <c r="D1794" s="61">
        <v>7820</v>
      </c>
      <c r="E1794" s="61">
        <v>8514.2000000000007</v>
      </c>
      <c r="F1794" s="61">
        <v>8507.7870199999998</v>
      </c>
      <c r="G1794" s="62">
        <f t="shared" ref="G1794:G1857" si="57">F1794/E1794</f>
        <v>0.99924679006835626</v>
      </c>
    </row>
    <row r="1795" spans="1:9" x14ac:dyDescent="0.3">
      <c r="A1795" s="43" t="str">
        <f t="shared" si="56"/>
        <v>A</v>
      </c>
      <c r="B1795" s="59" t="s">
        <v>333</v>
      </c>
      <c r="C1795" s="60" t="s">
        <v>15</v>
      </c>
      <c r="D1795" s="61">
        <v>25</v>
      </c>
      <c r="E1795" s="61">
        <v>19</v>
      </c>
      <c r="F1795" s="61">
        <v>18.402529999999999</v>
      </c>
      <c r="G1795" s="62">
        <f t="shared" si="57"/>
        <v>0.96855421052631574</v>
      </c>
    </row>
    <row r="1796" spans="1:9" x14ac:dyDescent="0.3">
      <c r="A1796" s="43" t="str">
        <f t="shared" si="56"/>
        <v>A</v>
      </c>
      <c r="B1796" s="59" t="s">
        <v>333</v>
      </c>
      <c r="C1796" s="60" t="s">
        <v>16</v>
      </c>
      <c r="D1796" s="61">
        <v>270</v>
      </c>
      <c r="E1796" s="61">
        <v>278.8</v>
      </c>
      <c r="F1796" s="61">
        <v>278.08368999999999</v>
      </c>
      <c r="G1796" s="62">
        <f t="shared" si="57"/>
        <v>0.99743073888091816</v>
      </c>
    </row>
    <row r="1797" spans="1:9" x14ac:dyDescent="0.3">
      <c r="A1797" s="43" t="str">
        <f t="shared" si="56"/>
        <v>A</v>
      </c>
      <c r="B1797" s="55" t="s">
        <v>333</v>
      </c>
      <c r="C1797" s="56" t="s">
        <v>17</v>
      </c>
      <c r="D1797" s="57">
        <v>400</v>
      </c>
      <c r="E1797" s="57">
        <v>1473</v>
      </c>
      <c r="F1797" s="57">
        <v>1472.8376900000001</v>
      </c>
      <c r="G1797" s="58">
        <f t="shared" si="57"/>
        <v>0.99988980991174481</v>
      </c>
    </row>
    <row r="1798" spans="1:9" ht="33" thickBot="1" x14ac:dyDescent="0.35">
      <c r="A1798" s="43" t="str">
        <f t="shared" si="56"/>
        <v>A</v>
      </c>
      <c r="B1798" s="44" t="s">
        <v>912</v>
      </c>
      <c r="C1798" s="45" t="s">
        <v>913</v>
      </c>
      <c r="D1798" s="63">
        <v>0</v>
      </c>
      <c r="E1798" s="63">
        <v>14.058</v>
      </c>
      <c r="F1798" s="63">
        <v>13.65551</v>
      </c>
      <c r="G1798" s="64">
        <f t="shared" si="57"/>
        <v>0.97136932707355239</v>
      </c>
      <c r="H1798" s="48"/>
      <c r="I1798" s="48"/>
    </row>
    <row r="1799" spans="1:9" ht="15" thickTop="1" x14ac:dyDescent="0.3">
      <c r="A1799" s="43" t="str">
        <f t="shared" si="56"/>
        <v>A</v>
      </c>
      <c r="B1799" s="55" t="s">
        <v>333</v>
      </c>
      <c r="C1799" s="56" t="s">
        <v>10</v>
      </c>
      <c r="D1799" s="57">
        <v>0</v>
      </c>
      <c r="E1799" s="57">
        <v>5.5549999999999997</v>
      </c>
      <c r="F1799" s="57">
        <v>5.1533100000000003</v>
      </c>
      <c r="G1799" s="58">
        <f t="shared" si="57"/>
        <v>0.92768856885688578</v>
      </c>
    </row>
    <row r="1800" spans="1:9" x14ac:dyDescent="0.3">
      <c r="A1800" s="43" t="str">
        <f t="shared" si="56"/>
        <v>A</v>
      </c>
      <c r="B1800" s="59" t="s">
        <v>333</v>
      </c>
      <c r="C1800" s="60" t="s">
        <v>12</v>
      </c>
      <c r="D1800" s="61">
        <v>0</v>
      </c>
      <c r="E1800" s="61">
        <v>5.5549999999999997</v>
      </c>
      <c r="F1800" s="61">
        <v>5.1533100000000003</v>
      </c>
      <c r="G1800" s="62">
        <f t="shared" si="57"/>
        <v>0.92768856885688578</v>
      </c>
    </row>
    <row r="1801" spans="1:9" x14ac:dyDescent="0.3">
      <c r="A1801" s="43" t="str">
        <f t="shared" si="56"/>
        <v>A</v>
      </c>
      <c r="B1801" s="55" t="s">
        <v>333</v>
      </c>
      <c r="C1801" s="56" t="s">
        <v>17</v>
      </c>
      <c r="D1801" s="57">
        <v>0</v>
      </c>
      <c r="E1801" s="57">
        <v>8.5030000000000001</v>
      </c>
      <c r="F1801" s="57">
        <v>8.5022000000000002</v>
      </c>
      <c r="G1801" s="58">
        <f t="shared" si="57"/>
        <v>0.99990591555921438</v>
      </c>
    </row>
    <row r="1802" spans="1:9" ht="16.8" thickBot="1" x14ac:dyDescent="0.35">
      <c r="A1802" s="43" t="str">
        <f t="shared" si="56"/>
        <v>A</v>
      </c>
      <c r="B1802" s="44" t="s">
        <v>914</v>
      </c>
      <c r="C1802" s="45" t="s">
        <v>915</v>
      </c>
      <c r="D1802" s="63">
        <v>8869</v>
      </c>
      <c r="E1802" s="63">
        <v>8869</v>
      </c>
      <c r="F1802" s="63">
        <v>7899.0421900000001</v>
      </c>
      <c r="G1802" s="64">
        <f t="shared" si="57"/>
        <v>0.89063504228210622</v>
      </c>
      <c r="H1802" s="48"/>
      <c r="I1802" s="48"/>
    </row>
    <row r="1803" spans="1:9" ht="15" thickTop="1" x14ac:dyDescent="0.3">
      <c r="A1803" s="43" t="str">
        <f t="shared" si="56"/>
        <v>A</v>
      </c>
      <c r="B1803" s="55" t="s">
        <v>333</v>
      </c>
      <c r="C1803" s="56" t="s">
        <v>10</v>
      </c>
      <c r="D1803" s="57">
        <v>6501</v>
      </c>
      <c r="E1803" s="57">
        <v>6501</v>
      </c>
      <c r="F1803" s="57">
        <v>6238.5223100000003</v>
      </c>
      <c r="G1803" s="58">
        <f t="shared" si="57"/>
        <v>0.95962502845716047</v>
      </c>
    </row>
    <row r="1804" spans="1:9" x14ac:dyDescent="0.3">
      <c r="A1804" s="43" t="str">
        <f t="shared" si="56"/>
        <v>A</v>
      </c>
      <c r="B1804" s="59" t="s">
        <v>333</v>
      </c>
      <c r="C1804" s="60" t="s">
        <v>11</v>
      </c>
      <c r="D1804" s="61">
        <v>4059</v>
      </c>
      <c r="E1804" s="61">
        <v>4059</v>
      </c>
      <c r="F1804" s="61">
        <v>3392.8794899999998</v>
      </c>
      <c r="G1804" s="62">
        <f t="shared" si="57"/>
        <v>0.83589048780487796</v>
      </c>
    </row>
    <row r="1805" spans="1:9" x14ac:dyDescent="0.3">
      <c r="A1805" s="43" t="str">
        <f t="shared" si="56"/>
        <v>A</v>
      </c>
      <c r="B1805" s="59" t="s">
        <v>333</v>
      </c>
      <c r="C1805" s="60" t="s">
        <v>12</v>
      </c>
      <c r="D1805" s="61">
        <v>2050</v>
      </c>
      <c r="E1805" s="61">
        <v>2130</v>
      </c>
      <c r="F1805" s="61">
        <v>2577.4118400000002</v>
      </c>
      <c r="G1805" s="62">
        <f t="shared" si="57"/>
        <v>1.2100525070422536</v>
      </c>
    </row>
    <row r="1806" spans="1:9" x14ac:dyDescent="0.3">
      <c r="A1806" s="43" t="str">
        <f t="shared" si="56"/>
        <v>A</v>
      </c>
      <c r="B1806" s="59" t="s">
        <v>333</v>
      </c>
      <c r="C1806" s="60" t="s">
        <v>2</v>
      </c>
      <c r="D1806" s="61">
        <v>80</v>
      </c>
      <c r="E1806" s="61">
        <v>50</v>
      </c>
      <c r="F1806" s="61">
        <v>60.028509999999997</v>
      </c>
      <c r="G1806" s="62">
        <f t="shared" si="57"/>
        <v>1.2005702</v>
      </c>
    </row>
    <row r="1807" spans="1:9" x14ac:dyDescent="0.3">
      <c r="A1807" s="43" t="str">
        <f t="shared" si="56"/>
        <v>A</v>
      </c>
      <c r="B1807" s="59" t="s">
        <v>333</v>
      </c>
      <c r="C1807" s="60" t="s">
        <v>15</v>
      </c>
      <c r="D1807" s="61">
        <v>150</v>
      </c>
      <c r="E1807" s="61">
        <v>100</v>
      </c>
      <c r="F1807" s="61">
        <v>59.75535</v>
      </c>
      <c r="G1807" s="62">
        <f t="shared" si="57"/>
        <v>0.59755349999999996</v>
      </c>
    </row>
    <row r="1808" spans="1:9" x14ac:dyDescent="0.3">
      <c r="A1808" s="43" t="str">
        <f t="shared" si="56"/>
        <v>A</v>
      </c>
      <c r="B1808" s="59" t="s">
        <v>333</v>
      </c>
      <c r="C1808" s="60" t="s">
        <v>16</v>
      </c>
      <c r="D1808" s="61">
        <v>162</v>
      </c>
      <c r="E1808" s="61">
        <v>162</v>
      </c>
      <c r="F1808" s="61">
        <v>148.44712000000001</v>
      </c>
      <c r="G1808" s="62">
        <f t="shared" si="57"/>
        <v>0.91634024691358029</v>
      </c>
    </row>
    <row r="1809" spans="1:9" x14ac:dyDescent="0.3">
      <c r="A1809" s="43" t="str">
        <f t="shared" si="56"/>
        <v>A</v>
      </c>
      <c r="B1809" s="55" t="s">
        <v>333</v>
      </c>
      <c r="C1809" s="56" t="s">
        <v>17</v>
      </c>
      <c r="D1809" s="57">
        <v>2368</v>
      </c>
      <c r="E1809" s="57">
        <v>2368</v>
      </c>
      <c r="F1809" s="57">
        <v>1660.5198799999998</v>
      </c>
      <c r="G1809" s="58">
        <f t="shared" si="57"/>
        <v>0.70123305743243236</v>
      </c>
    </row>
    <row r="1810" spans="1:9" ht="16.8" thickBot="1" x14ac:dyDescent="0.35">
      <c r="A1810" s="43" t="str">
        <f t="shared" si="56"/>
        <v>A</v>
      </c>
      <c r="B1810" s="44" t="s">
        <v>916</v>
      </c>
      <c r="C1810" s="45" t="s">
        <v>917</v>
      </c>
      <c r="D1810" s="63">
        <v>82180</v>
      </c>
      <c r="E1810" s="63">
        <v>82180</v>
      </c>
      <c r="F1810" s="63">
        <v>82307.192989999996</v>
      </c>
      <c r="G1810" s="64">
        <f t="shared" si="57"/>
        <v>1.0015477365539061</v>
      </c>
      <c r="H1810" s="48"/>
      <c r="I1810" s="48"/>
    </row>
    <row r="1811" spans="1:9" ht="15" thickTop="1" x14ac:dyDescent="0.3">
      <c r="A1811" s="43" t="str">
        <f t="shared" si="56"/>
        <v>A</v>
      </c>
      <c r="B1811" s="55" t="s">
        <v>333</v>
      </c>
      <c r="C1811" s="56" t="s">
        <v>10</v>
      </c>
      <c r="D1811" s="57">
        <v>82180</v>
      </c>
      <c r="E1811" s="57">
        <v>82180</v>
      </c>
      <c r="F1811" s="57">
        <v>82307.192989999996</v>
      </c>
      <c r="G1811" s="58">
        <f t="shared" si="57"/>
        <v>1.0015477365539061</v>
      </c>
    </row>
    <row r="1812" spans="1:9" x14ac:dyDescent="0.3">
      <c r="A1812" s="43" t="str">
        <f t="shared" si="56"/>
        <v>A</v>
      </c>
      <c r="B1812" s="59" t="s">
        <v>333</v>
      </c>
      <c r="C1812" s="60" t="s">
        <v>12</v>
      </c>
      <c r="D1812" s="61">
        <v>0</v>
      </c>
      <c r="E1812" s="61">
        <v>0</v>
      </c>
      <c r="F1812" s="61">
        <v>124.95453000000001</v>
      </c>
      <c r="G1812" s="62" t="e">
        <f t="shared" si="57"/>
        <v>#DIV/0!</v>
      </c>
    </row>
    <row r="1813" spans="1:9" x14ac:dyDescent="0.3">
      <c r="A1813" s="43" t="str">
        <f t="shared" si="56"/>
        <v>A</v>
      </c>
      <c r="B1813" s="59" t="s">
        <v>333</v>
      </c>
      <c r="C1813" s="60" t="s">
        <v>2</v>
      </c>
      <c r="D1813" s="61">
        <v>82180</v>
      </c>
      <c r="E1813" s="61">
        <v>82180</v>
      </c>
      <c r="F1813" s="61">
        <v>82182.238459999993</v>
      </c>
      <c r="G1813" s="62">
        <f t="shared" si="57"/>
        <v>1.0000272385008517</v>
      </c>
    </row>
    <row r="1814" spans="1:9" ht="16.8" thickBot="1" x14ac:dyDescent="0.35">
      <c r="A1814" s="43" t="str">
        <f t="shared" si="56"/>
        <v>A</v>
      </c>
      <c r="B1814" s="44" t="s">
        <v>918</v>
      </c>
      <c r="C1814" s="45" t="s">
        <v>304</v>
      </c>
      <c r="D1814" s="63">
        <v>3670</v>
      </c>
      <c r="E1814" s="63">
        <v>3670</v>
      </c>
      <c r="F1814" s="63">
        <v>3161.7803299999996</v>
      </c>
      <c r="G1814" s="64">
        <f t="shared" si="57"/>
        <v>0.8615205258855585</v>
      </c>
      <c r="H1814" s="48"/>
      <c r="I1814" s="48"/>
    </row>
    <row r="1815" spans="1:9" ht="15" thickTop="1" x14ac:dyDescent="0.3">
      <c r="A1815" s="43" t="str">
        <f t="shared" si="56"/>
        <v>A</v>
      </c>
      <c r="B1815" s="55" t="s">
        <v>333</v>
      </c>
      <c r="C1815" s="56" t="s">
        <v>10</v>
      </c>
      <c r="D1815" s="57">
        <v>3650</v>
      </c>
      <c r="E1815" s="57">
        <v>3620</v>
      </c>
      <c r="F1815" s="57">
        <v>3111.8943299999996</v>
      </c>
      <c r="G1815" s="58">
        <f t="shared" si="57"/>
        <v>0.85963931767955792</v>
      </c>
    </row>
    <row r="1816" spans="1:9" x14ac:dyDescent="0.3">
      <c r="A1816" s="43" t="str">
        <f t="shared" si="56"/>
        <v>A</v>
      </c>
      <c r="B1816" s="59" t="s">
        <v>333</v>
      </c>
      <c r="C1816" s="60" t="s">
        <v>11</v>
      </c>
      <c r="D1816" s="61">
        <v>2676</v>
      </c>
      <c r="E1816" s="61">
        <v>2676</v>
      </c>
      <c r="F1816" s="61">
        <v>2288.0151099999998</v>
      </c>
      <c r="G1816" s="62">
        <f t="shared" si="57"/>
        <v>0.85501312032884891</v>
      </c>
    </row>
    <row r="1817" spans="1:9" x14ac:dyDescent="0.3">
      <c r="A1817" s="43" t="str">
        <f t="shared" si="56"/>
        <v>A</v>
      </c>
      <c r="B1817" s="59" t="s">
        <v>333</v>
      </c>
      <c r="C1817" s="60" t="s">
        <v>12</v>
      </c>
      <c r="D1817" s="61">
        <v>942</v>
      </c>
      <c r="E1817" s="61">
        <v>912</v>
      </c>
      <c r="F1817" s="61">
        <v>820.90886999999998</v>
      </c>
      <c r="G1817" s="62">
        <f t="shared" si="57"/>
        <v>0.90011937499999994</v>
      </c>
    </row>
    <row r="1818" spans="1:9" x14ac:dyDescent="0.3">
      <c r="A1818" s="43" t="str">
        <f t="shared" si="56"/>
        <v>A</v>
      </c>
      <c r="B1818" s="59" t="s">
        <v>333</v>
      </c>
      <c r="C1818" s="60" t="s">
        <v>15</v>
      </c>
      <c r="D1818" s="61">
        <v>30</v>
      </c>
      <c r="E1818" s="61">
        <v>30</v>
      </c>
      <c r="F1818" s="61">
        <v>1.6185700000000001</v>
      </c>
      <c r="G1818" s="62">
        <f t="shared" si="57"/>
        <v>5.3952333333333338E-2</v>
      </c>
    </row>
    <row r="1819" spans="1:9" x14ac:dyDescent="0.3">
      <c r="A1819" s="43" t="str">
        <f t="shared" si="56"/>
        <v>A</v>
      </c>
      <c r="B1819" s="59" t="s">
        <v>333</v>
      </c>
      <c r="C1819" s="60" t="s">
        <v>16</v>
      </c>
      <c r="D1819" s="61">
        <v>2</v>
      </c>
      <c r="E1819" s="61">
        <v>2</v>
      </c>
      <c r="F1819" s="61">
        <v>1.35178</v>
      </c>
      <c r="G1819" s="62">
        <f t="shared" si="57"/>
        <v>0.67588999999999999</v>
      </c>
    </row>
    <row r="1820" spans="1:9" x14ac:dyDescent="0.3">
      <c r="A1820" s="43" t="str">
        <f t="shared" si="56"/>
        <v>A</v>
      </c>
      <c r="B1820" s="55" t="s">
        <v>333</v>
      </c>
      <c r="C1820" s="56" t="s">
        <v>17</v>
      </c>
      <c r="D1820" s="57">
        <v>20</v>
      </c>
      <c r="E1820" s="57">
        <v>50</v>
      </c>
      <c r="F1820" s="57">
        <v>49.886000000000003</v>
      </c>
      <c r="G1820" s="58">
        <f t="shared" si="57"/>
        <v>0.99772000000000005</v>
      </c>
    </row>
    <row r="1821" spans="1:9" ht="65.400000000000006" thickBot="1" x14ac:dyDescent="0.35">
      <c r="A1821" s="43" t="str">
        <f t="shared" si="56"/>
        <v>A</v>
      </c>
      <c r="B1821" s="44" t="s">
        <v>919</v>
      </c>
      <c r="C1821" s="45" t="s">
        <v>920</v>
      </c>
      <c r="D1821" s="63">
        <v>2636</v>
      </c>
      <c r="E1821" s="63">
        <v>2636</v>
      </c>
      <c r="F1821" s="63">
        <v>2627.5059999999999</v>
      </c>
      <c r="G1821" s="64">
        <f t="shared" si="57"/>
        <v>0.99677769347496203</v>
      </c>
      <c r="H1821" s="48"/>
      <c r="I1821" s="48"/>
    </row>
    <row r="1822" spans="1:9" ht="15" thickTop="1" x14ac:dyDescent="0.3">
      <c r="A1822" s="43" t="str">
        <f t="shared" si="56"/>
        <v>A</v>
      </c>
      <c r="B1822" s="55" t="s">
        <v>333</v>
      </c>
      <c r="C1822" s="56" t="s">
        <v>10</v>
      </c>
      <c r="D1822" s="57">
        <v>2616</v>
      </c>
      <c r="E1822" s="57">
        <v>2631</v>
      </c>
      <c r="F1822" s="57">
        <v>2623.5609999999997</v>
      </c>
      <c r="G1822" s="58">
        <f t="shared" si="57"/>
        <v>0.99717255796275173</v>
      </c>
    </row>
    <row r="1823" spans="1:9" x14ac:dyDescent="0.3">
      <c r="A1823" s="43" t="str">
        <f t="shared" si="56"/>
        <v>A</v>
      </c>
      <c r="B1823" s="59" t="s">
        <v>333</v>
      </c>
      <c r="C1823" s="60" t="s">
        <v>11</v>
      </c>
      <c r="D1823" s="61">
        <v>1496</v>
      </c>
      <c r="E1823" s="61">
        <v>1496</v>
      </c>
      <c r="F1823" s="61">
        <v>1495.94642</v>
      </c>
      <c r="G1823" s="62">
        <f t="shared" si="57"/>
        <v>0.99996418449197855</v>
      </c>
    </row>
    <row r="1824" spans="1:9" x14ac:dyDescent="0.3">
      <c r="A1824" s="43" t="str">
        <f t="shared" si="56"/>
        <v>A</v>
      </c>
      <c r="B1824" s="59" t="s">
        <v>333</v>
      </c>
      <c r="C1824" s="60" t="s">
        <v>12</v>
      </c>
      <c r="D1824" s="61">
        <v>370</v>
      </c>
      <c r="E1824" s="61">
        <v>376.5</v>
      </c>
      <c r="F1824" s="61">
        <v>372.07893000000001</v>
      </c>
      <c r="G1824" s="62">
        <f t="shared" si="57"/>
        <v>0.98825745019920319</v>
      </c>
    </row>
    <row r="1825" spans="1:9" x14ac:dyDescent="0.3">
      <c r="A1825" s="43" t="str">
        <f t="shared" si="56"/>
        <v>A</v>
      </c>
      <c r="B1825" s="59" t="s">
        <v>333</v>
      </c>
      <c r="C1825" s="60" t="s">
        <v>14</v>
      </c>
      <c r="D1825" s="61">
        <v>410</v>
      </c>
      <c r="E1825" s="61">
        <v>410</v>
      </c>
      <c r="F1825" s="61">
        <v>410</v>
      </c>
      <c r="G1825" s="62">
        <f t="shared" si="57"/>
        <v>1</v>
      </c>
    </row>
    <row r="1826" spans="1:9" x14ac:dyDescent="0.3">
      <c r="A1826" s="43" t="str">
        <f t="shared" si="56"/>
        <v>A</v>
      </c>
      <c r="B1826" s="59" t="s">
        <v>333</v>
      </c>
      <c r="C1826" s="60" t="s">
        <v>15</v>
      </c>
      <c r="D1826" s="61">
        <v>250</v>
      </c>
      <c r="E1826" s="61">
        <v>267.5</v>
      </c>
      <c r="F1826" s="61">
        <v>267.15334000000001</v>
      </c>
      <c r="G1826" s="62">
        <f t="shared" si="57"/>
        <v>0.99870407476635514</v>
      </c>
    </row>
    <row r="1827" spans="1:9" x14ac:dyDescent="0.3">
      <c r="A1827" s="43" t="str">
        <f t="shared" si="56"/>
        <v>A</v>
      </c>
      <c r="B1827" s="59" t="s">
        <v>333</v>
      </c>
      <c r="C1827" s="60" t="s">
        <v>16</v>
      </c>
      <c r="D1827" s="61">
        <v>90</v>
      </c>
      <c r="E1827" s="61">
        <v>81</v>
      </c>
      <c r="F1827" s="61">
        <v>78.382310000000004</v>
      </c>
      <c r="G1827" s="62">
        <f t="shared" si="57"/>
        <v>0.96768283950617284</v>
      </c>
    </row>
    <row r="1828" spans="1:9" x14ac:dyDescent="0.3">
      <c r="A1828" s="43" t="str">
        <f t="shared" si="56"/>
        <v>A</v>
      </c>
      <c r="B1828" s="55" t="s">
        <v>333</v>
      </c>
      <c r="C1828" s="56" t="s">
        <v>17</v>
      </c>
      <c r="D1828" s="57">
        <v>20</v>
      </c>
      <c r="E1828" s="57">
        <v>5</v>
      </c>
      <c r="F1828" s="57">
        <v>3.9449999999999998</v>
      </c>
      <c r="G1828" s="58">
        <f t="shared" si="57"/>
        <v>0.78899999999999992</v>
      </c>
    </row>
    <row r="1829" spans="1:9" ht="16.8" thickBot="1" x14ac:dyDescent="0.35">
      <c r="A1829" s="43" t="str">
        <f t="shared" si="56"/>
        <v>A</v>
      </c>
      <c r="B1829" s="44" t="s">
        <v>921</v>
      </c>
      <c r="C1829" s="45" t="s">
        <v>922</v>
      </c>
      <c r="D1829" s="63">
        <v>25000</v>
      </c>
      <c r="E1829" s="63">
        <v>25000</v>
      </c>
      <c r="F1829" s="63">
        <v>24997.253390000002</v>
      </c>
      <c r="G1829" s="64">
        <f t="shared" si="57"/>
        <v>0.99989013560000006</v>
      </c>
      <c r="H1829" s="48"/>
      <c r="I1829" s="48"/>
    </row>
    <row r="1830" spans="1:9" ht="15" thickTop="1" x14ac:dyDescent="0.3">
      <c r="A1830" s="43" t="str">
        <f t="shared" si="56"/>
        <v>A</v>
      </c>
      <c r="B1830" s="55" t="s">
        <v>333</v>
      </c>
      <c r="C1830" s="56" t="s">
        <v>10</v>
      </c>
      <c r="D1830" s="57">
        <v>24124</v>
      </c>
      <c r="E1830" s="57">
        <v>24152.471000000001</v>
      </c>
      <c r="F1830" s="57">
        <v>24149.810669999999</v>
      </c>
      <c r="G1830" s="58">
        <f t="shared" si="57"/>
        <v>0.99988985267801367</v>
      </c>
    </row>
    <row r="1831" spans="1:9" x14ac:dyDescent="0.3">
      <c r="A1831" s="43" t="str">
        <f t="shared" si="56"/>
        <v>A</v>
      </c>
      <c r="B1831" s="59" t="s">
        <v>333</v>
      </c>
      <c r="C1831" s="60" t="s">
        <v>13</v>
      </c>
      <c r="D1831" s="61">
        <v>47</v>
      </c>
      <c r="E1831" s="61">
        <v>47</v>
      </c>
      <c r="F1831" s="61">
        <v>47</v>
      </c>
      <c r="G1831" s="62">
        <f t="shared" si="57"/>
        <v>1</v>
      </c>
    </row>
    <row r="1832" spans="1:9" x14ac:dyDescent="0.3">
      <c r="A1832" s="43" t="str">
        <f t="shared" si="56"/>
        <v>A</v>
      </c>
      <c r="B1832" s="59" t="s">
        <v>333</v>
      </c>
      <c r="C1832" s="60" t="s">
        <v>14</v>
      </c>
      <c r="D1832" s="61">
        <v>24077</v>
      </c>
      <c r="E1832" s="61">
        <v>24105.471000000001</v>
      </c>
      <c r="F1832" s="61">
        <v>24102.810669999999</v>
      </c>
      <c r="G1832" s="62">
        <f t="shared" si="57"/>
        <v>0.99988963791663721</v>
      </c>
    </row>
    <row r="1833" spans="1:9" x14ac:dyDescent="0.3">
      <c r="A1833" s="43" t="str">
        <f t="shared" si="56"/>
        <v>A</v>
      </c>
      <c r="B1833" s="55" t="s">
        <v>333</v>
      </c>
      <c r="C1833" s="56" t="s">
        <v>17</v>
      </c>
      <c r="D1833" s="57">
        <v>843</v>
      </c>
      <c r="E1833" s="57">
        <v>814.529</v>
      </c>
      <c r="F1833" s="57">
        <v>814.44272000000001</v>
      </c>
      <c r="G1833" s="58">
        <f t="shared" si="57"/>
        <v>0.99989407375305239</v>
      </c>
    </row>
    <row r="1834" spans="1:9" x14ac:dyDescent="0.3">
      <c r="A1834" s="43" t="str">
        <f t="shared" si="56"/>
        <v>A</v>
      </c>
      <c r="B1834" s="55" t="s">
        <v>333</v>
      </c>
      <c r="C1834" s="56" t="s">
        <v>21</v>
      </c>
      <c r="D1834" s="57">
        <v>33</v>
      </c>
      <c r="E1834" s="57">
        <v>33</v>
      </c>
      <c r="F1834" s="57">
        <v>33</v>
      </c>
      <c r="G1834" s="58">
        <f t="shared" si="57"/>
        <v>1</v>
      </c>
    </row>
    <row r="1835" spans="1:9" ht="16.8" thickBot="1" x14ac:dyDescent="0.35">
      <c r="A1835" s="43" t="str">
        <f t="shared" si="56"/>
        <v>A</v>
      </c>
      <c r="B1835" s="44" t="s">
        <v>923</v>
      </c>
      <c r="C1835" s="45" t="s">
        <v>924</v>
      </c>
      <c r="D1835" s="63">
        <v>14790</v>
      </c>
      <c r="E1835" s="63">
        <v>14370</v>
      </c>
      <c r="F1835" s="63">
        <v>14367.287909999999</v>
      </c>
      <c r="G1835" s="64">
        <f t="shared" si="57"/>
        <v>0.99981126722338198</v>
      </c>
      <c r="H1835" s="48"/>
      <c r="I1835" s="48"/>
    </row>
    <row r="1836" spans="1:9" ht="15" thickTop="1" x14ac:dyDescent="0.3">
      <c r="A1836" s="43" t="str">
        <f t="shared" si="56"/>
        <v>A</v>
      </c>
      <c r="B1836" s="55" t="s">
        <v>333</v>
      </c>
      <c r="C1836" s="56" t="s">
        <v>10</v>
      </c>
      <c r="D1836" s="57">
        <v>14430</v>
      </c>
      <c r="E1836" s="57">
        <v>14063.756000000001</v>
      </c>
      <c r="F1836" s="57">
        <v>14061.099199999999</v>
      </c>
      <c r="G1836" s="58">
        <f t="shared" si="57"/>
        <v>0.99981108887270209</v>
      </c>
    </row>
    <row r="1837" spans="1:9" x14ac:dyDescent="0.3">
      <c r="A1837" s="43" t="str">
        <f t="shared" si="56"/>
        <v>A</v>
      </c>
      <c r="B1837" s="59" t="s">
        <v>333</v>
      </c>
      <c r="C1837" s="60" t="s">
        <v>14</v>
      </c>
      <c r="D1837" s="61">
        <v>14430</v>
      </c>
      <c r="E1837" s="61">
        <v>14063.756000000001</v>
      </c>
      <c r="F1837" s="61">
        <v>14061.099199999999</v>
      </c>
      <c r="G1837" s="62">
        <f t="shared" si="57"/>
        <v>0.99981108887270209</v>
      </c>
    </row>
    <row r="1838" spans="1:9" x14ac:dyDescent="0.3">
      <c r="A1838" s="43" t="str">
        <f t="shared" si="56"/>
        <v>A</v>
      </c>
      <c r="B1838" s="55" t="s">
        <v>333</v>
      </c>
      <c r="C1838" s="56" t="s">
        <v>17</v>
      </c>
      <c r="D1838" s="57">
        <v>360</v>
      </c>
      <c r="E1838" s="57">
        <v>306.24400000000003</v>
      </c>
      <c r="F1838" s="57">
        <v>306.18871000000001</v>
      </c>
      <c r="G1838" s="58">
        <f t="shared" si="57"/>
        <v>0.99981945768733427</v>
      </c>
    </row>
    <row r="1839" spans="1:9" ht="33" thickBot="1" x14ac:dyDescent="0.35">
      <c r="A1839" s="43" t="str">
        <f t="shared" si="56"/>
        <v>A</v>
      </c>
      <c r="B1839" s="44" t="s">
        <v>925</v>
      </c>
      <c r="C1839" s="45" t="s">
        <v>926</v>
      </c>
      <c r="D1839" s="63">
        <v>645</v>
      </c>
      <c r="E1839" s="63">
        <v>600</v>
      </c>
      <c r="F1839" s="63">
        <v>600</v>
      </c>
      <c r="G1839" s="64">
        <f t="shared" si="57"/>
        <v>1</v>
      </c>
      <c r="H1839" s="48"/>
      <c r="I1839" s="48"/>
    </row>
    <row r="1840" spans="1:9" ht="15" thickTop="1" x14ac:dyDescent="0.3">
      <c r="A1840" s="43" t="str">
        <f t="shared" si="56"/>
        <v>A</v>
      </c>
      <c r="B1840" s="55" t="s">
        <v>333</v>
      </c>
      <c r="C1840" s="56" t="s">
        <v>10</v>
      </c>
      <c r="D1840" s="57">
        <v>645</v>
      </c>
      <c r="E1840" s="57">
        <v>600</v>
      </c>
      <c r="F1840" s="57">
        <v>600</v>
      </c>
      <c r="G1840" s="58">
        <f t="shared" si="57"/>
        <v>1</v>
      </c>
    </row>
    <row r="1841" spans="1:9" x14ac:dyDescent="0.3">
      <c r="A1841" s="43" t="str">
        <f t="shared" si="56"/>
        <v>A</v>
      </c>
      <c r="B1841" s="59" t="s">
        <v>333</v>
      </c>
      <c r="C1841" s="60" t="s">
        <v>14</v>
      </c>
      <c r="D1841" s="61">
        <v>645</v>
      </c>
      <c r="E1841" s="61">
        <v>600</v>
      </c>
      <c r="F1841" s="61">
        <v>600</v>
      </c>
      <c r="G1841" s="62">
        <f t="shared" si="57"/>
        <v>1</v>
      </c>
    </row>
    <row r="1842" spans="1:9" ht="33" thickBot="1" x14ac:dyDescent="0.35">
      <c r="A1842" s="43" t="str">
        <f t="shared" si="56"/>
        <v>A</v>
      </c>
      <c r="B1842" s="44" t="s">
        <v>927</v>
      </c>
      <c r="C1842" s="45" t="s">
        <v>928</v>
      </c>
      <c r="D1842" s="63">
        <v>1768</v>
      </c>
      <c r="E1842" s="63">
        <v>1233</v>
      </c>
      <c r="F1842" s="63">
        <v>1232.9987599999999</v>
      </c>
      <c r="G1842" s="64">
        <f t="shared" si="57"/>
        <v>0.99999899432278994</v>
      </c>
      <c r="H1842" s="48"/>
      <c r="I1842" s="48"/>
    </row>
    <row r="1843" spans="1:9" ht="15" thickTop="1" x14ac:dyDescent="0.3">
      <c r="A1843" s="43" t="str">
        <f t="shared" si="56"/>
        <v>A</v>
      </c>
      <c r="B1843" s="55" t="s">
        <v>333</v>
      </c>
      <c r="C1843" s="56" t="s">
        <v>10</v>
      </c>
      <c r="D1843" s="57">
        <v>1515</v>
      </c>
      <c r="E1843" s="57">
        <v>980</v>
      </c>
      <c r="F1843" s="57">
        <v>979.99895000000004</v>
      </c>
      <c r="G1843" s="58">
        <f t="shared" si="57"/>
        <v>0.99999892857142858</v>
      </c>
    </row>
    <row r="1844" spans="1:9" x14ac:dyDescent="0.3">
      <c r="A1844" s="43" t="str">
        <f t="shared" si="56"/>
        <v>A</v>
      </c>
      <c r="B1844" s="59" t="s">
        <v>333</v>
      </c>
      <c r="C1844" s="60" t="s">
        <v>14</v>
      </c>
      <c r="D1844" s="61">
        <v>1515</v>
      </c>
      <c r="E1844" s="61">
        <v>980</v>
      </c>
      <c r="F1844" s="61">
        <v>979.99895000000004</v>
      </c>
      <c r="G1844" s="62">
        <f t="shared" si="57"/>
        <v>0.99999892857142858</v>
      </c>
    </row>
    <row r="1845" spans="1:9" x14ac:dyDescent="0.3">
      <c r="A1845" s="43" t="str">
        <f t="shared" si="56"/>
        <v>A</v>
      </c>
      <c r="B1845" s="55" t="s">
        <v>333</v>
      </c>
      <c r="C1845" s="56" t="s">
        <v>17</v>
      </c>
      <c r="D1845" s="57">
        <v>253</v>
      </c>
      <c r="E1845" s="57">
        <v>253</v>
      </c>
      <c r="F1845" s="57">
        <v>252.99981</v>
      </c>
      <c r="G1845" s="58">
        <f t="shared" si="57"/>
        <v>0.99999924901185766</v>
      </c>
    </row>
    <row r="1846" spans="1:9" ht="33" thickBot="1" x14ac:dyDescent="0.35">
      <c r="A1846" s="43" t="str">
        <f t="shared" si="56"/>
        <v>A</v>
      </c>
      <c r="B1846" s="44" t="s">
        <v>929</v>
      </c>
      <c r="C1846" s="45" t="s">
        <v>930</v>
      </c>
      <c r="D1846" s="63">
        <v>685</v>
      </c>
      <c r="E1846" s="63">
        <v>685</v>
      </c>
      <c r="F1846" s="63">
        <v>685</v>
      </c>
      <c r="G1846" s="64">
        <f t="shared" si="57"/>
        <v>1</v>
      </c>
      <c r="H1846" s="48"/>
      <c r="I1846" s="48"/>
    </row>
    <row r="1847" spans="1:9" ht="15" thickTop="1" x14ac:dyDescent="0.3">
      <c r="A1847" s="43" t="str">
        <f t="shared" si="56"/>
        <v>A</v>
      </c>
      <c r="B1847" s="55" t="s">
        <v>333</v>
      </c>
      <c r="C1847" s="56" t="s">
        <v>10</v>
      </c>
      <c r="D1847" s="57">
        <v>615</v>
      </c>
      <c r="E1847" s="57">
        <v>685</v>
      </c>
      <c r="F1847" s="57">
        <v>685</v>
      </c>
      <c r="G1847" s="58">
        <f t="shared" si="57"/>
        <v>1</v>
      </c>
    </row>
    <row r="1848" spans="1:9" x14ac:dyDescent="0.3">
      <c r="A1848" s="43" t="str">
        <f t="shared" si="56"/>
        <v>A</v>
      </c>
      <c r="B1848" s="59" t="s">
        <v>333</v>
      </c>
      <c r="C1848" s="60" t="s">
        <v>14</v>
      </c>
      <c r="D1848" s="61">
        <v>615</v>
      </c>
      <c r="E1848" s="61">
        <v>685</v>
      </c>
      <c r="F1848" s="61">
        <v>685</v>
      </c>
      <c r="G1848" s="62">
        <f t="shared" si="57"/>
        <v>1</v>
      </c>
    </row>
    <row r="1849" spans="1:9" x14ac:dyDescent="0.3">
      <c r="A1849" s="43" t="str">
        <f t="shared" si="56"/>
        <v>A</v>
      </c>
      <c r="B1849" s="55" t="s">
        <v>333</v>
      </c>
      <c r="C1849" s="56" t="s">
        <v>17</v>
      </c>
      <c r="D1849" s="57">
        <v>70</v>
      </c>
      <c r="E1849" s="57">
        <v>0</v>
      </c>
      <c r="F1849" s="57">
        <v>0</v>
      </c>
      <c r="G1849" s="58" t="e">
        <f t="shared" si="57"/>
        <v>#DIV/0!</v>
      </c>
    </row>
    <row r="1850" spans="1:9" ht="33" thickBot="1" x14ac:dyDescent="0.35">
      <c r="A1850" s="43" t="str">
        <f t="shared" si="56"/>
        <v>A</v>
      </c>
      <c r="B1850" s="44" t="s">
        <v>931</v>
      </c>
      <c r="C1850" s="45" t="s">
        <v>932</v>
      </c>
      <c r="D1850" s="63">
        <v>261</v>
      </c>
      <c r="E1850" s="63">
        <v>261</v>
      </c>
      <c r="F1850" s="63">
        <v>261</v>
      </c>
      <c r="G1850" s="64">
        <f t="shared" si="57"/>
        <v>1</v>
      </c>
      <c r="H1850" s="48"/>
      <c r="I1850" s="48"/>
    </row>
    <row r="1851" spans="1:9" ht="15" thickTop="1" x14ac:dyDescent="0.3">
      <c r="A1851" s="43" t="str">
        <f t="shared" si="56"/>
        <v>A</v>
      </c>
      <c r="B1851" s="55" t="s">
        <v>333</v>
      </c>
      <c r="C1851" s="56" t="s">
        <v>10</v>
      </c>
      <c r="D1851" s="57">
        <v>251</v>
      </c>
      <c r="E1851" s="57">
        <v>251</v>
      </c>
      <c r="F1851" s="57">
        <v>251</v>
      </c>
      <c r="G1851" s="58">
        <f t="shared" si="57"/>
        <v>1</v>
      </c>
    </row>
    <row r="1852" spans="1:9" x14ac:dyDescent="0.3">
      <c r="A1852" s="43" t="str">
        <f t="shared" si="56"/>
        <v>A</v>
      </c>
      <c r="B1852" s="59" t="s">
        <v>333</v>
      </c>
      <c r="C1852" s="60" t="s">
        <v>14</v>
      </c>
      <c r="D1852" s="61">
        <v>251</v>
      </c>
      <c r="E1852" s="61">
        <v>251</v>
      </c>
      <c r="F1852" s="61">
        <v>251</v>
      </c>
      <c r="G1852" s="62">
        <f t="shared" si="57"/>
        <v>1</v>
      </c>
    </row>
    <row r="1853" spans="1:9" x14ac:dyDescent="0.3">
      <c r="A1853" s="43" t="str">
        <f t="shared" si="56"/>
        <v>A</v>
      </c>
      <c r="B1853" s="55" t="s">
        <v>333</v>
      </c>
      <c r="C1853" s="56" t="s">
        <v>17</v>
      </c>
      <c r="D1853" s="57">
        <v>10</v>
      </c>
      <c r="E1853" s="57">
        <v>10</v>
      </c>
      <c r="F1853" s="57">
        <v>10</v>
      </c>
      <c r="G1853" s="58">
        <f t="shared" si="57"/>
        <v>1</v>
      </c>
    </row>
    <row r="1854" spans="1:9" ht="49.2" thickBot="1" x14ac:dyDescent="0.35">
      <c r="A1854" s="43" t="str">
        <f t="shared" si="56"/>
        <v>A</v>
      </c>
      <c r="B1854" s="44" t="s">
        <v>933</v>
      </c>
      <c r="C1854" s="45" t="s">
        <v>934</v>
      </c>
      <c r="D1854" s="63">
        <v>870</v>
      </c>
      <c r="E1854" s="63">
        <v>870</v>
      </c>
      <c r="F1854" s="63">
        <v>869.99752000000001</v>
      </c>
      <c r="G1854" s="64">
        <f t="shared" si="57"/>
        <v>0.99999714942528739</v>
      </c>
      <c r="H1854" s="48"/>
      <c r="I1854" s="48"/>
    </row>
    <row r="1855" spans="1:9" ht="15" thickTop="1" x14ac:dyDescent="0.3">
      <c r="A1855" s="43" t="str">
        <f t="shared" si="56"/>
        <v>A</v>
      </c>
      <c r="B1855" s="55" t="s">
        <v>333</v>
      </c>
      <c r="C1855" s="56" t="s">
        <v>10</v>
      </c>
      <c r="D1855" s="57">
        <v>870</v>
      </c>
      <c r="E1855" s="57">
        <v>870</v>
      </c>
      <c r="F1855" s="57">
        <v>869.99752000000001</v>
      </c>
      <c r="G1855" s="58">
        <f t="shared" si="57"/>
        <v>0.99999714942528739</v>
      </c>
    </row>
    <row r="1856" spans="1:9" x14ac:dyDescent="0.3">
      <c r="A1856" s="43" t="str">
        <f t="shared" si="56"/>
        <v>A</v>
      </c>
      <c r="B1856" s="59" t="s">
        <v>333</v>
      </c>
      <c r="C1856" s="60" t="s">
        <v>14</v>
      </c>
      <c r="D1856" s="61">
        <v>870</v>
      </c>
      <c r="E1856" s="61">
        <v>870</v>
      </c>
      <c r="F1856" s="61">
        <v>869.99752000000001</v>
      </c>
      <c r="G1856" s="62">
        <f t="shared" si="57"/>
        <v>0.99999714942528739</v>
      </c>
    </row>
    <row r="1857" spans="1:9" ht="49.2" thickBot="1" x14ac:dyDescent="0.35">
      <c r="A1857" s="43" t="str">
        <f t="shared" si="56"/>
        <v>A</v>
      </c>
      <c r="B1857" s="44" t="s">
        <v>935</v>
      </c>
      <c r="C1857" s="45" t="s">
        <v>936</v>
      </c>
      <c r="D1857" s="63">
        <v>230</v>
      </c>
      <c r="E1857" s="63">
        <v>230</v>
      </c>
      <c r="F1857" s="63">
        <v>230</v>
      </c>
      <c r="G1857" s="64">
        <f t="shared" si="57"/>
        <v>1</v>
      </c>
      <c r="H1857" s="48"/>
      <c r="I1857" s="48"/>
    </row>
    <row r="1858" spans="1:9" ht="15" thickTop="1" x14ac:dyDescent="0.3">
      <c r="A1858" s="43" t="str">
        <f t="shared" ref="A1858:A1921" si="58">IF(OR(D1858&lt;&gt;0,E1858&lt;&gt;0,F1858&lt;&gt;0),"A","B")</f>
        <v>A</v>
      </c>
      <c r="B1858" s="55" t="s">
        <v>333</v>
      </c>
      <c r="C1858" s="56" t="s">
        <v>10</v>
      </c>
      <c r="D1858" s="57">
        <v>230</v>
      </c>
      <c r="E1858" s="57">
        <v>230</v>
      </c>
      <c r="F1858" s="57">
        <v>230</v>
      </c>
      <c r="G1858" s="58">
        <f t="shared" ref="G1858:G1921" si="59">F1858/E1858</f>
        <v>1</v>
      </c>
    </row>
    <row r="1859" spans="1:9" x14ac:dyDescent="0.3">
      <c r="A1859" s="43" t="str">
        <f t="shared" si="58"/>
        <v>A</v>
      </c>
      <c r="B1859" s="59" t="s">
        <v>333</v>
      </c>
      <c r="C1859" s="60" t="s">
        <v>14</v>
      </c>
      <c r="D1859" s="61">
        <v>230</v>
      </c>
      <c r="E1859" s="61">
        <v>230</v>
      </c>
      <c r="F1859" s="61">
        <v>230</v>
      </c>
      <c r="G1859" s="62">
        <f t="shared" si="59"/>
        <v>1</v>
      </c>
    </row>
    <row r="1860" spans="1:9" ht="49.2" thickBot="1" x14ac:dyDescent="0.35">
      <c r="A1860" s="43" t="str">
        <f t="shared" si="58"/>
        <v>A</v>
      </c>
      <c r="B1860" s="44" t="s">
        <v>937</v>
      </c>
      <c r="C1860" s="45" t="s">
        <v>938</v>
      </c>
      <c r="D1860" s="63">
        <v>1893</v>
      </c>
      <c r="E1860" s="63">
        <v>1893</v>
      </c>
      <c r="F1860" s="63">
        <v>1892.9692</v>
      </c>
      <c r="G1860" s="64">
        <f t="shared" si="59"/>
        <v>0.99998372952984682</v>
      </c>
      <c r="H1860" s="48"/>
      <c r="I1860" s="48"/>
    </row>
    <row r="1861" spans="1:9" ht="15" thickTop="1" x14ac:dyDescent="0.3">
      <c r="A1861" s="43" t="str">
        <f t="shared" si="58"/>
        <v>A</v>
      </c>
      <c r="B1861" s="55" t="s">
        <v>333</v>
      </c>
      <c r="C1861" s="56" t="s">
        <v>10</v>
      </c>
      <c r="D1861" s="57">
        <v>1893</v>
      </c>
      <c r="E1861" s="57">
        <v>1797.7149999999999</v>
      </c>
      <c r="F1861" s="57">
        <v>1797.7149999999999</v>
      </c>
      <c r="G1861" s="58">
        <f t="shared" si="59"/>
        <v>1</v>
      </c>
    </row>
    <row r="1862" spans="1:9" x14ac:dyDescent="0.3">
      <c r="A1862" s="43" t="str">
        <f t="shared" si="58"/>
        <v>A</v>
      </c>
      <c r="B1862" s="59" t="s">
        <v>333</v>
      </c>
      <c r="C1862" s="60" t="s">
        <v>14</v>
      </c>
      <c r="D1862" s="61">
        <v>1893</v>
      </c>
      <c r="E1862" s="61">
        <v>1797.7149999999999</v>
      </c>
      <c r="F1862" s="61">
        <v>1797.7149999999999</v>
      </c>
      <c r="G1862" s="62">
        <f t="shared" si="59"/>
        <v>1</v>
      </c>
    </row>
    <row r="1863" spans="1:9" x14ac:dyDescent="0.3">
      <c r="A1863" s="43" t="str">
        <f t="shared" si="58"/>
        <v>A</v>
      </c>
      <c r="B1863" s="55" t="s">
        <v>333</v>
      </c>
      <c r="C1863" s="56" t="s">
        <v>17</v>
      </c>
      <c r="D1863" s="57">
        <v>0</v>
      </c>
      <c r="E1863" s="57">
        <v>95.284999999999997</v>
      </c>
      <c r="F1863" s="57">
        <v>95.254199999999997</v>
      </c>
      <c r="G1863" s="58">
        <f t="shared" si="59"/>
        <v>0.99967675919609589</v>
      </c>
    </row>
    <row r="1864" spans="1:9" ht="49.2" thickBot="1" x14ac:dyDescent="0.35">
      <c r="A1864" s="43" t="str">
        <f t="shared" si="58"/>
        <v>A</v>
      </c>
      <c r="B1864" s="44" t="s">
        <v>939</v>
      </c>
      <c r="C1864" s="45" t="s">
        <v>940</v>
      </c>
      <c r="D1864" s="63">
        <v>1805</v>
      </c>
      <c r="E1864" s="63">
        <v>1805</v>
      </c>
      <c r="F1864" s="63">
        <v>1805</v>
      </c>
      <c r="G1864" s="64">
        <f t="shared" si="59"/>
        <v>1</v>
      </c>
      <c r="H1864" s="48"/>
      <c r="I1864" s="48"/>
    </row>
    <row r="1865" spans="1:9" ht="15" thickTop="1" x14ac:dyDescent="0.3">
      <c r="A1865" s="43" t="str">
        <f t="shared" si="58"/>
        <v>A</v>
      </c>
      <c r="B1865" s="55" t="s">
        <v>333</v>
      </c>
      <c r="C1865" s="56" t="s">
        <v>10</v>
      </c>
      <c r="D1865" s="57">
        <v>1775</v>
      </c>
      <c r="E1865" s="57">
        <v>1775</v>
      </c>
      <c r="F1865" s="57">
        <v>1775</v>
      </c>
      <c r="G1865" s="58">
        <f t="shared" si="59"/>
        <v>1</v>
      </c>
    </row>
    <row r="1866" spans="1:9" x14ac:dyDescent="0.3">
      <c r="A1866" s="43" t="str">
        <f t="shared" si="58"/>
        <v>A</v>
      </c>
      <c r="B1866" s="59" t="s">
        <v>333</v>
      </c>
      <c r="C1866" s="60" t="s">
        <v>14</v>
      </c>
      <c r="D1866" s="61">
        <v>1775</v>
      </c>
      <c r="E1866" s="61">
        <v>1775</v>
      </c>
      <c r="F1866" s="61">
        <v>1775</v>
      </c>
      <c r="G1866" s="62">
        <f t="shared" si="59"/>
        <v>1</v>
      </c>
    </row>
    <row r="1867" spans="1:9" x14ac:dyDescent="0.3">
      <c r="A1867" s="43" t="str">
        <f t="shared" si="58"/>
        <v>A</v>
      </c>
      <c r="B1867" s="55" t="s">
        <v>333</v>
      </c>
      <c r="C1867" s="56" t="s">
        <v>17</v>
      </c>
      <c r="D1867" s="57">
        <v>30</v>
      </c>
      <c r="E1867" s="57">
        <v>30</v>
      </c>
      <c r="F1867" s="57">
        <v>30</v>
      </c>
      <c r="G1867" s="58">
        <f t="shared" si="59"/>
        <v>1</v>
      </c>
    </row>
    <row r="1868" spans="1:9" ht="33" thickBot="1" x14ac:dyDescent="0.35">
      <c r="A1868" s="43" t="str">
        <f t="shared" si="58"/>
        <v>A</v>
      </c>
      <c r="B1868" s="44" t="s">
        <v>941</v>
      </c>
      <c r="C1868" s="45" t="s">
        <v>942</v>
      </c>
      <c r="D1868" s="63">
        <v>100</v>
      </c>
      <c r="E1868" s="63">
        <v>100</v>
      </c>
      <c r="F1868" s="63">
        <v>100</v>
      </c>
      <c r="G1868" s="64">
        <f t="shared" si="59"/>
        <v>1</v>
      </c>
      <c r="H1868" s="48"/>
      <c r="I1868" s="48"/>
    </row>
    <row r="1869" spans="1:9" ht="15" thickTop="1" x14ac:dyDescent="0.3">
      <c r="A1869" s="43" t="str">
        <f t="shared" si="58"/>
        <v>A</v>
      </c>
      <c r="B1869" s="55" t="s">
        <v>333</v>
      </c>
      <c r="C1869" s="56" t="s">
        <v>10</v>
      </c>
      <c r="D1869" s="57">
        <v>100</v>
      </c>
      <c r="E1869" s="57">
        <v>100</v>
      </c>
      <c r="F1869" s="57">
        <v>100</v>
      </c>
      <c r="G1869" s="58">
        <f t="shared" si="59"/>
        <v>1</v>
      </c>
    </row>
    <row r="1870" spans="1:9" x14ac:dyDescent="0.3">
      <c r="A1870" s="43" t="str">
        <f t="shared" si="58"/>
        <v>A</v>
      </c>
      <c r="B1870" s="59" t="s">
        <v>333</v>
      </c>
      <c r="C1870" s="60" t="s">
        <v>14</v>
      </c>
      <c r="D1870" s="61">
        <v>100</v>
      </c>
      <c r="E1870" s="61">
        <v>100</v>
      </c>
      <c r="F1870" s="61">
        <v>100</v>
      </c>
      <c r="G1870" s="62">
        <f t="shared" si="59"/>
        <v>1</v>
      </c>
    </row>
    <row r="1871" spans="1:9" ht="33" thickBot="1" x14ac:dyDescent="0.35">
      <c r="A1871" s="43" t="str">
        <f t="shared" si="58"/>
        <v>A</v>
      </c>
      <c r="B1871" s="44" t="s">
        <v>943</v>
      </c>
      <c r="C1871" s="45" t="s">
        <v>944</v>
      </c>
      <c r="D1871" s="63">
        <v>800</v>
      </c>
      <c r="E1871" s="63">
        <v>1800</v>
      </c>
      <c r="F1871" s="63">
        <v>1800</v>
      </c>
      <c r="G1871" s="64">
        <f t="shared" si="59"/>
        <v>1</v>
      </c>
      <c r="H1871" s="48"/>
      <c r="I1871" s="48"/>
    </row>
    <row r="1872" spans="1:9" ht="15" thickTop="1" x14ac:dyDescent="0.3">
      <c r="A1872" s="43" t="str">
        <f t="shared" si="58"/>
        <v>A</v>
      </c>
      <c r="B1872" s="55" t="s">
        <v>333</v>
      </c>
      <c r="C1872" s="56" t="s">
        <v>10</v>
      </c>
      <c r="D1872" s="57">
        <v>800</v>
      </c>
      <c r="E1872" s="57">
        <v>1800</v>
      </c>
      <c r="F1872" s="57">
        <v>1800</v>
      </c>
      <c r="G1872" s="58">
        <f t="shared" si="59"/>
        <v>1</v>
      </c>
    </row>
    <row r="1873" spans="1:9" x14ac:dyDescent="0.3">
      <c r="A1873" s="43" t="str">
        <f t="shared" si="58"/>
        <v>A</v>
      </c>
      <c r="B1873" s="59" t="s">
        <v>333</v>
      </c>
      <c r="C1873" s="60" t="s">
        <v>14</v>
      </c>
      <c r="D1873" s="61">
        <v>800</v>
      </c>
      <c r="E1873" s="61">
        <v>1800</v>
      </c>
      <c r="F1873" s="61">
        <v>1800</v>
      </c>
      <c r="G1873" s="62">
        <f t="shared" si="59"/>
        <v>1</v>
      </c>
    </row>
    <row r="1874" spans="1:9" ht="33" thickBot="1" x14ac:dyDescent="0.35">
      <c r="A1874" s="43" t="str">
        <f t="shared" si="58"/>
        <v>A</v>
      </c>
      <c r="B1874" s="44" t="s">
        <v>945</v>
      </c>
      <c r="C1874" s="45" t="s">
        <v>946</v>
      </c>
      <c r="D1874" s="63">
        <v>500</v>
      </c>
      <c r="E1874" s="63">
        <v>500</v>
      </c>
      <c r="F1874" s="63">
        <v>500</v>
      </c>
      <c r="G1874" s="64">
        <f t="shared" si="59"/>
        <v>1</v>
      </c>
      <c r="H1874" s="48"/>
      <c r="I1874" s="48"/>
    </row>
    <row r="1875" spans="1:9" ht="15" thickTop="1" x14ac:dyDescent="0.3">
      <c r="A1875" s="43" t="str">
        <f t="shared" si="58"/>
        <v>A</v>
      </c>
      <c r="B1875" s="55" t="s">
        <v>333</v>
      </c>
      <c r="C1875" s="56" t="s">
        <v>10</v>
      </c>
      <c r="D1875" s="57">
        <v>347</v>
      </c>
      <c r="E1875" s="57">
        <v>347</v>
      </c>
      <c r="F1875" s="57">
        <v>347</v>
      </c>
      <c r="G1875" s="58">
        <f t="shared" si="59"/>
        <v>1</v>
      </c>
    </row>
    <row r="1876" spans="1:9" x14ac:dyDescent="0.3">
      <c r="A1876" s="43" t="str">
        <f t="shared" si="58"/>
        <v>A</v>
      </c>
      <c r="B1876" s="59" t="s">
        <v>333</v>
      </c>
      <c r="C1876" s="60" t="s">
        <v>13</v>
      </c>
      <c r="D1876" s="61">
        <v>47</v>
      </c>
      <c r="E1876" s="61">
        <v>47</v>
      </c>
      <c r="F1876" s="61">
        <v>47</v>
      </c>
      <c r="G1876" s="62">
        <f t="shared" si="59"/>
        <v>1</v>
      </c>
    </row>
    <row r="1877" spans="1:9" x14ac:dyDescent="0.3">
      <c r="A1877" s="43" t="str">
        <f t="shared" si="58"/>
        <v>A</v>
      </c>
      <c r="B1877" s="59" t="s">
        <v>333</v>
      </c>
      <c r="C1877" s="60" t="s">
        <v>14</v>
      </c>
      <c r="D1877" s="61">
        <v>300</v>
      </c>
      <c r="E1877" s="61">
        <v>300</v>
      </c>
      <c r="F1877" s="61">
        <v>300</v>
      </c>
      <c r="G1877" s="62">
        <f t="shared" si="59"/>
        <v>1</v>
      </c>
    </row>
    <row r="1878" spans="1:9" x14ac:dyDescent="0.3">
      <c r="A1878" s="43" t="str">
        <f t="shared" si="58"/>
        <v>A</v>
      </c>
      <c r="B1878" s="55" t="s">
        <v>333</v>
      </c>
      <c r="C1878" s="56" t="s">
        <v>17</v>
      </c>
      <c r="D1878" s="57">
        <v>120</v>
      </c>
      <c r="E1878" s="57">
        <v>120</v>
      </c>
      <c r="F1878" s="57">
        <v>120</v>
      </c>
      <c r="G1878" s="58">
        <f t="shared" si="59"/>
        <v>1</v>
      </c>
    </row>
    <row r="1879" spans="1:9" x14ac:dyDescent="0.3">
      <c r="A1879" s="43" t="str">
        <f t="shared" si="58"/>
        <v>A</v>
      </c>
      <c r="B1879" s="55" t="s">
        <v>333</v>
      </c>
      <c r="C1879" s="56" t="s">
        <v>21</v>
      </c>
      <c r="D1879" s="57">
        <v>33</v>
      </c>
      <c r="E1879" s="57">
        <v>33</v>
      </c>
      <c r="F1879" s="57">
        <v>33</v>
      </c>
      <c r="G1879" s="58">
        <f t="shared" si="59"/>
        <v>1</v>
      </c>
    </row>
    <row r="1880" spans="1:9" ht="33" thickBot="1" x14ac:dyDescent="0.35">
      <c r="A1880" s="43" t="str">
        <f t="shared" si="58"/>
        <v>A</v>
      </c>
      <c r="B1880" s="44" t="s">
        <v>947</v>
      </c>
      <c r="C1880" s="45" t="s">
        <v>948</v>
      </c>
      <c r="D1880" s="63">
        <v>653</v>
      </c>
      <c r="E1880" s="63">
        <v>653</v>
      </c>
      <c r="F1880" s="63">
        <v>653</v>
      </c>
      <c r="G1880" s="64">
        <f t="shared" si="59"/>
        <v>1</v>
      </c>
      <c r="H1880" s="48"/>
      <c r="I1880" s="48"/>
    </row>
    <row r="1881" spans="1:9" ht="15" thickTop="1" x14ac:dyDescent="0.3">
      <c r="A1881" s="43" t="str">
        <f t="shared" si="58"/>
        <v>A</v>
      </c>
      <c r="B1881" s="55" t="s">
        <v>333</v>
      </c>
      <c r="C1881" s="56" t="s">
        <v>10</v>
      </c>
      <c r="D1881" s="57">
        <v>653</v>
      </c>
      <c r="E1881" s="57">
        <v>653</v>
      </c>
      <c r="F1881" s="57">
        <v>653</v>
      </c>
      <c r="G1881" s="58">
        <f t="shared" si="59"/>
        <v>1</v>
      </c>
    </row>
    <row r="1882" spans="1:9" x14ac:dyDescent="0.3">
      <c r="A1882" s="43" t="str">
        <f t="shared" si="58"/>
        <v>A</v>
      </c>
      <c r="B1882" s="59" t="s">
        <v>333</v>
      </c>
      <c r="C1882" s="60" t="s">
        <v>14</v>
      </c>
      <c r="D1882" s="61">
        <v>653</v>
      </c>
      <c r="E1882" s="61">
        <v>653</v>
      </c>
      <c r="F1882" s="61">
        <v>653</v>
      </c>
      <c r="G1882" s="62">
        <f t="shared" si="59"/>
        <v>1</v>
      </c>
    </row>
    <row r="1883" spans="1:9" ht="33" thickBot="1" x14ac:dyDescent="0.35">
      <c r="A1883" s="43" t="str">
        <f t="shared" si="58"/>
        <v>A</v>
      </c>
      <c r="B1883" s="44" t="s">
        <v>949</v>
      </c>
      <c r="C1883" s="45" t="s">
        <v>950</v>
      </c>
      <c r="D1883" s="63">
        <v>11300</v>
      </c>
      <c r="E1883" s="63">
        <v>11300</v>
      </c>
      <c r="F1883" s="63">
        <v>11299.290429999999</v>
      </c>
      <c r="G1883" s="64">
        <f t="shared" si="59"/>
        <v>0.99993720619469018</v>
      </c>
      <c r="H1883" s="48"/>
      <c r="I1883" s="48"/>
    </row>
    <row r="1884" spans="1:9" ht="15" thickTop="1" x14ac:dyDescent="0.3">
      <c r="A1884" s="43" t="str">
        <f t="shared" si="58"/>
        <v>A</v>
      </c>
      <c r="B1884" s="55" t="s">
        <v>333</v>
      </c>
      <c r="C1884" s="56" t="s">
        <v>10</v>
      </c>
      <c r="D1884" s="57">
        <v>9800</v>
      </c>
      <c r="E1884" s="57">
        <v>9800</v>
      </c>
      <c r="F1884" s="57">
        <v>9799.5474299999987</v>
      </c>
      <c r="G1884" s="58">
        <f t="shared" si="59"/>
        <v>0.99995381938775496</v>
      </c>
    </row>
    <row r="1885" spans="1:9" x14ac:dyDescent="0.3">
      <c r="A1885" s="43" t="str">
        <f t="shared" si="58"/>
        <v>A</v>
      </c>
      <c r="B1885" s="59" t="s">
        <v>333</v>
      </c>
      <c r="C1885" s="60" t="s">
        <v>12</v>
      </c>
      <c r="D1885" s="61">
        <v>9800</v>
      </c>
      <c r="E1885" s="61">
        <v>8552</v>
      </c>
      <c r="F1885" s="61">
        <v>8551.9372399999993</v>
      </c>
      <c r="G1885" s="62">
        <f t="shared" si="59"/>
        <v>0.99999266136576226</v>
      </c>
    </row>
    <row r="1886" spans="1:9" x14ac:dyDescent="0.3">
      <c r="A1886" s="43" t="str">
        <f t="shared" si="58"/>
        <v>A</v>
      </c>
      <c r="B1886" s="59" t="s">
        <v>333</v>
      </c>
      <c r="C1886" s="60" t="s">
        <v>16</v>
      </c>
      <c r="D1886" s="61">
        <v>0</v>
      </c>
      <c r="E1886" s="61">
        <v>1248</v>
      </c>
      <c r="F1886" s="61">
        <v>1247.6101900000001</v>
      </c>
      <c r="G1886" s="62">
        <f t="shared" si="59"/>
        <v>0.9996876522435898</v>
      </c>
    </row>
    <row r="1887" spans="1:9" x14ac:dyDescent="0.3">
      <c r="A1887" s="43" t="str">
        <f t="shared" si="58"/>
        <v>A</v>
      </c>
      <c r="B1887" s="55" t="s">
        <v>333</v>
      </c>
      <c r="C1887" s="56" t="s">
        <v>17</v>
      </c>
      <c r="D1887" s="57">
        <v>1500</v>
      </c>
      <c r="E1887" s="57">
        <v>1500</v>
      </c>
      <c r="F1887" s="57">
        <v>1499.7429999999999</v>
      </c>
      <c r="G1887" s="58">
        <f t="shared" si="59"/>
        <v>0.99982866666666659</v>
      </c>
    </row>
    <row r="1888" spans="1:9" ht="33" thickBot="1" x14ac:dyDescent="0.35">
      <c r="A1888" s="43" t="str">
        <f t="shared" si="58"/>
        <v>A</v>
      </c>
      <c r="B1888" s="44" t="s">
        <v>951</v>
      </c>
      <c r="C1888" s="45" t="s">
        <v>952</v>
      </c>
      <c r="D1888" s="63">
        <v>12968</v>
      </c>
      <c r="E1888" s="63">
        <v>12968</v>
      </c>
      <c r="F1888" s="63">
        <v>13412.276860000002</v>
      </c>
      <c r="G1888" s="64">
        <f t="shared" si="59"/>
        <v>1.0342594740900679</v>
      </c>
      <c r="H1888" s="48"/>
      <c r="I1888" s="48"/>
    </row>
    <row r="1889" spans="1:9" ht="15" thickTop="1" x14ac:dyDescent="0.3">
      <c r="A1889" s="43" t="str">
        <f t="shared" si="58"/>
        <v>A</v>
      </c>
      <c r="B1889" s="55" t="s">
        <v>333</v>
      </c>
      <c r="C1889" s="56" t="s">
        <v>10</v>
      </c>
      <c r="D1889" s="57">
        <v>12108</v>
      </c>
      <c r="E1889" s="57">
        <v>12577</v>
      </c>
      <c r="F1889" s="57">
        <v>12716.3182</v>
      </c>
      <c r="G1889" s="58">
        <f t="shared" si="59"/>
        <v>1.0110772203228116</v>
      </c>
    </row>
    <row r="1890" spans="1:9" x14ac:dyDescent="0.3">
      <c r="A1890" s="43" t="str">
        <f t="shared" si="58"/>
        <v>A</v>
      </c>
      <c r="B1890" s="59" t="s">
        <v>333</v>
      </c>
      <c r="C1890" s="60" t="s">
        <v>11</v>
      </c>
      <c r="D1890" s="61">
        <v>5148</v>
      </c>
      <c r="E1890" s="61">
        <v>5068</v>
      </c>
      <c r="F1890" s="61">
        <v>5022.9804899999999</v>
      </c>
      <c r="G1890" s="62">
        <f t="shared" si="59"/>
        <v>0.991116908050513</v>
      </c>
    </row>
    <row r="1891" spans="1:9" x14ac:dyDescent="0.3">
      <c r="A1891" s="43" t="str">
        <f t="shared" si="58"/>
        <v>A</v>
      </c>
      <c r="B1891" s="59" t="s">
        <v>333</v>
      </c>
      <c r="C1891" s="60" t="s">
        <v>12</v>
      </c>
      <c r="D1891" s="61">
        <v>6880</v>
      </c>
      <c r="E1891" s="61">
        <v>7331</v>
      </c>
      <c r="F1891" s="61">
        <v>7525.7267599999996</v>
      </c>
      <c r="G1891" s="62">
        <f t="shared" si="59"/>
        <v>1.0265621006683945</v>
      </c>
    </row>
    <row r="1892" spans="1:9" x14ac:dyDescent="0.3">
      <c r="A1892" s="43" t="str">
        <f t="shared" si="58"/>
        <v>A</v>
      </c>
      <c r="B1892" s="59" t="s">
        <v>333</v>
      </c>
      <c r="C1892" s="60" t="s">
        <v>15</v>
      </c>
      <c r="D1892" s="61">
        <v>60</v>
      </c>
      <c r="E1892" s="61">
        <v>158</v>
      </c>
      <c r="F1892" s="61">
        <v>152.75573000000003</v>
      </c>
      <c r="G1892" s="62">
        <f t="shared" si="59"/>
        <v>0.96680841772151915</v>
      </c>
    </row>
    <row r="1893" spans="1:9" x14ac:dyDescent="0.3">
      <c r="A1893" s="43" t="str">
        <f t="shared" si="58"/>
        <v>A</v>
      </c>
      <c r="B1893" s="59" t="s">
        <v>333</v>
      </c>
      <c r="C1893" s="60" t="s">
        <v>16</v>
      </c>
      <c r="D1893" s="61">
        <v>20</v>
      </c>
      <c r="E1893" s="61">
        <v>20</v>
      </c>
      <c r="F1893" s="61">
        <v>14.855219999999999</v>
      </c>
      <c r="G1893" s="62">
        <f t="shared" si="59"/>
        <v>0.742761</v>
      </c>
    </row>
    <row r="1894" spans="1:9" x14ac:dyDescent="0.3">
      <c r="A1894" s="43" t="str">
        <f t="shared" si="58"/>
        <v>A</v>
      </c>
      <c r="B1894" s="55" t="s">
        <v>333</v>
      </c>
      <c r="C1894" s="56" t="s">
        <v>17</v>
      </c>
      <c r="D1894" s="57">
        <v>860</v>
      </c>
      <c r="E1894" s="57">
        <v>391</v>
      </c>
      <c r="F1894" s="57">
        <v>695.95866000000001</v>
      </c>
      <c r="G1894" s="58">
        <f t="shared" si="59"/>
        <v>1.7799454219948849</v>
      </c>
    </row>
    <row r="1895" spans="1:9" ht="16.8" thickBot="1" x14ac:dyDescent="0.35">
      <c r="A1895" s="43" t="str">
        <f t="shared" si="58"/>
        <v>A</v>
      </c>
      <c r="B1895" s="44" t="s">
        <v>953</v>
      </c>
      <c r="C1895" s="45" t="s">
        <v>954</v>
      </c>
      <c r="D1895" s="63">
        <v>6688</v>
      </c>
      <c r="E1895" s="63">
        <v>6688</v>
      </c>
      <c r="F1895" s="63">
        <v>6395.75288</v>
      </c>
      <c r="G1895" s="64">
        <f t="shared" si="59"/>
        <v>0.95630276315789475</v>
      </c>
      <c r="H1895" s="48"/>
      <c r="I1895" s="48"/>
    </row>
    <row r="1896" spans="1:9" ht="15" thickTop="1" x14ac:dyDescent="0.3">
      <c r="A1896" s="43" t="str">
        <f t="shared" si="58"/>
        <v>A</v>
      </c>
      <c r="B1896" s="55" t="s">
        <v>333</v>
      </c>
      <c r="C1896" s="56" t="s">
        <v>10</v>
      </c>
      <c r="D1896" s="57">
        <v>6588</v>
      </c>
      <c r="E1896" s="57">
        <v>6588</v>
      </c>
      <c r="F1896" s="57">
        <v>6352.4679100000003</v>
      </c>
      <c r="G1896" s="58">
        <f t="shared" si="59"/>
        <v>0.9642483166363085</v>
      </c>
    </row>
    <row r="1897" spans="1:9" x14ac:dyDescent="0.3">
      <c r="A1897" s="43" t="str">
        <f t="shared" si="58"/>
        <v>A</v>
      </c>
      <c r="B1897" s="59" t="s">
        <v>333</v>
      </c>
      <c r="C1897" s="60" t="s">
        <v>11</v>
      </c>
      <c r="D1897" s="61">
        <v>5148</v>
      </c>
      <c r="E1897" s="61">
        <v>5068</v>
      </c>
      <c r="F1897" s="61">
        <v>5022.9804899999999</v>
      </c>
      <c r="G1897" s="62">
        <f t="shared" si="59"/>
        <v>0.991116908050513</v>
      </c>
    </row>
    <row r="1898" spans="1:9" x14ac:dyDescent="0.3">
      <c r="A1898" s="43" t="str">
        <f t="shared" si="58"/>
        <v>A</v>
      </c>
      <c r="B1898" s="59" t="s">
        <v>333</v>
      </c>
      <c r="C1898" s="60" t="s">
        <v>12</v>
      </c>
      <c r="D1898" s="61">
        <v>1370</v>
      </c>
      <c r="E1898" s="61">
        <v>1370</v>
      </c>
      <c r="F1898" s="61">
        <v>1184.68894</v>
      </c>
      <c r="G1898" s="62">
        <f t="shared" si="59"/>
        <v>0.86473645255474452</v>
      </c>
    </row>
    <row r="1899" spans="1:9" x14ac:dyDescent="0.3">
      <c r="A1899" s="43" t="str">
        <f t="shared" si="58"/>
        <v>A</v>
      </c>
      <c r="B1899" s="59" t="s">
        <v>333</v>
      </c>
      <c r="C1899" s="60" t="s">
        <v>15</v>
      </c>
      <c r="D1899" s="61">
        <v>50</v>
      </c>
      <c r="E1899" s="61">
        <v>130</v>
      </c>
      <c r="F1899" s="61">
        <v>129.94326000000001</v>
      </c>
      <c r="G1899" s="62">
        <f t="shared" si="59"/>
        <v>0.99956353846153856</v>
      </c>
    </row>
    <row r="1900" spans="1:9" x14ac:dyDescent="0.3">
      <c r="A1900" s="43" t="str">
        <f t="shared" si="58"/>
        <v>A</v>
      </c>
      <c r="B1900" s="59" t="s">
        <v>333</v>
      </c>
      <c r="C1900" s="60" t="s">
        <v>16</v>
      </c>
      <c r="D1900" s="61">
        <v>20</v>
      </c>
      <c r="E1900" s="61">
        <v>20</v>
      </c>
      <c r="F1900" s="61">
        <v>14.855219999999999</v>
      </c>
      <c r="G1900" s="62">
        <f t="shared" si="59"/>
        <v>0.742761</v>
      </c>
    </row>
    <row r="1901" spans="1:9" x14ac:dyDescent="0.3">
      <c r="A1901" s="43" t="str">
        <f t="shared" si="58"/>
        <v>A</v>
      </c>
      <c r="B1901" s="55" t="s">
        <v>333</v>
      </c>
      <c r="C1901" s="56" t="s">
        <v>17</v>
      </c>
      <c r="D1901" s="57">
        <v>100</v>
      </c>
      <c r="E1901" s="57">
        <v>100</v>
      </c>
      <c r="F1901" s="57">
        <v>43.284970000000001</v>
      </c>
      <c r="G1901" s="58">
        <f t="shared" si="59"/>
        <v>0.4328497</v>
      </c>
    </row>
    <row r="1902" spans="1:9" ht="16.8" thickBot="1" x14ac:dyDescent="0.35">
      <c r="A1902" s="43" t="str">
        <f t="shared" si="58"/>
        <v>A</v>
      </c>
      <c r="B1902" s="44" t="s">
        <v>955</v>
      </c>
      <c r="C1902" s="45" t="s">
        <v>956</v>
      </c>
      <c r="D1902" s="63">
        <v>4940</v>
      </c>
      <c r="E1902" s="63">
        <v>4940</v>
      </c>
      <c r="F1902" s="63">
        <v>5974.8965600000001</v>
      </c>
      <c r="G1902" s="64">
        <f t="shared" si="59"/>
        <v>1.2094932307692308</v>
      </c>
      <c r="H1902" s="48"/>
      <c r="I1902" s="48"/>
    </row>
    <row r="1903" spans="1:9" ht="15" thickTop="1" x14ac:dyDescent="0.3">
      <c r="A1903" s="43" t="str">
        <f t="shared" si="58"/>
        <v>A</v>
      </c>
      <c r="B1903" s="55" t="s">
        <v>333</v>
      </c>
      <c r="C1903" s="56" t="s">
        <v>10</v>
      </c>
      <c r="D1903" s="57">
        <v>4940</v>
      </c>
      <c r="E1903" s="57">
        <v>4940</v>
      </c>
      <c r="F1903" s="57">
        <v>5524.6028699999997</v>
      </c>
      <c r="G1903" s="58">
        <f t="shared" si="59"/>
        <v>1.1183406619433198</v>
      </c>
    </row>
    <row r="1904" spans="1:9" x14ac:dyDescent="0.3">
      <c r="A1904" s="43" t="str">
        <f t="shared" si="58"/>
        <v>A</v>
      </c>
      <c r="B1904" s="59" t="s">
        <v>333</v>
      </c>
      <c r="C1904" s="60" t="s">
        <v>12</v>
      </c>
      <c r="D1904" s="61">
        <v>4930</v>
      </c>
      <c r="E1904" s="61">
        <v>4925</v>
      </c>
      <c r="F1904" s="61">
        <v>5512.4431799999993</v>
      </c>
      <c r="G1904" s="62">
        <f t="shared" si="59"/>
        <v>1.1192778030456851</v>
      </c>
    </row>
    <row r="1905" spans="1:9" x14ac:dyDescent="0.3">
      <c r="A1905" s="43" t="str">
        <f t="shared" si="58"/>
        <v>A</v>
      </c>
      <c r="B1905" s="59" t="s">
        <v>333</v>
      </c>
      <c r="C1905" s="60" t="s">
        <v>15</v>
      </c>
      <c r="D1905" s="61">
        <v>10</v>
      </c>
      <c r="E1905" s="61">
        <v>15</v>
      </c>
      <c r="F1905" s="61">
        <v>12.159689999999999</v>
      </c>
      <c r="G1905" s="62">
        <f t="shared" si="59"/>
        <v>0.81064599999999998</v>
      </c>
    </row>
    <row r="1906" spans="1:9" x14ac:dyDescent="0.3">
      <c r="A1906" s="43" t="str">
        <f t="shared" si="58"/>
        <v>A</v>
      </c>
      <c r="B1906" s="55" t="s">
        <v>333</v>
      </c>
      <c r="C1906" s="56" t="s">
        <v>17</v>
      </c>
      <c r="D1906" s="57">
        <v>0</v>
      </c>
      <c r="E1906" s="57">
        <v>0</v>
      </c>
      <c r="F1906" s="57">
        <v>450.29369000000003</v>
      </c>
      <c r="G1906" s="58" t="e">
        <f t="shared" si="59"/>
        <v>#DIV/0!</v>
      </c>
    </row>
    <row r="1907" spans="1:9" ht="16.8" thickBot="1" x14ac:dyDescent="0.35">
      <c r="A1907" s="43" t="str">
        <f t="shared" si="58"/>
        <v>A</v>
      </c>
      <c r="B1907" s="44" t="s">
        <v>957</v>
      </c>
      <c r="C1907" s="45" t="s">
        <v>958</v>
      </c>
      <c r="D1907" s="63">
        <v>1340</v>
      </c>
      <c r="E1907" s="63">
        <v>1340</v>
      </c>
      <c r="F1907" s="63">
        <v>1041.62742</v>
      </c>
      <c r="G1907" s="64">
        <f t="shared" si="59"/>
        <v>0.77733389552238807</v>
      </c>
      <c r="H1907" s="48"/>
      <c r="I1907" s="48"/>
    </row>
    <row r="1908" spans="1:9" ht="15" thickTop="1" x14ac:dyDescent="0.3">
      <c r="A1908" s="43" t="str">
        <f t="shared" si="58"/>
        <v>A</v>
      </c>
      <c r="B1908" s="55" t="s">
        <v>333</v>
      </c>
      <c r="C1908" s="56" t="s">
        <v>10</v>
      </c>
      <c r="D1908" s="57">
        <v>580</v>
      </c>
      <c r="E1908" s="57">
        <v>1049</v>
      </c>
      <c r="F1908" s="57">
        <v>839.24742000000003</v>
      </c>
      <c r="G1908" s="58">
        <f t="shared" si="59"/>
        <v>0.80004520495710207</v>
      </c>
    </row>
    <row r="1909" spans="1:9" x14ac:dyDescent="0.3">
      <c r="A1909" s="43" t="str">
        <f t="shared" si="58"/>
        <v>A</v>
      </c>
      <c r="B1909" s="59" t="s">
        <v>333</v>
      </c>
      <c r="C1909" s="60" t="s">
        <v>12</v>
      </c>
      <c r="D1909" s="61">
        <v>580</v>
      </c>
      <c r="E1909" s="61">
        <v>1036</v>
      </c>
      <c r="F1909" s="61">
        <v>828.59464000000003</v>
      </c>
      <c r="G1909" s="62">
        <f t="shared" si="59"/>
        <v>0.79980177606177605</v>
      </c>
    </row>
    <row r="1910" spans="1:9" x14ac:dyDescent="0.3">
      <c r="A1910" s="43" t="str">
        <f t="shared" si="58"/>
        <v>A</v>
      </c>
      <c r="B1910" s="59" t="s">
        <v>333</v>
      </c>
      <c r="C1910" s="60" t="s">
        <v>15</v>
      </c>
      <c r="D1910" s="61">
        <v>0</v>
      </c>
      <c r="E1910" s="61">
        <v>13</v>
      </c>
      <c r="F1910" s="61">
        <v>10.65278</v>
      </c>
      <c r="G1910" s="62">
        <f t="shared" si="59"/>
        <v>0.81944461538461533</v>
      </c>
    </row>
    <row r="1911" spans="1:9" x14ac:dyDescent="0.3">
      <c r="A1911" s="43" t="str">
        <f t="shared" si="58"/>
        <v>A</v>
      </c>
      <c r="B1911" s="55" t="s">
        <v>333</v>
      </c>
      <c r="C1911" s="56" t="s">
        <v>17</v>
      </c>
      <c r="D1911" s="57">
        <v>760</v>
      </c>
      <c r="E1911" s="57">
        <v>291</v>
      </c>
      <c r="F1911" s="57">
        <v>202.38</v>
      </c>
      <c r="G1911" s="58">
        <f t="shared" si="59"/>
        <v>0.69546391752577319</v>
      </c>
    </row>
    <row r="1912" spans="1:9" ht="16.8" thickBot="1" x14ac:dyDescent="0.35">
      <c r="A1912" s="43" t="str">
        <f t="shared" si="58"/>
        <v>A</v>
      </c>
      <c r="B1912" s="44" t="s">
        <v>959</v>
      </c>
      <c r="C1912" s="45" t="s">
        <v>308</v>
      </c>
      <c r="D1912" s="63">
        <v>4434</v>
      </c>
      <c r="E1912" s="63">
        <v>4434</v>
      </c>
      <c r="F1912" s="63">
        <v>4084.3511600000002</v>
      </c>
      <c r="G1912" s="64">
        <f t="shared" si="59"/>
        <v>0.92114369869192603</v>
      </c>
      <c r="H1912" s="48"/>
      <c r="I1912" s="48"/>
    </row>
    <row r="1913" spans="1:9" ht="15" thickTop="1" x14ac:dyDescent="0.3">
      <c r="A1913" s="43" t="str">
        <f t="shared" si="58"/>
        <v>A</v>
      </c>
      <c r="B1913" s="55" t="s">
        <v>333</v>
      </c>
      <c r="C1913" s="56" t="s">
        <v>10</v>
      </c>
      <c r="D1913" s="57">
        <v>4434</v>
      </c>
      <c r="E1913" s="57">
        <v>4434</v>
      </c>
      <c r="F1913" s="57">
        <v>4084.3511600000002</v>
      </c>
      <c r="G1913" s="58">
        <f t="shared" si="59"/>
        <v>0.92114369869192603</v>
      </c>
    </row>
    <row r="1914" spans="1:9" x14ac:dyDescent="0.3">
      <c r="A1914" s="43" t="str">
        <f t="shared" si="58"/>
        <v>A</v>
      </c>
      <c r="B1914" s="59" t="s">
        <v>333</v>
      </c>
      <c r="C1914" s="60" t="s">
        <v>11</v>
      </c>
      <c r="D1914" s="61">
        <v>2024</v>
      </c>
      <c r="E1914" s="61">
        <v>1996</v>
      </c>
      <c r="F1914" s="61">
        <v>1992.9583</v>
      </c>
      <c r="G1914" s="62">
        <f t="shared" si="59"/>
        <v>0.99847610220440886</v>
      </c>
    </row>
    <row r="1915" spans="1:9" x14ac:dyDescent="0.3">
      <c r="A1915" s="43" t="str">
        <f t="shared" si="58"/>
        <v>A</v>
      </c>
      <c r="B1915" s="59" t="s">
        <v>333</v>
      </c>
      <c r="C1915" s="60" t="s">
        <v>12</v>
      </c>
      <c r="D1915" s="61">
        <v>436</v>
      </c>
      <c r="E1915" s="61">
        <v>464</v>
      </c>
      <c r="F1915" s="61">
        <v>443.02764999999999</v>
      </c>
      <c r="G1915" s="62">
        <f t="shared" si="59"/>
        <v>0.95480096982758622</v>
      </c>
    </row>
    <row r="1916" spans="1:9" x14ac:dyDescent="0.3">
      <c r="A1916" s="43" t="str">
        <f t="shared" si="58"/>
        <v>A</v>
      </c>
      <c r="B1916" s="59" t="s">
        <v>333</v>
      </c>
      <c r="C1916" s="60" t="s">
        <v>16</v>
      </c>
      <c r="D1916" s="61">
        <v>1974</v>
      </c>
      <c r="E1916" s="61">
        <v>1974</v>
      </c>
      <c r="F1916" s="61">
        <v>1648.3652099999999</v>
      </c>
      <c r="G1916" s="62">
        <f t="shared" si="59"/>
        <v>0.83503810030395131</v>
      </c>
    </row>
    <row r="1917" spans="1:9" ht="16.8" thickBot="1" x14ac:dyDescent="0.35">
      <c r="A1917" s="43" t="str">
        <f t="shared" si="58"/>
        <v>A</v>
      </c>
      <c r="B1917" s="44" t="s">
        <v>960</v>
      </c>
      <c r="C1917" s="45" t="s">
        <v>961</v>
      </c>
      <c r="D1917" s="63">
        <v>1602</v>
      </c>
      <c r="E1917" s="63">
        <v>1602</v>
      </c>
      <c r="F1917" s="63">
        <v>1698.4171600000002</v>
      </c>
      <c r="G1917" s="64">
        <f t="shared" si="59"/>
        <v>1.0601854931335832</v>
      </c>
      <c r="H1917" s="48"/>
      <c r="I1917" s="48"/>
    </row>
    <row r="1918" spans="1:9" ht="15" thickTop="1" x14ac:dyDescent="0.3">
      <c r="A1918" s="43" t="str">
        <f t="shared" si="58"/>
        <v>A</v>
      </c>
      <c r="B1918" s="55" t="s">
        <v>333</v>
      </c>
      <c r="C1918" s="56" t="s">
        <v>10</v>
      </c>
      <c r="D1918" s="57">
        <v>1595</v>
      </c>
      <c r="E1918" s="57">
        <v>1588</v>
      </c>
      <c r="F1918" s="57">
        <v>1689.1510500000002</v>
      </c>
      <c r="G1918" s="58">
        <f t="shared" si="59"/>
        <v>1.0636971347607054</v>
      </c>
    </row>
    <row r="1919" spans="1:9" x14ac:dyDescent="0.3">
      <c r="A1919" s="43" t="str">
        <f t="shared" si="58"/>
        <v>A</v>
      </c>
      <c r="B1919" s="59" t="s">
        <v>333</v>
      </c>
      <c r="C1919" s="60" t="s">
        <v>11</v>
      </c>
      <c r="D1919" s="61">
        <v>792</v>
      </c>
      <c r="E1919" s="61">
        <v>792</v>
      </c>
      <c r="F1919" s="61">
        <v>791.71900000000005</v>
      </c>
      <c r="G1919" s="62">
        <f t="shared" si="59"/>
        <v>0.99964520202020213</v>
      </c>
    </row>
    <row r="1920" spans="1:9" x14ac:dyDescent="0.3">
      <c r="A1920" s="43" t="str">
        <f t="shared" si="58"/>
        <v>A</v>
      </c>
      <c r="B1920" s="59" t="s">
        <v>333</v>
      </c>
      <c r="C1920" s="60" t="s">
        <v>12</v>
      </c>
      <c r="D1920" s="61">
        <v>765</v>
      </c>
      <c r="E1920" s="61">
        <v>715</v>
      </c>
      <c r="F1920" s="61">
        <v>839.0367399999999</v>
      </c>
      <c r="G1920" s="62">
        <f t="shared" si="59"/>
        <v>1.1734779580419579</v>
      </c>
    </row>
    <row r="1921" spans="1:9" x14ac:dyDescent="0.3">
      <c r="A1921" s="43" t="str">
        <f t="shared" si="58"/>
        <v>A</v>
      </c>
      <c r="B1921" s="59" t="s">
        <v>333</v>
      </c>
      <c r="C1921" s="60" t="s">
        <v>14</v>
      </c>
      <c r="D1921" s="61">
        <v>0</v>
      </c>
      <c r="E1921" s="61">
        <v>43</v>
      </c>
      <c r="F1921" s="61">
        <v>28.91</v>
      </c>
      <c r="G1921" s="62">
        <f t="shared" si="59"/>
        <v>0.67232558139534881</v>
      </c>
    </row>
    <row r="1922" spans="1:9" x14ac:dyDescent="0.3">
      <c r="A1922" s="43" t="str">
        <f t="shared" ref="A1922:A1985" si="60">IF(OR(D1922&lt;&gt;0,E1922&lt;&gt;0,F1922&lt;&gt;0),"A","B")</f>
        <v>A</v>
      </c>
      <c r="B1922" s="59" t="s">
        <v>333</v>
      </c>
      <c r="C1922" s="60" t="s">
        <v>2</v>
      </c>
      <c r="D1922" s="61">
        <v>25</v>
      </c>
      <c r="E1922" s="61">
        <v>25</v>
      </c>
      <c r="F1922" s="61">
        <v>22.04851</v>
      </c>
      <c r="G1922" s="62">
        <f t="shared" ref="G1922:G1985" si="61">F1922/E1922</f>
        <v>0.88194039999999996</v>
      </c>
    </row>
    <row r="1923" spans="1:9" x14ac:dyDescent="0.3">
      <c r="A1923" s="43" t="str">
        <f t="shared" si="60"/>
        <v>A</v>
      </c>
      <c r="B1923" s="59" t="s">
        <v>333</v>
      </c>
      <c r="C1923" s="60" t="s">
        <v>15</v>
      </c>
      <c r="D1923" s="61">
        <v>3</v>
      </c>
      <c r="E1923" s="61">
        <v>3</v>
      </c>
      <c r="F1923" s="61">
        <v>0.47499999999999998</v>
      </c>
      <c r="G1923" s="62">
        <f t="shared" si="61"/>
        <v>0.15833333333333333</v>
      </c>
    </row>
    <row r="1924" spans="1:9" x14ac:dyDescent="0.3">
      <c r="A1924" s="43" t="str">
        <f t="shared" si="60"/>
        <v>A</v>
      </c>
      <c r="B1924" s="59" t="s">
        <v>333</v>
      </c>
      <c r="C1924" s="60" t="s">
        <v>16</v>
      </c>
      <c r="D1924" s="61">
        <v>10</v>
      </c>
      <c r="E1924" s="61">
        <v>10</v>
      </c>
      <c r="F1924" s="61">
        <v>6.9618000000000002</v>
      </c>
      <c r="G1924" s="62">
        <f t="shared" si="61"/>
        <v>0.69618000000000002</v>
      </c>
    </row>
    <row r="1925" spans="1:9" x14ac:dyDescent="0.3">
      <c r="A1925" s="43" t="str">
        <f t="shared" si="60"/>
        <v>A</v>
      </c>
      <c r="B1925" s="55" t="s">
        <v>333</v>
      </c>
      <c r="C1925" s="56" t="s">
        <v>17</v>
      </c>
      <c r="D1925" s="57">
        <v>7</v>
      </c>
      <c r="E1925" s="57">
        <v>14</v>
      </c>
      <c r="F1925" s="57">
        <v>9.2661099999999994</v>
      </c>
      <c r="G1925" s="58">
        <f t="shared" si="61"/>
        <v>0.66186499999999993</v>
      </c>
    </row>
    <row r="1926" spans="1:9" ht="16.8" thickBot="1" x14ac:dyDescent="0.35">
      <c r="A1926" s="43" t="str">
        <f t="shared" si="60"/>
        <v>A</v>
      </c>
      <c r="B1926" s="44" t="s">
        <v>962</v>
      </c>
      <c r="C1926" s="45" t="s">
        <v>311</v>
      </c>
      <c r="D1926" s="63">
        <v>5388.8</v>
      </c>
      <c r="E1926" s="63">
        <v>6388.8</v>
      </c>
      <c r="F1926" s="63">
        <v>6373.75</v>
      </c>
      <c r="G1926" s="64">
        <f t="shared" si="61"/>
        <v>0.99764431505133977</v>
      </c>
      <c r="H1926" s="48"/>
      <c r="I1926" s="48"/>
    </row>
    <row r="1927" spans="1:9" ht="15" thickTop="1" x14ac:dyDescent="0.3">
      <c r="A1927" s="43" t="str">
        <f t="shared" si="60"/>
        <v>A</v>
      </c>
      <c r="B1927" s="55" t="s">
        <v>333</v>
      </c>
      <c r="C1927" s="56" t="s">
        <v>10</v>
      </c>
      <c r="D1927" s="57">
        <v>5378.8</v>
      </c>
      <c r="E1927" s="57">
        <v>6378.8</v>
      </c>
      <c r="F1927" s="57">
        <v>6364.2460000000001</v>
      </c>
      <c r="G1927" s="58">
        <f t="shared" si="61"/>
        <v>0.99771837963253274</v>
      </c>
    </row>
    <row r="1928" spans="1:9" x14ac:dyDescent="0.3">
      <c r="A1928" s="43" t="str">
        <f t="shared" si="60"/>
        <v>A</v>
      </c>
      <c r="B1928" s="59" t="s">
        <v>333</v>
      </c>
      <c r="C1928" s="60" t="s">
        <v>11</v>
      </c>
      <c r="D1928" s="61">
        <v>646.79999999999995</v>
      </c>
      <c r="E1928" s="61">
        <v>646.79999999999995</v>
      </c>
      <c r="F1928" s="61">
        <v>643.70447999999999</v>
      </c>
      <c r="G1928" s="62">
        <f t="shared" si="61"/>
        <v>0.9952141001855288</v>
      </c>
    </row>
    <row r="1929" spans="1:9" x14ac:dyDescent="0.3">
      <c r="A1929" s="43" t="str">
        <f t="shared" si="60"/>
        <v>A</v>
      </c>
      <c r="B1929" s="59" t="s">
        <v>333</v>
      </c>
      <c r="C1929" s="60" t="s">
        <v>12</v>
      </c>
      <c r="D1929" s="61">
        <v>228</v>
      </c>
      <c r="E1929" s="61">
        <v>228</v>
      </c>
      <c r="F1929" s="61">
        <v>217.16256000000001</v>
      </c>
      <c r="G1929" s="62">
        <f t="shared" si="61"/>
        <v>0.95246736842105273</v>
      </c>
    </row>
    <row r="1930" spans="1:9" x14ac:dyDescent="0.3">
      <c r="A1930" s="43" t="str">
        <f t="shared" si="60"/>
        <v>A</v>
      </c>
      <c r="B1930" s="59" t="s">
        <v>333</v>
      </c>
      <c r="C1930" s="60" t="s">
        <v>14</v>
      </c>
      <c r="D1930" s="61">
        <v>4500</v>
      </c>
      <c r="E1930" s="61">
        <v>5500</v>
      </c>
      <c r="F1930" s="61">
        <v>5500</v>
      </c>
      <c r="G1930" s="62">
        <f t="shared" si="61"/>
        <v>1</v>
      </c>
    </row>
    <row r="1931" spans="1:9" x14ac:dyDescent="0.3">
      <c r="A1931" s="43" t="str">
        <f t="shared" si="60"/>
        <v>A</v>
      </c>
      <c r="B1931" s="59" t="s">
        <v>333</v>
      </c>
      <c r="C1931" s="60" t="s">
        <v>15</v>
      </c>
      <c r="D1931" s="61">
        <v>3</v>
      </c>
      <c r="E1931" s="61">
        <v>3</v>
      </c>
      <c r="F1931" s="61">
        <v>2.7095199999999999</v>
      </c>
      <c r="G1931" s="62">
        <f t="shared" si="61"/>
        <v>0.90317333333333327</v>
      </c>
    </row>
    <row r="1932" spans="1:9" x14ac:dyDescent="0.3">
      <c r="A1932" s="43" t="str">
        <f t="shared" si="60"/>
        <v>A</v>
      </c>
      <c r="B1932" s="59" t="s">
        <v>333</v>
      </c>
      <c r="C1932" s="60" t="s">
        <v>16</v>
      </c>
      <c r="D1932" s="61">
        <v>1</v>
      </c>
      <c r="E1932" s="61">
        <v>1</v>
      </c>
      <c r="F1932" s="61">
        <v>0.66944000000000004</v>
      </c>
      <c r="G1932" s="62">
        <f t="shared" si="61"/>
        <v>0.66944000000000004</v>
      </c>
    </row>
    <row r="1933" spans="1:9" x14ac:dyDescent="0.3">
      <c r="A1933" s="43" t="str">
        <f t="shared" si="60"/>
        <v>A</v>
      </c>
      <c r="B1933" s="55" t="s">
        <v>333</v>
      </c>
      <c r="C1933" s="56" t="s">
        <v>17</v>
      </c>
      <c r="D1933" s="57">
        <v>10</v>
      </c>
      <c r="E1933" s="57">
        <v>10</v>
      </c>
      <c r="F1933" s="57">
        <v>9.5039999999999996</v>
      </c>
      <c r="G1933" s="58">
        <f t="shared" si="61"/>
        <v>0.95039999999999991</v>
      </c>
    </row>
    <row r="1934" spans="1:9" ht="16.8" thickBot="1" x14ac:dyDescent="0.35">
      <c r="A1934" s="43" t="str">
        <f t="shared" si="60"/>
        <v>A</v>
      </c>
      <c r="B1934" s="44" t="s">
        <v>963</v>
      </c>
      <c r="C1934" s="45" t="s">
        <v>964</v>
      </c>
      <c r="D1934" s="63">
        <v>11300</v>
      </c>
      <c r="E1934" s="63">
        <v>11300</v>
      </c>
      <c r="F1934" s="63">
        <v>10964.538340000001</v>
      </c>
      <c r="G1934" s="64">
        <f t="shared" si="61"/>
        <v>0.97031312743362841</v>
      </c>
      <c r="H1934" s="48"/>
      <c r="I1934" s="48"/>
    </row>
    <row r="1935" spans="1:9" ht="15" thickTop="1" x14ac:dyDescent="0.3">
      <c r="A1935" s="43" t="str">
        <f t="shared" si="60"/>
        <v>A</v>
      </c>
      <c r="B1935" s="55" t="s">
        <v>333</v>
      </c>
      <c r="C1935" s="56" t="s">
        <v>10</v>
      </c>
      <c r="D1935" s="57">
        <v>9197.9</v>
      </c>
      <c r="E1935" s="57">
        <v>9349.9399999999987</v>
      </c>
      <c r="F1935" s="57">
        <v>9091.9042399999998</v>
      </c>
      <c r="G1935" s="58">
        <f t="shared" si="61"/>
        <v>0.97240241541656969</v>
      </c>
    </row>
    <row r="1936" spans="1:9" x14ac:dyDescent="0.3">
      <c r="A1936" s="43" t="str">
        <f t="shared" si="60"/>
        <v>A</v>
      </c>
      <c r="B1936" s="59" t="s">
        <v>333</v>
      </c>
      <c r="C1936" s="60" t="s">
        <v>11</v>
      </c>
      <c r="D1936" s="61">
        <v>6545.9</v>
      </c>
      <c r="E1936" s="61">
        <v>6225.1049999999996</v>
      </c>
      <c r="F1936" s="61">
        <v>6166.6420799999996</v>
      </c>
      <c r="G1936" s="62">
        <f t="shared" si="61"/>
        <v>0.99060852467548743</v>
      </c>
    </row>
    <row r="1937" spans="1:9" x14ac:dyDescent="0.3">
      <c r="A1937" s="43" t="str">
        <f t="shared" si="60"/>
        <v>A</v>
      </c>
      <c r="B1937" s="59" t="s">
        <v>333</v>
      </c>
      <c r="C1937" s="60" t="s">
        <v>12</v>
      </c>
      <c r="D1937" s="61">
        <v>2526</v>
      </c>
      <c r="E1937" s="61">
        <v>2906.9290000000001</v>
      </c>
      <c r="F1937" s="61">
        <v>2717.98963</v>
      </c>
      <c r="G1937" s="62">
        <f t="shared" si="61"/>
        <v>0.93500378922223415</v>
      </c>
    </row>
    <row r="1938" spans="1:9" x14ac:dyDescent="0.3">
      <c r="A1938" s="43" t="str">
        <f t="shared" si="60"/>
        <v>A</v>
      </c>
      <c r="B1938" s="59" t="s">
        <v>333</v>
      </c>
      <c r="C1938" s="60" t="s">
        <v>15</v>
      </c>
      <c r="D1938" s="61">
        <v>41</v>
      </c>
      <c r="E1938" s="61">
        <v>81.706000000000003</v>
      </c>
      <c r="F1938" s="61">
        <v>73.496930000000006</v>
      </c>
      <c r="G1938" s="62">
        <f t="shared" si="61"/>
        <v>0.89952916554475804</v>
      </c>
    </row>
    <row r="1939" spans="1:9" x14ac:dyDescent="0.3">
      <c r="A1939" s="43" t="str">
        <f t="shared" si="60"/>
        <v>A</v>
      </c>
      <c r="B1939" s="59" t="s">
        <v>333</v>
      </c>
      <c r="C1939" s="60" t="s">
        <v>16</v>
      </c>
      <c r="D1939" s="61">
        <v>85</v>
      </c>
      <c r="E1939" s="61">
        <v>136.19999999999999</v>
      </c>
      <c r="F1939" s="61">
        <v>133.77559999999997</v>
      </c>
      <c r="G1939" s="62">
        <f t="shared" si="61"/>
        <v>0.98219970631424358</v>
      </c>
    </row>
    <row r="1940" spans="1:9" x14ac:dyDescent="0.3">
      <c r="A1940" s="43" t="str">
        <f t="shared" si="60"/>
        <v>A</v>
      </c>
      <c r="B1940" s="55" t="s">
        <v>333</v>
      </c>
      <c r="C1940" s="56" t="s">
        <v>17</v>
      </c>
      <c r="D1940" s="57">
        <v>2102.1</v>
      </c>
      <c r="E1940" s="57">
        <v>1950.06</v>
      </c>
      <c r="F1940" s="57">
        <v>1872.6341</v>
      </c>
      <c r="G1940" s="58">
        <f t="shared" si="61"/>
        <v>0.96029563192927403</v>
      </c>
    </row>
    <row r="1941" spans="1:9" ht="16.8" thickBot="1" x14ac:dyDescent="0.35">
      <c r="A1941" s="43" t="str">
        <f t="shared" si="60"/>
        <v>A</v>
      </c>
      <c r="B1941" s="44" t="s">
        <v>965</v>
      </c>
      <c r="C1941" s="45" t="s">
        <v>964</v>
      </c>
      <c r="D1941" s="63">
        <v>1713.22</v>
      </c>
      <c r="E1941" s="63">
        <v>1350.9</v>
      </c>
      <c r="F1941" s="63">
        <v>1270.89816</v>
      </c>
      <c r="G1941" s="64">
        <f t="shared" si="61"/>
        <v>0.94077885853875187</v>
      </c>
      <c r="H1941" s="48"/>
      <c r="I1941" s="48"/>
    </row>
    <row r="1942" spans="1:9" ht="15" thickTop="1" x14ac:dyDescent="0.3">
      <c r="A1942" s="43" t="str">
        <f t="shared" si="60"/>
        <v>A</v>
      </c>
      <c r="B1942" s="55" t="s">
        <v>333</v>
      </c>
      <c r="C1942" s="56" t="s">
        <v>10</v>
      </c>
      <c r="D1942" s="57">
        <v>1580.22</v>
      </c>
      <c r="E1942" s="57">
        <v>1317.9</v>
      </c>
      <c r="F1942" s="57">
        <v>1270.89816</v>
      </c>
      <c r="G1942" s="58">
        <f t="shared" si="61"/>
        <v>0.96433580696562704</v>
      </c>
    </row>
    <row r="1943" spans="1:9" x14ac:dyDescent="0.3">
      <c r="A1943" s="43" t="str">
        <f t="shared" si="60"/>
        <v>A</v>
      </c>
      <c r="B1943" s="59" t="s">
        <v>333</v>
      </c>
      <c r="C1943" s="60" t="s">
        <v>11</v>
      </c>
      <c r="D1943" s="61">
        <v>1005.9</v>
      </c>
      <c r="E1943" s="61">
        <v>1005.9</v>
      </c>
      <c r="F1943" s="61">
        <v>959.57507999999996</v>
      </c>
      <c r="G1943" s="62">
        <f t="shared" si="61"/>
        <v>0.95394679391589621</v>
      </c>
    </row>
    <row r="1944" spans="1:9" x14ac:dyDescent="0.3">
      <c r="A1944" s="43" t="str">
        <f t="shared" si="60"/>
        <v>A</v>
      </c>
      <c r="B1944" s="59" t="s">
        <v>333</v>
      </c>
      <c r="C1944" s="60" t="s">
        <v>12</v>
      </c>
      <c r="D1944" s="61">
        <v>533.32000000000005</v>
      </c>
      <c r="E1944" s="61">
        <v>286</v>
      </c>
      <c r="F1944" s="61">
        <v>285.55973</v>
      </c>
      <c r="G1944" s="62">
        <f t="shared" si="61"/>
        <v>0.99846059440559443</v>
      </c>
    </row>
    <row r="1945" spans="1:9" x14ac:dyDescent="0.3">
      <c r="A1945" s="43" t="str">
        <f t="shared" si="60"/>
        <v>A</v>
      </c>
      <c r="B1945" s="59" t="s">
        <v>333</v>
      </c>
      <c r="C1945" s="60" t="s">
        <v>15</v>
      </c>
      <c r="D1945" s="61">
        <v>16</v>
      </c>
      <c r="E1945" s="61">
        <v>16</v>
      </c>
      <c r="F1945" s="61">
        <v>15.77543</v>
      </c>
      <c r="G1945" s="62">
        <f t="shared" si="61"/>
        <v>0.985964375</v>
      </c>
    </row>
    <row r="1946" spans="1:9" x14ac:dyDescent="0.3">
      <c r="A1946" s="43" t="str">
        <f t="shared" si="60"/>
        <v>A</v>
      </c>
      <c r="B1946" s="59" t="s">
        <v>333</v>
      </c>
      <c r="C1946" s="60" t="s">
        <v>16</v>
      </c>
      <c r="D1946" s="61">
        <v>25</v>
      </c>
      <c r="E1946" s="61">
        <v>10</v>
      </c>
      <c r="F1946" s="61">
        <v>9.9879200000000008</v>
      </c>
      <c r="G1946" s="62">
        <f t="shared" si="61"/>
        <v>0.99879200000000012</v>
      </c>
    </row>
    <row r="1947" spans="1:9" x14ac:dyDescent="0.3">
      <c r="A1947" s="43" t="str">
        <f t="shared" si="60"/>
        <v>A</v>
      </c>
      <c r="B1947" s="55" t="s">
        <v>333</v>
      </c>
      <c r="C1947" s="56" t="s">
        <v>17</v>
      </c>
      <c r="D1947" s="57">
        <v>133</v>
      </c>
      <c r="E1947" s="57">
        <v>33</v>
      </c>
      <c r="F1947" s="57">
        <v>0</v>
      </c>
      <c r="G1947" s="58">
        <f t="shared" si="61"/>
        <v>0</v>
      </c>
    </row>
    <row r="1948" spans="1:9" ht="16.8" thickBot="1" x14ac:dyDescent="0.35">
      <c r="A1948" s="43" t="str">
        <f t="shared" si="60"/>
        <v>A</v>
      </c>
      <c r="B1948" s="44" t="s">
        <v>966</v>
      </c>
      <c r="C1948" s="45" t="s">
        <v>967</v>
      </c>
      <c r="D1948" s="63">
        <v>6919.1</v>
      </c>
      <c r="E1948" s="63">
        <v>7199.1</v>
      </c>
      <c r="F1948" s="63">
        <v>7021.7785800000001</v>
      </c>
      <c r="G1948" s="64">
        <f t="shared" si="61"/>
        <v>0.97536894611826475</v>
      </c>
      <c r="H1948" s="48"/>
      <c r="I1948" s="48"/>
    </row>
    <row r="1949" spans="1:9" ht="15" thickTop="1" x14ac:dyDescent="0.3">
      <c r="A1949" s="43" t="str">
        <f t="shared" si="60"/>
        <v>A</v>
      </c>
      <c r="B1949" s="55" t="s">
        <v>333</v>
      </c>
      <c r="C1949" s="56" t="s">
        <v>10</v>
      </c>
      <c r="D1949" s="57">
        <v>5140</v>
      </c>
      <c r="E1949" s="57">
        <v>5645</v>
      </c>
      <c r="F1949" s="57">
        <v>5510.8252300000004</v>
      </c>
      <c r="G1949" s="58">
        <f t="shared" si="61"/>
        <v>0.97623121877767938</v>
      </c>
    </row>
    <row r="1950" spans="1:9" x14ac:dyDescent="0.3">
      <c r="A1950" s="43" t="str">
        <f t="shared" si="60"/>
        <v>A</v>
      </c>
      <c r="B1950" s="59" t="s">
        <v>333</v>
      </c>
      <c r="C1950" s="60" t="s">
        <v>11</v>
      </c>
      <c r="D1950" s="61">
        <v>3790</v>
      </c>
      <c r="E1950" s="61">
        <v>3509.1</v>
      </c>
      <c r="F1950" s="61">
        <v>3497.5222199999998</v>
      </c>
      <c r="G1950" s="62">
        <f t="shared" si="61"/>
        <v>0.99670064119004875</v>
      </c>
    </row>
    <row r="1951" spans="1:9" x14ac:dyDescent="0.3">
      <c r="A1951" s="43" t="str">
        <f t="shared" si="60"/>
        <v>A</v>
      </c>
      <c r="B1951" s="59" t="s">
        <v>333</v>
      </c>
      <c r="C1951" s="60" t="s">
        <v>12</v>
      </c>
      <c r="D1951" s="61">
        <v>1270</v>
      </c>
      <c r="E1951" s="61">
        <v>1958</v>
      </c>
      <c r="F1951" s="61">
        <v>1845.5737300000001</v>
      </c>
      <c r="G1951" s="62">
        <f t="shared" si="61"/>
        <v>0.94258106741573033</v>
      </c>
    </row>
    <row r="1952" spans="1:9" x14ac:dyDescent="0.3">
      <c r="A1952" s="43" t="str">
        <f t="shared" si="60"/>
        <v>A</v>
      </c>
      <c r="B1952" s="59" t="s">
        <v>333</v>
      </c>
      <c r="C1952" s="60" t="s">
        <v>15</v>
      </c>
      <c r="D1952" s="61">
        <v>20</v>
      </c>
      <c r="E1952" s="61">
        <v>56.9</v>
      </c>
      <c r="F1952" s="61">
        <v>48.916040000000002</v>
      </c>
      <c r="G1952" s="62">
        <f t="shared" si="61"/>
        <v>0.85968435852372593</v>
      </c>
    </row>
    <row r="1953" spans="1:9" x14ac:dyDescent="0.3">
      <c r="A1953" s="43" t="str">
        <f t="shared" si="60"/>
        <v>A</v>
      </c>
      <c r="B1953" s="59" t="s">
        <v>333</v>
      </c>
      <c r="C1953" s="60" t="s">
        <v>16</v>
      </c>
      <c r="D1953" s="61">
        <v>60</v>
      </c>
      <c r="E1953" s="61">
        <v>121</v>
      </c>
      <c r="F1953" s="61">
        <v>118.81323999999999</v>
      </c>
      <c r="G1953" s="62">
        <f t="shared" si="61"/>
        <v>0.9819276033057851</v>
      </c>
    </row>
    <row r="1954" spans="1:9" x14ac:dyDescent="0.3">
      <c r="A1954" s="43" t="str">
        <f t="shared" si="60"/>
        <v>A</v>
      </c>
      <c r="B1954" s="55" t="s">
        <v>333</v>
      </c>
      <c r="C1954" s="56" t="s">
        <v>17</v>
      </c>
      <c r="D1954" s="57">
        <v>1779.1</v>
      </c>
      <c r="E1954" s="57">
        <v>1554.1</v>
      </c>
      <c r="F1954" s="57">
        <v>1510.95335</v>
      </c>
      <c r="G1954" s="58">
        <f t="shared" si="61"/>
        <v>0.9722368895180491</v>
      </c>
    </row>
    <row r="1955" spans="1:9" ht="16.8" thickBot="1" x14ac:dyDescent="0.35">
      <c r="A1955" s="43" t="str">
        <f t="shared" si="60"/>
        <v>A</v>
      </c>
      <c r="B1955" s="44" t="s">
        <v>968</v>
      </c>
      <c r="C1955" s="45" t="s">
        <v>969</v>
      </c>
      <c r="D1955" s="63">
        <v>2667.68</v>
      </c>
      <c r="E1955" s="63">
        <v>2750</v>
      </c>
      <c r="F1955" s="63">
        <v>2671.8616000000002</v>
      </c>
      <c r="G1955" s="64">
        <f t="shared" si="61"/>
        <v>0.97158603636363639</v>
      </c>
      <c r="H1955" s="48"/>
      <c r="I1955" s="48"/>
    </row>
    <row r="1956" spans="1:9" ht="15" thickTop="1" x14ac:dyDescent="0.3">
      <c r="A1956" s="43" t="str">
        <f t="shared" si="60"/>
        <v>A</v>
      </c>
      <c r="B1956" s="55" t="s">
        <v>333</v>
      </c>
      <c r="C1956" s="56" t="s">
        <v>10</v>
      </c>
      <c r="D1956" s="57">
        <v>2477.6799999999998</v>
      </c>
      <c r="E1956" s="57">
        <v>2387.04</v>
      </c>
      <c r="F1956" s="57">
        <v>2310.1808500000002</v>
      </c>
      <c r="G1956" s="58">
        <f t="shared" si="61"/>
        <v>0.96780148217038686</v>
      </c>
    </row>
    <row r="1957" spans="1:9" x14ac:dyDescent="0.3">
      <c r="A1957" s="43" t="str">
        <f t="shared" si="60"/>
        <v>A</v>
      </c>
      <c r="B1957" s="59" t="s">
        <v>333</v>
      </c>
      <c r="C1957" s="60" t="s">
        <v>11</v>
      </c>
      <c r="D1957" s="61">
        <v>1750</v>
      </c>
      <c r="E1957" s="61">
        <v>1710.105</v>
      </c>
      <c r="F1957" s="61">
        <v>1709.5447799999999</v>
      </c>
      <c r="G1957" s="62">
        <f t="shared" si="61"/>
        <v>0.99967240608032837</v>
      </c>
    </row>
    <row r="1958" spans="1:9" x14ac:dyDescent="0.3">
      <c r="A1958" s="43" t="str">
        <f t="shared" si="60"/>
        <v>A</v>
      </c>
      <c r="B1958" s="59" t="s">
        <v>333</v>
      </c>
      <c r="C1958" s="60" t="s">
        <v>12</v>
      </c>
      <c r="D1958" s="61">
        <v>722.68</v>
      </c>
      <c r="E1958" s="61">
        <v>662.92899999999997</v>
      </c>
      <c r="F1958" s="61">
        <v>586.85617000000002</v>
      </c>
      <c r="G1958" s="62">
        <f t="shared" si="61"/>
        <v>0.88524739451736167</v>
      </c>
    </row>
    <row r="1959" spans="1:9" x14ac:dyDescent="0.3">
      <c r="A1959" s="43" t="str">
        <f t="shared" si="60"/>
        <v>A</v>
      </c>
      <c r="B1959" s="59" t="s">
        <v>333</v>
      </c>
      <c r="C1959" s="60" t="s">
        <v>15</v>
      </c>
      <c r="D1959" s="61">
        <v>5</v>
      </c>
      <c r="E1959" s="61">
        <v>8.8059999999999992</v>
      </c>
      <c r="F1959" s="61">
        <v>8.8054600000000001</v>
      </c>
      <c r="G1959" s="62">
        <f t="shared" si="61"/>
        <v>0.99993867817397242</v>
      </c>
    </row>
    <row r="1960" spans="1:9" x14ac:dyDescent="0.3">
      <c r="A1960" s="43" t="str">
        <f t="shared" si="60"/>
        <v>A</v>
      </c>
      <c r="B1960" s="59" t="s">
        <v>333</v>
      </c>
      <c r="C1960" s="60" t="s">
        <v>16</v>
      </c>
      <c r="D1960" s="61">
        <v>0</v>
      </c>
      <c r="E1960" s="61">
        <v>5.2</v>
      </c>
      <c r="F1960" s="61">
        <v>4.9744400000000004</v>
      </c>
      <c r="G1960" s="62">
        <f t="shared" si="61"/>
        <v>0.95662307692307702</v>
      </c>
    </row>
    <row r="1961" spans="1:9" x14ac:dyDescent="0.3">
      <c r="A1961" s="43" t="str">
        <f t="shared" si="60"/>
        <v>A</v>
      </c>
      <c r="B1961" s="55" t="s">
        <v>333</v>
      </c>
      <c r="C1961" s="56" t="s">
        <v>17</v>
      </c>
      <c r="D1961" s="57">
        <v>190</v>
      </c>
      <c r="E1961" s="57">
        <v>362.96</v>
      </c>
      <c r="F1961" s="57">
        <v>361.68074999999999</v>
      </c>
      <c r="G1961" s="58">
        <f t="shared" si="61"/>
        <v>0.99647550694291387</v>
      </c>
    </row>
    <row r="1962" spans="1:9" ht="16.8" thickBot="1" x14ac:dyDescent="0.35">
      <c r="A1962" s="43" t="str">
        <f t="shared" si="60"/>
        <v>A</v>
      </c>
      <c r="B1962" s="44" t="s">
        <v>970</v>
      </c>
      <c r="C1962" s="45" t="s">
        <v>312</v>
      </c>
      <c r="D1962" s="63">
        <v>543.79999999999995</v>
      </c>
      <c r="E1962" s="63">
        <v>543.80000000000007</v>
      </c>
      <c r="F1962" s="63">
        <v>536.14118999999994</v>
      </c>
      <c r="G1962" s="64">
        <f t="shared" si="61"/>
        <v>0.9859161272526662</v>
      </c>
      <c r="H1962" s="48"/>
      <c r="I1962" s="48"/>
    </row>
    <row r="1963" spans="1:9" ht="15" thickTop="1" x14ac:dyDescent="0.3">
      <c r="A1963" s="43" t="str">
        <f t="shared" si="60"/>
        <v>A</v>
      </c>
      <c r="B1963" s="55" t="s">
        <v>333</v>
      </c>
      <c r="C1963" s="56" t="s">
        <v>10</v>
      </c>
      <c r="D1963" s="57">
        <v>543.79999999999995</v>
      </c>
      <c r="E1963" s="57">
        <v>538.95000000000005</v>
      </c>
      <c r="F1963" s="57">
        <v>531.29118999999992</v>
      </c>
      <c r="G1963" s="58">
        <f t="shared" si="61"/>
        <v>0.98578938677057215</v>
      </c>
    </row>
    <row r="1964" spans="1:9" x14ac:dyDescent="0.3">
      <c r="A1964" s="43" t="str">
        <f t="shared" si="60"/>
        <v>A</v>
      </c>
      <c r="B1964" s="59" t="s">
        <v>333</v>
      </c>
      <c r="C1964" s="60" t="s">
        <v>11</v>
      </c>
      <c r="D1964" s="61">
        <v>481.8</v>
      </c>
      <c r="E1964" s="61">
        <v>450.41899999999998</v>
      </c>
      <c r="F1964" s="61">
        <v>449.72735999999998</v>
      </c>
      <c r="G1964" s="62">
        <f t="shared" si="61"/>
        <v>0.99846445198803779</v>
      </c>
    </row>
    <row r="1965" spans="1:9" x14ac:dyDescent="0.3">
      <c r="A1965" s="43" t="str">
        <f t="shared" si="60"/>
        <v>A</v>
      </c>
      <c r="B1965" s="59" t="s">
        <v>333</v>
      </c>
      <c r="C1965" s="60" t="s">
        <v>12</v>
      </c>
      <c r="D1965" s="61">
        <v>62</v>
      </c>
      <c r="E1965" s="61">
        <v>73.95</v>
      </c>
      <c r="F1965" s="61">
        <v>67.91404</v>
      </c>
      <c r="G1965" s="62">
        <f t="shared" si="61"/>
        <v>0.91837782285327918</v>
      </c>
    </row>
    <row r="1966" spans="1:9" x14ac:dyDescent="0.3">
      <c r="A1966" s="43" t="str">
        <f t="shared" si="60"/>
        <v>A</v>
      </c>
      <c r="B1966" s="59" t="s">
        <v>333</v>
      </c>
      <c r="C1966" s="60" t="s">
        <v>15</v>
      </c>
      <c r="D1966" s="61">
        <v>0</v>
      </c>
      <c r="E1966" s="61">
        <v>14.381</v>
      </c>
      <c r="F1966" s="61">
        <v>13.49574</v>
      </c>
      <c r="G1966" s="62">
        <f t="shared" si="61"/>
        <v>0.93844238926361168</v>
      </c>
    </row>
    <row r="1967" spans="1:9" x14ac:dyDescent="0.3">
      <c r="A1967" s="43" t="str">
        <f t="shared" si="60"/>
        <v>A</v>
      </c>
      <c r="B1967" s="59" t="s">
        <v>333</v>
      </c>
      <c r="C1967" s="60" t="s">
        <v>16</v>
      </c>
      <c r="D1967" s="61">
        <v>0</v>
      </c>
      <c r="E1967" s="61">
        <v>0.2</v>
      </c>
      <c r="F1967" s="61">
        <v>0.15404999999999999</v>
      </c>
      <c r="G1967" s="62">
        <f t="shared" si="61"/>
        <v>0.77024999999999988</v>
      </c>
    </row>
    <row r="1968" spans="1:9" x14ac:dyDescent="0.3">
      <c r="A1968" s="43" t="str">
        <f t="shared" si="60"/>
        <v>A</v>
      </c>
      <c r="B1968" s="55" t="s">
        <v>333</v>
      </c>
      <c r="C1968" s="56" t="s">
        <v>17</v>
      </c>
      <c r="D1968" s="57">
        <v>0</v>
      </c>
      <c r="E1968" s="57">
        <v>4.8499999999999996</v>
      </c>
      <c r="F1968" s="57">
        <v>4.8499999999999996</v>
      </c>
      <c r="G1968" s="58">
        <f t="shared" si="61"/>
        <v>1</v>
      </c>
    </row>
    <row r="1969" spans="1:9" ht="16.8" thickBot="1" x14ac:dyDescent="0.35">
      <c r="A1969" s="43" t="str">
        <f t="shared" si="60"/>
        <v>A</v>
      </c>
      <c r="B1969" s="44" t="s">
        <v>971</v>
      </c>
      <c r="C1969" s="45" t="s">
        <v>972</v>
      </c>
      <c r="D1969" s="63">
        <v>269</v>
      </c>
      <c r="E1969" s="63">
        <v>269</v>
      </c>
      <c r="F1969" s="63">
        <v>240.79227999999998</v>
      </c>
      <c r="G1969" s="64">
        <f t="shared" si="61"/>
        <v>0.89513858736059471</v>
      </c>
      <c r="H1969" s="48"/>
      <c r="I1969" s="48"/>
    </row>
    <row r="1970" spans="1:9" ht="15" thickTop="1" x14ac:dyDescent="0.3">
      <c r="A1970" s="43" t="str">
        <f t="shared" si="60"/>
        <v>A</v>
      </c>
      <c r="B1970" s="55" t="s">
        <v>333</v>
      </c>
      <c r="C1970" s="56" t="s">
        <v>10</v>
      </c>
      <c r="D1970" s="57">
        <v>267</v>
      </c>
      <c r="E1970" s="57">
        <v>265.10000000000002</v>
      </c>
      <c r="F1970" s="57">
        <v>236.91328999999999</v>
      </c>
      <c r="G1970" s="58">
        <f t="shared" si="61"/>
        <v>0.8936751791776687</v>
      </c>
    </row>
    <row r="1971" spans="1:9" x14ac:dyDescent="0.3">
      <c r="A1971" s="43" t="str">
        <f t="shared" si="60"/>
        <v>A</v>
      </c>
      <c r="B1971" s="59" t="s">
        <v>333</v>
      </c>
      <c r="C1971" s="60" t="s">
        <v>11</v>
      </c>
      <c r="D1971" s="61">
        <v>209</v>
      </c>
      <c r="E1971" s="61">
        <v>209</v>
      </c>
      <c r="F1971" s="61">
        <v>203.98099999999999</v>
      </c>
      <c r="G1971" s="62">
        <f t="shared" si="61"/>
        <v>0.97598564593301429</v>
      </c>
    </row>
    <row r="1972" spans="1:9" x14ac:dyDescent="0.3">
      <c r="A1972" s="43" t="str">
        <f t="shared" si="60"/>
        <v>A</v>
      </c>
      <c r="B1972" s="59" t="s">
        <v>333</v>
      </c>
      <c r="C1972" s="60" t="s">
        <v>12</v>
      </c>
      <c r="D1972" s="61">
        <v>58</v>
      </c>
      <c r="E1972" s="61">
        <v>56.1</v>
      </c>
      <c r="F1972" s="61">
        <v>32.932290000000002</v>
      </c>
      <c r="G1972" s="62">
        <f t="shared" si="61"/>
        <v>0.58702834224598932</v>
      </c>
    </row>
    <row r="1973" spans="1:9" x14ac:dyDescent="0.3">
      <c r="A1973" s="43" t="str">
        <f t="shared" si="60"/>
        <v>A</v>
      </c>
      <c r="B1973" s="55" t="s">
        <v>333</v>
      </c>
      <c r="C1973" s="56" t="s">
        <v>17</v>
      </c>
      <c r="D1973" s="57">
        <v>2</v>
      </c>
      <c r="E1973" s="57">
        <v>3.9</v>
      </c>
      <c r="F1973" s="57">
        <v>3.8789899999999999</v>
      </c>
      <c r="G1973" s="58">
        <f t="shared" si="61"/>
        <v>0.99461282051282052</v>
      </c>
    </row>
    <row r="1974" spans="1:9" ht="16.8" thickBot="1" x14ac:dyDescent="0.35">
      <c r="A1974" s="43" t="str">
        <f t="shared" si="60"/>
        <v>A</v>
      </c>
      <c r="B1974" s="44" t="s">
        <v>973</v>
      </c>
      <c r="C1974" s="45" t="s">
        <v>974</v>
      </c>
      <c r="D1974" s="63">
        <v>3410</v>
      </c>
      <c r="E1974" s="63">
        <v>3410</v>
      </c>
      <c r="F1974" s="63">
        <v>2790.72939</v>
      </c>
      <c r="G1974" s="64">
        <f t="shared" si="61"/>
        <v>0.818395715542522</v>
      </c>
      <c r="H1974" s="48"/>
      <c r="I1974" s="48"/>
    </row>
    <row r="1975" spans="1:9" ht="15" thickTop="1" x14ac:dyDescent="0.3">
      <c r="A1975" s="43" t="str">
        <f t="shared" si="60"/>
        <v>A</v>
      </c>
      <c r="B1975" s="55" t="s">
        <v>333</v>
      </c>
      <c r="C1975" s="56" t="s">
        <v>10</v>
      </c>
      <c r="D1975" s="57">
        <v>3300</v>
      </c>
      <c r="E1975" s="57">
        <v>3210</v>
      </c>
      <c r="F1975" s="57">
        <v>2609.61231</v>
      </c>
      <c r="G1975" s="58">
        <f t="shared" si="61"/>
        <v>0.81296333644859808</v>
      </c>
    </row>
    <row r="1976" spans="1:9" x14ac:dyDescent="0.3">
      <c r="A1976" s="43" t="str">
        <f t="shared" si="60"/>
        <v>A</v>
      </c>
      <c r="B1976" s="59" t="s">
        <v>333</v>
      </c>
      <c r="C1976" s="60" t="s">
        <v>11</v>
      </c>
      <c r="D1976" s="61">
        <v>2310</v>
      </c>
      <c r="E1976" s="61">
        <v>2271</v>
      </c>
      <c r="F1976" s="61">
        <v>1842.8847499999999</v>
      </c>
      <c r="G1976" s="62">
        <f t="shared" si="61"/>
        <v>0.81148601937472475</v>
      </c>
    </row>
    <row r="1977" spans="1:9" x14ac:dyDescent="0.3">
      <c r="A1977" s="43" t="str">
        <f t="shared" si="60"/>
        <v>A</v>
      </c>
      <c r="B1977" s="59" t="s">
        <v>333</v>
      </c>
      <c r="C1977" s="60" t="s">
        <v>12</v>
      </c>
      <c r="D1977" s="61">
        <v>885</v>
      </c>
      <c r="E1977" s="61">
        <v>795.2</v>
      </c>
      <c r="F1977" s="61">
        <v>643.67778999999996</v>
      </c>
      <c r="G1977" s="62">
        <f t="shared" si="61"/>
        <v>0.80945396126760549</v>
      </c>
    </row>
    <row r="1978" spans="1:9" x14ac:dyDescent="0.3">
      <c r="A1978" s="43" t="str">
        <f t="shared" si="60"/>
        <v>A</v>
      </c>
      <c r="B1978" s="59" t="s">
        <v>333</v>
      </c>
      <c r="C1978" s="60" t="s">
        <v>15</v>
      </c>
      <c r="D1978" s="61">
        <v>60</v>
      </c>
      <c r="E1978" s="61">
        <v>99</v>
      </c>
      <c r="F1978" s="61">
        <v>94.026790000000005</v>
      </c>
      <c r="G1978" s="62">
        <f t="shared" si="61"/>
        <v>0.94976555555555564</v>
      </c>
    </row>
    <row r="1979" spans="1:9" x14ac:dyDescent="0.3">
      <c r="A1979" s="43" t="str">
        <f t="shared" si="60"/>
        <v>A</v>
      </c>
      <c r="B1979" s="59" t="s">
        <v>333</v>
      </c>
      <c r="C1979" s="60" t="s">
        <v>16</v>
      </c>
      <c r="D1979" s="61">
        <v>45</v>
      </c>
      <c r="E1979" s="61">
        <v>44.8</v>
      </c>
      <c r="F1979" s="61">
        <v>29.02298</v>
      </c>
      <c r="G1979" s="62">
        <f t="shared" si="61"/>
        <v>0.64783437500000007</v>
      </c>
    </row>
    <row r="1980" spans="1:9" x14ac:dyDescent="0.3">
      <c r="A1980" s="43" t="str">
        <f t="shared" si="60"/>
        <v>A</v>
      </c>
      <c r="B1980" s="55" t="s">
        <v>333</v>
      </c>
      <c r="C1980" s="56" t="s">
        <v>17</v>
      </c>
      <c r="D1980" s="57">
        <v>110</v>
      </c>
      <c r="E1980" s="57">
        <v>200</v>
      </c>
      <c r="F1980" s="57">
        <v>181.11707999999999</v>
      </c>
      <c r="G1980" s="58">
        <f t="shared" si="61"/>
        <v>0.90558539999999998</v>
      </c>
    </row>
    <row r="1981" spans="1:9" ht="16.8" thickBot="1" x14ac:dyDescent="0.35">
      <c r="A1981" s="43" t="str">
        <f t="shared" si="60"/>
        <v>A</v>
      </c>
      <c r="B1981" s="44" t="s">
        <v>975</v>
      </c>
      <c r="C1981" s="45" t="s">
        <v>976</v>
      </c>
      <c r="D1981" s="63">
        <v>3307400</v>
      </c>
      <c r="E1981" s="63">
        <v>3197564.6327600004</v>
      </c>
      <c r="F1981" s="63">
        <v>3052248.3777899994</v>
      </c>
      <c r="G1981" s="64">
        <f t="shared" si="61"/>
        <v>0.95455408360438043</v>
      </c>
      <c r="H1981" s="48"/>
      <c r="I1981" s="48"/>
    </row>
    <row r="1982" spans="1:9" ht="15" thickTop="1" x14ac:dyDescent="0.3">
      <c r="A1982" s="43" t="str">
        <f t="shared" si="60"/>
        <v>A</v>
      </c>
      <c r="B1982" s="55" t="s">
        <v>333</v>
      </c>
      <c r="C1982" s="56" t="s">
        <v>10</v>
      </c>
      <c r="D1982" s="57">
        <v>2158400</v>
      </c>
      <c r="E1982" s="57">
        <v>2066064.6327599999</v>
      </c>
      <c r="F1982" s="57">
        <v>1994884.52807</v>
      </c>
      <c r="G1982" s="58">
        <f t="shared" si="61"/>
        <v>0.96554797775376833</v>
      </c>
    </row>
    <row r="1983" spans="1:9" x14ac:dyDescent="0.3">
      <c r="A1983" s="43" t="str">
        <f t="shared" si="60"/>
        <v>A</v>
      </c>
      <c r="B1983" s="59" t="s">
        <v>333</v>
      </c>
      <c r="C1983" s="60" t="s">
        <v>12</v>
      </c>
      <c r="D1983" s="61">
        <v>0</v>
      </c>
      <c r="E1983" s="61">
        <v>3</v>
      </c>
      <c r="F1983" s="61">
        <v>0.94523999999999997</v>
      </c>
      <c r="G1983" s="62">
        <f t="shared" si="61"/>
        <v>0.31507999999999997</v>
      </c>
    </row>
    <row r="1984" spans="1:9" x14ac:dyDescent="0.3">
      <c r="A1984" s="43" t="str">
        <f t="shared" si="60"/>
        <v>A</v>
      </c>
      <c r="B1984" s="59" t="s">
        <v>333</v>
      </c>
      <c r="C1984" s="60" t="s">
        <v>13</v>
      </c>
      <c r="D1984" s="61">
        <v>755000</v>
      </c>
      <c r="E1984" s="61">
        <v>763150</v>
      </c>
      <c r="F1984" s="61">
        <v>746758.27606000006</v>
      </c>
      <c r="G1984" s="62">
        <f t="shared" si="61"/>
        <v>0.97852096712310821</v>
      </c>
    </row>
    <row r="1985" spans="1:9" x14ac:dyDescent="0.3">
      <c r="A1985" s="43" t="str">
        <f t="shared" si="60"/>
        <v>A</v>
      </c>
      <c r="B1985" s="59" t="s">
        <v>333</v>
      </c>
      <c r="C1985" s="60" t="s">
        <v>14</v>
      </c>
      <c r="D1985" s="61">
        <v>1400</v>
      </c>
      <c r="E1985" s="61">
        <v>1400</v>
      </c>
      <c r="F1985" s="61">
        <v>0</v>
      </c>
      <c r="G1985" s="62">
        <f t="shared" si="61"/>
        <v>0</v>
      </c>
    </row>
    <row r="1986" spans="1:9" x14ac:dyDescent="0.3">
      <c r="A1986" s="43" t="str">
        <f t="shared" ref="A1986:A2049" si="62">IF(OR(D1986&lt;&gt;0,E1986&lt;&gt;0,F1986&lt;&gt;0),"A","B")</f>
        <v>A</v>
      </c>
      <c r="B1986" s="59" t="s">
        <v>333</v>
      </c>
      <c r="C1986" s="60" t="s">
        <v>2</v>
      </c>
      <c r="D1986" s="61">
        <v>1016050</v>
      </c>
      <c r="E1986" s="61">
        <v>1005471.9739999999</v>
      </c>
      <c r="F1986" s="61">
        <v>965188.93700999999</v>
      </c>
      <c r="G1986" s="62">
        <f t="shared" ref="G1986:G2049" si="63">F1986/E1986</f>
        <v>0.95993619113047512</v>
      </c>
    </row>
    <row r="1987" spans="1:9" x14ac:dyDescent="0.3">
      <c r="A1987" s="43" t="str">
        <f t="shared" si="62"/>
        <v>A</v>
      </c>
      <c r="B1987" s="59" t="s">
        <v>333</v>
      </c>
      <c r="C1987" s="60" t="s">
        <v>15</v>
      </c>
      <c r="D1987" s="61">
        <v>275000</v>
      </c>
      <c r="E1987" s="61">
        <v>275000</v>
      </c>
      <c r="F1987" s="61">
        <v>275000</v>
      </c>
      <c r="G1987" s="62">
        <f t="shared" si="63"/>
        <v>1</v>
      </c>
    </row>
    <row r="1988" spans="1:9" x14ac:dyDescent="0.3">
      <c r="A1988" s="43" t="str">
        <f t="shared" si="62"/>
        <v>A</v>
      </c>
      <c r="B1988" s="59" t="s">
        <v>333</v>
      </c>
      <c r="C1988" s="60" t="s">
        <v>16</v>
      </c>
      <c r="D1988" s="61">
        <v>110950</v>
      </c>
      <c r="E1988" s="61">
        <v>21039.658759999998</v>
      </c>
      <c r="F1988" s="61">
        <v>7936.3697599999996</v>
      </c>
      <c r="G1988" s="62">
        <f t="shared" si="63"/>
        <v>0.37721000376148689</v>
      </c>
    </row>
    <row r="1989" spans="1:9" x14ac:dyDescent="0.3">
      <c r="A1989" s="43" t="str">
        <f t="shared" si="62"/>
        <v>A</v>
      </c>
      <c r="B1989" s="55" t="s">
        <v>333</v>
      </c>
      <c r="C1989" s="56" t="s">
        <v>17</v>
      </c>
      <c r="D1989" s="57">
        <v>0</v>
      </c>
      <c r="E1989" s="57">
        <v>0</v>
      </c>
      <c r="F1989" s="57">
        <v>246.33634000000001</v>
      </c>
      <c r="G1989" s="58" t="e">
        <f t="shared" si="63"/>
        <v>#DIV/0!</v>
      </c>
    </row>
    <row r="1990" spans="1:9" x14ac:dyDescent="0.3">
      <c r="A1990" s="43" t="str">
        <f t="shared" si="62"/>
        <v>A</v>
      </c>
      <c r="B1990" s="55" t="s">
        <v>333</v>
      </c>
      <c r="C1990" s="56" t="s">
        <v>18</v>
      </c>
      <c r="D1990" s="57">
        <v>69000</v>
      </c>
      <c r="E1990" s="57">
        <v>89000</v>
      </c>
      <c r="F1990" s="57">
        <v>46252.004130000001</v>
      </c>
      <c r="G1990" s="58">
        <f t="shared" si="63"/>
        <v>0.51968543966292136</v>
      </c>
      <c r="H1990" s="65"/>
    </row>
    <row r="1991" spans="1:9" x14ac:dyDescent="0.3">
      <c r="A1991" s="43" t="str">
        <f t="shared" si="62"/>
        <v>A</v>
      </c>
      <c r="B1991" s="55" t="s">
        <v>333</v>
      </c>
      <c r="C1991" s="56" t="s">
        <v>21</v>
      </c>
      <c r="D1991" s="57">
        <v>1080000</v>
      </c>
      <c r="E1991" s="57">
        <v>1042500</v>
      </c>
      <c r="F1991" s="57">
        <v>1010865.50925</v>
      </c>
      <c r="G1991" s="58">
        <f t="shared" si="63"/>
        <v>0.96965516474820146</v>
      </c>
    </row>
    <row r="1992" spans="1:9" ht="33" thickBot="1" x14ac:dyDescent="0.35">
      <c r="A1992" s="43" t="str">
        <f t="shared" si="62"/>
        <v>A</v>
      </c>
      <c r="B1992" s="44" t="s">
        <v>977</v>
      </c>
      <c r="C1992" s="45" t="s">
        <v>978</v>
      </c>
      <c r="D1992" s="63">
        <v>1270000</v>
      </c>
      <c r="E1992" s="63">
        <v>1246000</v>
      </c>
      <c r="F1992" s="63">
        <v>1207226.84528</v>
      </c>
      <c r="G1992" s="64">
        <f t="shared" si="63"/>
        <v>0.96888189829855542</v>
      </c>
      <c r="H1992" s="48"/>
      <c r="I1992" s="48"/>
    </row>
    <row r="1993" spans="1:9" ht="15" thickTop="1" x14ac:dyDescent="0.3">
      <c r="A1993" s="43" t="str">
        <f t="shared" si="62"/>
        <v>A</v>
      </c>
      <c r="B1993" s="55" t="s">
        <v>333</v>
      </c>
      <c r="C1993" s="56" t="s">
        <v>10</v>
      </c>
      <c r="D1993" s="57">
        <v>230000</v>
      </c>
      <c r="E1993" s="57">
        <v>243500</v>
      </c>
      <c r="F1993" s="57">
        <v>236361.33603000001</v>
      </c>
      <c r="G1993" s="58">
        <f t="shared" si="63"/>
        <v>0.97068310484599596</v>
      </c>
    </row>
    <row r="1994" spans="1:9" x14ac:dyDescent="0.3">
      <c r="A1994" s="43" t="str">
        <f t="shared" si="62"/>
        <v>A</v>
      </c>
      <c r="B1994" s="59" t="s">
        <v>333</v>
      </c>
      <c r="C1994" s="60" t="s">
        <v>13</v>
      </c>
      <c r="D1994" s="61">
        <v>230000</v>
      </c>
      <c r="E1994" s="61">
        <v>243500</v>
      </c>
      <c r="F1994" s="61">
        <v>236361.33603000001</v>
      </c>
      <c r="G1994" s="62">
        <f t="shared" si="63"/>
        <v>0.97068310484599596</v>
      </c>
    </row>
    <row r="1995" spans="1:9" x14ac:dyDescent="0.3">
      <c r="A1995" s="43" t="str">
        <f t="shared" si="62"/>
        <v>A</v>
      </c>
      <c r="B1995" s="55" t="s">
        <v>333</v>
      </c>
      <c r="C1995" s="56" t="s">
        <v>21</v>
      </c>
      <c r="D1995" s="57">
        <v>1040000</v>
      </c>
      <c r="E1995" s="57">
        <v>1002500</v>
      </c>
      <c r="F1995" s="57">
        <v>970865.50925</v>
      </c>
      <c r="G1995" s="58">
        <f t="shared" si="63"/>
        <v>0.96844439825436412</v>
      </c>
    </row>
    <row r="1996" spans="1:9" ht="33" thickBot="1" x14ac:dyDescent="0.35">
      <c r="A1996" s="43" t="str">
        <f t="shared" si="62"/>
        <v>A</v>
      </c>
      <c r="B1996" s="44" t="s">
        <v>979</v>
      </c>
      <c r="C1996" s="45" t="s">
        <v>980</v>
      </c>
      <c r="D1996" s="63">
        <v>565000</v>
      </c>
      <c r="E1996" s="63">
        <v>559650</v>
      </c>
      <c r="F1996" s="63">
        <v>550396.94002999994</v>
      </c>
      <c r="G1996" s="64">
        <f t="shared" si="63"/>
        <v>0.98346634509068154</v>
      </c>
      <c r="H1996" s="48"/>
      <c r="I1996" s="48"/>
    </row>
    <row r="1997" spans="1:9" ht="15" thickTop="1" x14ac:dyDescent="0.3">
      <c r="A1997" s="43" t="str">
        <f t="shared" si="62"/>
        <v>A</v>
      </c>
      <c r="B1997" s="55" t="s">
        <v>333</v>
      </c>
      <c r="C1997" s="56" t="s">
        <v>10</v>
      </c>
      <c r="D1997" s="57">
        <v>525000</v>
      </c>
      <c r="E1997" s="57">
        <v>519650</v>
      </c>
      <c r="F1997" s="57">
        <v>510396.94003</v>
      </c>
      <c r="G1997" s="58">
        <f t="shared" si="63"/>
        <v>0.98219366887328008</v>
      </c>
    </row>
    <row r="1998" spans="1:9" x14ac:dyDescent="0.3">
      <c r="A1998" s="43" t="str">
        <f t="shared" si="62"/>
        <v>A</v>
      </c>
      <c r="B1998" s="59" t="s">
        <v>333</v>
      </c>
      <c r="C1998" s="60" t="s">
        <v>13</v>
      </c>
      <c r="D1998" s="61">
        <v>525000</v>
      </c>
      <c r="E1998" s="61">
        <v>519650</v>
      </c>
      <c r="F1998" s="61">
        <v>510396.94003</v>
      </c>
      <c r="G1998" s="62">
        <f t="shared" si="63"/>
        <v>0.98219366887328008</v>
      </c>
    </row>
    <row r="1999" spans="1:9" x14ac:dyDescent="0.3">
      <c r="A1999" s="43" t="str">
        <f t="shared" si="62"/>
        <v>A</v>
      </c>
      <c r="B1999" s="55" t="s">
        <v>333</v>
      </c>
      <c r="C1999" s="56" t="s">
        <v>21</v>
      </c>
      <c r="D1999" s="57">
        <v>40000</v>
      </c>
      <c r="E1999" s="57">
        <v>40000</v>
      </c>
      <c r="F1999" s="57">
        <v>40000</v>
      </c>
      <c r="G1999" s="58">
        <f t="shared" si="63"/>
        <v>1</v>
      </c>
    </row>
    <row r="2000" spans="1:9" ht="33" thickBot="1" x14ac:dyDescent="0.35">
      <c r="A2000" s="43" t="str">
        <f t="shared" si="62"/>
        <v>A</v>
      </c>
      <c r="B2000" s="44" t="s">
        <v>981</v>
      </c>
      <c r="C2000" s="45" t="s">
        <v>982</v>
      </c>
      <c r="D2000" s="63">
        <v>2800</v>
      </c>
      <c r="E2000" s="63">
        <v>26800</v>
      </c>
      <c r="F2000" s="63">
        <v>23259.568750000002</v>
      </c>
      <c r="G2000" s="64">
        <f t="shared" si="63"/>
        <v>0.86789435634328371</v>
      </c>
      <c r="H2000" s="48"/>
      <c r="I2000" s="48"/>
    </row>
    <row r="2001" spans="1:9" ht="15" thickTop="1" x14ac:dyDescent="0.3">
      <c r="A2001" s="43" t="str">
        <f t="shared" si="62"/>
        <v>A</v>
      </c>
      <c r="B2001" s="55" t="s">
        <v>333</v>
      </c>
      <c r="C2001" s="56" t="s">
        <v>10</v>
      </c>
      <c r="D2001" s="57">
        <v>2800</v>
      </c>
      <c r="E2001" s="57">
        <v>26800</v>
      </c>
      <c r="F2001" s="57">
        <v>23259.568750000002</v>
      </c>
      <c r="G2001" s="58">
        <f t="shared" si="63"/>
        <v>0.86789435634328371</v>
      </c>
    </row>
    <row r="2002" spans="1:9" x14ac:dyDescent="0.3">
      <c r="A2002" s="43" t="str">
        <f t="shared" si="62"/>
        <v>A</v>
      </c>
      <c r="B2002" s="59" t="s">
        <v>333</v>
      </c>
      <c r="C2002" s="60" t="s">
        <v>12</v>
      </c>
      <c r="D2002" s="61">
        <v>0</v>
      </c>
      <c r="E2002" s="61">
        <v>3</v>
      </c>
      <c r="F2002" s="61">
        <v>0.94523999999999997</v>
      </c>
      <c r="G2002" s="62">
        <f t="shared" si="63"/>
        <v>0.31507999999999997</v>
      </c>
    </row>
    <row r="2003" spans="1:9" x14ac:dyDescent="0.3">
      <c r="A2003" s="43" t="str">
        <f t="shared" si="62"/>
        <v>A</v>
      </c>
      <c r="B2003" s="59" t="s">
        <v>333</v>
      </c>
      <c r="C2003" s="60" t="s">
        <v>2</v>
      </c>
      <c r="D2003" s="61">
        <v>2800</v>
      </c>
      <c r="E2003" s="61">
        <v>26797</v>
      </c>
      <c r="F2003" s="61">
        <v>23258.623510000001</v>
      </c>
      <c r="G2003" s="62">
        <f t="shared" si="63"/>
        <v>0.86795624547523986</v>
      </c>
    </row>
    <row r="2004" spans="1:9" ht="33" thickBot="1" x14ac:dyDescent="0.35">
      <c r="A2004" s="43" t="str">
        <f t="shared" si="62"/>
        <v>A</v>
      </c>
      <c r="B2004" s="44" t="s">
        <v>983</v>
      </c>
      <c r="C2004" s="45" t="s">
        <v>984</v>
      </c>
      <c r="D2004" s="63">
        <v>353000</v>
      </c>
      <c r="E2004" s="63">
        <v>833762.09</v>
      </c>
      <c r="F2004" s="63">
        <v>829090.50994999998</v>
      </c>
      <c r="G2004" s="64">
        <f t="shared" si="63"/>
        <v>0.99439698673514887</v>
      </c>
      <c r="H2004" s="48"/>
      <c r="I2004" s="48"/>
    </row>
    <row r="2005" spans="1:9" ht="15" thickTop="1" x14ac:dyDescent="0.3">
      <c r="A2005" s="43" t="str">
        <f t="shared" si="62"/>
        <v>A</v>
      </c>
      <c r="B2005" s="55" t="s">
        <v>333</v>
      </c>
      <c r="C2005" s="56" t="s">
        <v>10</v>
      </c>
      <c r="D2005" s="57">
        <v>353000</v>
      </c>
      <c r="E2005" s="57">
        <v>813762.09</v>
      </c>
      <c r="F2005" s="57">
        <v>809090.50994999998</v>
      </c>
      <c r="G2005" s="58">
        <f t="shared" si="63"/>
        <v>0.99425928031373401</v>
      </c>
    </row>
    <row r="2006" spans="1:9" x14ac:dyDescent="0.3">
      <c r="A2006" s="43" t="str">
        <f t="shared" si="62"/>
        <v>A</v>
      </c>
      <c r="B2006" s="59" t="s">
        <v>333</v>
      </c>
      <c r="C2006" s="60" t="s">
        <v>2</v>
      </c>
      <c r="D2006" s="61">
        <v>353000</v>
      </c>
      <c r="E2006" s="61">
        <v>813762.09</v>
      </c>
      <c r="F2006" s="61">
        <v>809090.50994999998</v>
      </c>
      <c r="G2006" s="62">
        <f t="shared" si="63"/>
        <v>0.99425928031373401</v>
      </c>
    </row>
    <row r="2007" spans="1:9" x14ac:dyDescent="0.3">
      <c r="A2007" s="43" t="str">
        <f t="shared" si="62"/>
        <v>A</v>
      </c>
      <c r="B2007" s="55" t="s">
        <v>333</v>
      </c>
      <c r="C2007" s="56" t="s">
        <v>18</v>
      </c>
      <c r="D2007" s="57">
        <v>0</v>
      </c>
      <c r="E2007" s="57">
        <v>20000</v>
      </c>
      <c r="F2007" s="57">
        <v>20000</v>
      </c>
      <c r="G2007" s="58">
        <f t="shared" si="63"/>
        <v>1</v>
      </c>
      <c r="H2007" s="65"/>
    </row>
    <row r="2008" spans="1:9" ht="33" thickBot="1" x14ac:dyDescent="0.35">
      <c r="A2008" s="43" t="str">
        <f t="shared" si="62"/>
        <v>A</v>
      </c>
      <c r="B2008" s="44" t="s">
        <v>985</v>
      </c>
      <c r="C2008" s="45" t="s">
        <v>986</v>
      </c>
      <c r="D2008" s="63">
        <v>12000</v>
      </c>
      <c r="E2008" s="63">
        <v>32000</v>
      </c>
      <c r="F2008" s="63">
        <v>32000</v>
      </c>
      <c r="G2008" s="64">
        <f t="shared" si="63"/>
        <v>1</v>
      </c>
      <c r="H2008" s="48"/>
      <c r="I2008" s="48"/>
    </row>
    <row r="2009" spans="1:9" ht="15" thickTop="1" x14ac:dyDescent="0.3">
      <c r="A2009" s="43" t="str">
        <f t="shared" si="62"/>
        <v>A</v>
      </c>
      <c r="B2009" s="55" t="s">
        <v>333</v>
      </c>
      <c r="C2009" s="56" t="s">
        <v>10</v>
      </c>
      <c r="D2009" s="57">
        <v>12000</v>
      </c>
      <c r="E2009" s="57">
        <v>12000</v>
      </c>
      <c r="F2009" s="57">
        <v>12000</v>
      </c>
      <c r="G2009" s="58">
        <f t="shared" si="63"/>
        <v>1</v>
      </c>
    </row>
    <row r="2010" spans="1:9" x14ac:dyDescent="0.3">
      <c r="A2010" s="43" t="str">
        <f t="shared" si="62"/>
        <v>A</v>
      </c>
      <c r="B2010" s="59" t="s">
        <v>333</v>
      </c>
      <c r="C2010" s="60" t="s">
        <v>2</v>
      </c>
      <c r="D2010" s="61">
        <v>12000</v>
      </c>
      <c r="E2010" s="61">
        <v>12000</v>
      </c>
      <c r="F2010" s="61">
        <v>12000</v>
      </c>
      <c r="G2010" s="62">
        <f t="shared" si="63"/>
        <v>1</v>
      </c>
    </row>
    <row r="2011" spans="1:9" x14ac:dyDescent="0.3">
      <c r="A2011" s="43" t="str">
        <f t="shared" si="62"/>
        <v>A</v>
      </c>
      <c r="B2011" s="55" t="s">
        <v>333</v>
      </c>
      <c r="C2011" s="56" t="s">
        <v>18</v>
      </c>
      <c r="D2011" s="57">
        <v>0</v>
      </c>
      <c r="E2011" s="57">
        <v>20000</v>
      </c>
      <c r="F2011" s="57">
        <v>20000</v>
      </c>
      <c r="G2011" s="58">
        <f t="shared" si="63"/>
        <v>1</v>
      </c>
      <c r="H2011" s="65"/>
    </row>
    <row r="2012" spans="1:9" ht="16.8" thickBot="1" x14ac:dyDescent="0.35">
      <c r="A2012" s="43" t="str">
        <f t="shared" si="62"/>
        <v>A</v>
      </c>
      <c r="B2012" s="44" t="s">
        <v>987</v>
      </c>
      <c r="C2012" s="45" t="s">
        <v>988</v>
      </c>
      <c r="D2012" s="63">
        <v>341000</v>
      </c>
      <c r="E2012" s="63">
        <v>801762.09</v>
      </c>
      <c r="F2012" s="63">
        <v>797090.50994999998</v>
      </c>
      <c r="G2012" s="64">
        <f t="shared" si="63"/>
        <v>0.99417335877030555</v>
      </c>
      <c r="H2012" s="48"/>
      <c r="I2012" s="48"/>
    </row>
    <row r="2013" spans="1:9" ht="15" thickTop="1" x14ac:dyDescent="0.3">
      <c r="A2013" s="43" t="str">
        <f t="shared" si="62"/>
        <v>A</v>
      </c>
      <c r="B2013" s="55" t="s">
        <v>333</v>
      </c>
      <c r="C2013" s="56" t="s">
        <v>10</v>
      </c>
      <c r="D2013" s="57">
        <v>341000</v>
      </c>
      <c r="E2013" s="57">
        <v>801762.09</v>
      </c>
      <c r="F2013" s="57">
        <v>797090.50994999998</v>
      </c>
      <c r="G2013" s="58">
        <f t="shared" si="63"/>
        <v>0.99417335877030555</v>
      </c>
    </row>
    <row r="2014" spans="1:9" x14ac:dyDescent="0.3">
      <c r="A2014" s="43" t="str">
        <f t="shared" si="62"/>
        <v>A</v>
      </c>
      <c r="B2014" s="59" t="s">
        <v>333</v>
      </c>
      <c r="C2014" s="60" t="s">
        <v>2</v>
      </c>
      <c r="D2014" s="61">
        <v>341000</v>
      </c>
      <c r="E2014" s="61">
        <v>801762.09</v>
      </c>
      <c r="F2014" s="61">
        <v>797090.50994999998</v>
      </c>
      <c r="G2014" s="62">
        <f t="shared" si="63"/>
        <v>0.99417335877030555</v>
      </c>
    </row>
    <row r="2015" spans="1:9" ht="16.8" thickBot="1" x14ac:dyDescent="0.35">
      <c r="A2015" s="43" t="str">
        <f t="shared" si="62"/>
        <v>A</v>
      </c>
      <c r="B2015" s="44" t="s">
        <v>989</v>
      </c>
      <c r="C2015" s="45" t="s">
        <v>990</v>
      </c>
      <c r="D2015" s="63">
        <v>55000</v>
      </c>
      <c r="E2015" s="63">
        <v>4209.6090299999996</v>
      </c>
      <c r="F2015" s="63">
        <v>0</v>
      </c>
      <c r="G2015" s="64">
        <f t="shared" si="63"/>
        <v>0</v>
      </c>
      <c r="H2015" s="48"/>
      <c r="I2015" s="48"/>
    </row>
    <row r="2016" spans="1:9" ht="15" thickTop="1" x14ac:dyDescent="0.3">
      <c r="A2016" s="43" t="str">
        <f t="shared" si="62"/>
        <v>A</v>
      </c>
      <c r="B2016" s="55" t="s">
        <v>333</v>
      </c>
      <c r="C2016" s="56" t="s">
        <v>10</v>
      </c>
      <c r="D2016" s="57">
        <v>55000</v>
      </c>
      <c r="E2016" s="57">
        <v>4209.6090299999996</v>
      </c>
      <c r="F2016" s="57">
        <v>0</v>
      </c>
      <c r="G2016" s="58">
        <f t="shared" si="63"/>
        <v>0</v>
      </c>
    </row>
    <row r="2017" spans="1:9" x14ac:dyDescent="0.3">
      <c r="A2017" s="43" t="str">
        <f t="shared" si="62"/>
        <v>A</v>
      </c>
      <c r="B2017" s="59" t="s">
        <v>333</v>
      </c>
      <c r="C2017" s="60" t="s">
        <v>16</v>
      </c>
      <c r="D2017" s="61">
        <v>55000</v>
      </c>
      <c r="E2017" s="61">
        <v>4209.6090299999996</v>
      </c>
      <c r="F2017" s="61">
        <v>0</v>
      </c>
      <c r="G2017" s="62">
        <f t="shared" si="63"/>
        <v>0</v>
      </c>
    </row>
    <row r="2018" spans="1:9" ht="33" thickBot="1" x14ac:dyDescent="0.35">
      <c r="A2018" s="43" t="str">
        <f t="shared" si="62"/>
        <v>A</v>
      </c>
      <c r="B2018" s="44" t="s">
        <v>991</v>
      </c>
      <c r="C2018" s="45" t="s">
        <v>992</v>
      </c>
      <c r="D2018" s="63">
        <v>50000</v>
      </c>
      <c r="E2018" s="63">
        <v>10880.049730000001</v>
      </c>
      <c r="F2018" s="63">
        <v>6608.0054799999998</v>
      </c>
      <c r="G2018" s="64">
        <f t="shared" si="63"/>
        <v>0.60735066879147426</v>
      </c>
      <c r="H2018" s="48"/>
      <c r="I2018" s="48"/>
    </row>
    <row r="2019" spans="1:9" ht="15" thickTop="1" x14ac:dyDescent="0.3">
      <c r="A2019" s="43" t="str">
        <f t="shared" si="62"/>
        <v>A</v>
      </c>
      <c r="B2019" s="55" t="s">
        <v>333</v>
      </c>
      <c r="C2019" s="56" t="s">
        <v>10</v>
      </c>
      <c r="D2019" s="57">
        <v>50000</v>
      </c>
      <c r="E2019" s="57">
        <v>10880.049730000001</v>
      </c>
      <c r="F2019" s="57">
        <v>6608.0054799999998</v>
      </c>
      <c r="G2019" s="58">
        <f t="shared" si="63"/>
        <v>0.60735066879147426</v>
      </c>
    </row>
    <row r="2020" spans="1:9" x14ac:dyDescent="0.3">
      <c r="A2020" s="43" t="str">
        <f t="shared" si="62"/>
        <v>A</v>
      </c>
      <c r="B2020" s="59" t="s">
        <v>333</v>
      </c>
      <c r="C2020" s="60" t="s">
        <v>16</v>
      </c>
      <c r="D2020" s="61">
        <v>50000</v>
      </c>
      <c r="E2020" s="61">
        <v>10880.049730000001</v>
      </c>
      <c r="F2020" s="61">
        <v>6608.0054799999998</v>
      </c>
      <c r="G2020" s="62">
        <f t="shared" si="63"/>
        <v>0.60735066879147426</v>
      </c>
    </row>
    <row r="2021" spans="1:9" ht="33" thickBot="1" x14ac:dyDescent="0.35">
      <c r="A2021" s="43" t="str">
        <f t="shared" si="62"/>
        <v>A</v>
      </c>
      <c r="B2021" s="44" t="s">
        <v>993</v>
      </c>
      <c r="C2021" s="45" t="s">
        <v>994</v>
      </c>
      <c r="D2021" s="63">
        <v>430000</v>
      </c>
      <c r="E2021" s="63">
        <v>8223</v>
      </c>
      <c r="F2021" s="63">
        <v>0</v>
      </c>
      <c r="G2021" s="64">
        <f t="shared" si="63"/>
        <v>0</v>
      </c>
      <c r="H2021" s="48"/>
      <c r="I2021" s="48"/>
    </row>
    <row r="2022" spans="1:9" ht="15" thickTop="1" x14ac:dyDescent="0.3">
      <c r="A2022" s="43" t="str">
        <f t="shared" si="62"/>
        <v>A</v>
      </c>
      <c r="B2022" s="55" t="s">
        <v>333</v>
      </c>
      <c r="C2022" s="56" t="s">
        <v>10</v>
      </c>
      <c r="D2022" s="57">
        <v>430000</v>
      </c>
      <c r="E2022" s="57">
        <v>8223</v>
      </c>
      <c r="F2022" s="57">
        <v>0</v>
      </c>
      <c r="G2022" s="58">
        <f t="shared" si="63"/>
        <v>0</v>
      </c>
    </row>
    <row r="2023" spans="1:9" x14ac:dyDescent="0.3">
      <c r="A2023" s="43" t="str">
        <f t="shared" si="62"/>
        <v>A</v>
      </c>
      <c r="B2023" s="59" t="s">
        <v>333</v>
      </c>
      <c r="C2023" s="60" t="s">
        <v>2</v>
      </c>
      <c r="D2023" s="61">
        <v>430000</v>
      </c>
      <c r="E2023" s="61">
        <v>8223</v>
      </c>
      <c r="F2023" s="61">
        <v>0</v>
      </c>
      <c r="G2023" s="62">
        <f t="shared" si="63"/>
        <v>0</v>
      </c>
    </row>
    <row r="2024" spans="1:9" ht="16.8" thickBot="1" x14ac:dyDescent="0.35">
      <c r="A2024" s="43" t="str">
        <f t="shared" si="62"/>
        <v>A</v>
      </c>
      <c r="B2024" s="44" t="s">
        <v>995</v>
      </c>
      <c r="C2024" s="45" t="s">
        <v>996</v>
      </c>
      <c r="D2024" s="63">
        <v>20000</v>
      </c>
      <c r="E2024" s="63">
        <v>0</v>
      </c>
      <c r="F2024" s="63">
        <v>0</v>
      </c>
      <c r="G2024" s="64" t="e">
        <f t="shared" si="63"/>
        <v>#DIV/0!</v>
      </c>
      <c r="H2024" s="48"/>
      <c r="I2024" s="48"/>
    </row>
    <row r="2025" spans="1:9" ht="15" thickTop="1" x14ac:dyDescent="0.3">
      <c r="A2025" s="43" t="str">
        <f t="shared" si="62"/>
        <v>A</v>
      </c>
      <c r="B2025" s="55" t="s">
        <v>333</v>
      </c>
      <c r="C2025" s="56" t="s">
        <v>10</v>
      </c>
      <c r="D2025" s="57">
        <v>20000</v>
      </c>
      <c r="E2025" s="57">
        <v>0</v>
      </c>
      <c r="F2025" s="57">
        <v>0</v>
      </c>
      <c r="G2025" s="58" t="e">
        <f t="shared" si="63"/>
        <v>#DIV/0!</v>
      </c>
    </row>
    <row r="2026" spans="1:9" x14ac:dyDescent="0.3">
      <c r="A2026" s="43" t="str">
        <f t="shared" si="62"/>
        <v>A</v>
      </c>
      <c r="B2026" s="59" t="s">
        <v>333</v>
      </c>
      <c r="C2026" s="60" t="s">
        <v>2</v>
      </c>
      <c r="D2026" s="61">
        <v>20000</v>
      </c>
      <c r="E2026" s="61">
        <v>0</v>
      </c>
      <c r="F2026" s="61">
        <v>0</v>
      </c>
      <c r="G2026" s="62" t="e">
        <f t="shared" si="63"/>
        <v>#DIV/0!</v>
      </c>
    </row>
    <row r="2027" spans="1:9" ht="49.2" thickBot="1" x14ac:dyDescent="0.35">
      <c r="A2027" s="43" t="str">
        <f t="shared" si="62"/>
        <v>A</v>
      </c>
      <c r="B2027" s="44" t="s">
        <v>997</v>
      </c>
      <c r="C2027" s="45" t="s">
        <v>998</v>
      </c>
      <c r="D2027" s="63">
        <v>200</v>
      </c>
      <c r="E2027" s="63">
        <v>200</v>
      </c>
      <c r="F2027" s="63">
        <v>138.99999</v>
      </c>
      <c r="G2027" s="64">
        <f t="shared" si="63"/>
        <v>0.69499995000000003</v>
      </c>
      <c r="H2027" s="48"/>
      <c r="I2027" s="48"/>
    </row>
    <row r="2028" spans="1:9" ht="15" thickTop="1" x14ac:dyDescent="0.3">
      <c r="A2028" s="43" t="str">
        <f t="shared" si="62"/>
        <v>A</v>
      </c>
      <c r="B2028" s="55" t="s">
        <v>333</v>
      </c>
      <c r="C2028" s="56" t="s">
        <v>10</v>
      </c>
      <c r="D2028" s="57">
        <v>200</v>
      </c>
      <c r="E2028" s="57">
        <v>200</v>
      </c>
      <c r="F2028" s="57">
        <v>138.99999</v>
      </c>
      <c r="G2028" s="58">
        <f t="shared" si="63"/>
        <v>0.69499995000000003</v>
      </c>
    </row>
    <row r="2029" spans="1:9" x14ac:dyDescent="0.3">
      <c r="A2029" s="43" t="str">
        <f t="shared" si="62"/>
        <v>A</v>
      </c>
      <c r="B2029" s="59" t="s">
        <v>333</v>
      </c>
      <c r="C2029" s="60" t="s">
        <v>16</v>
      </c>
      <c r="D2029" s="61">
        <v>200</v>
      </c>
      <c r="E2029" s="61">
        <v>200</v>
      </c>
      <c r="F2029" s="61">
        <v>138.99999</v>
      </c>
      <c r="G2029" s="62">
        <f t="shared" si="63"/>
        <v>0.69499995000000003</v>
      </c>
    </row>
    <row r="2030" spans="1:9" ht="49.2" thickBot="1" x14ac:dyDescent="0.35">
      <c r="A2030" s="43" t="str">
        <f t="shared" si="62"/>
        <v>A</v>
      </c>
      <c r="B2030" s="44" t="s">
        <v>999</v>
      </c>
      <c r="C2030" s="45" t="s">
        <v>1000</v>
      </c>
      <c r="D2030" s="63">
        <v>750</v>
      </c>
      <c r="E2030" s="63">
        <v>750</v>
      </c>
      <c r="F2030" s="63">
        <v>646.00390000000004</v>
      </c>
      <c r="G2030" s="64">
        <f t="shared" si="63"/>
        <v>0.86133853333333343</v>
      </c>
      <c r="H2030" s="48"/>
      <c r="I2030" s="48"/>
    </row>
    <row r="2031" spans="1:9" ht="15" thickTop="1" x14ac:dyDescent="0.3">
      <c r="A2031" s="43" t="str">
        <f t="shared" si="62"/>
        <v>A</v>
      </c>
      <c r="B2031" s="55" t="s">
        <v>333</v>
      </c>
      <c r="C2031" s="56" t="s">
        <v>10</v>
      </c>
      <c r="D2031" s="57">
        <v>750</v>
      </c>
      <c r="E2031" s="57">
        <v>750</v>
      </c>
      <c r="F2031" s="57">
        <v>646.00390000000004</v>
      </c>
      <c r="G2031" s="58">
        <f t="shared" si="63"/>
        <v>0.86133853333333343</v>
      </c>
    </row>
    <row r="2032" spans="1:9" x14ac:dyDescent="0.3">
      <c r="A2032" s="43" t="str">
        <f t="shared" si="62"/>
        <v>A</v>
      </c>
      <c r="B2032" s="59" t="s">
        <v>333</v>
      </c>
      <c r="C2032" s="60" t="s">
        <v>16</v>
      </c>
      <c r="D2032" s="61">
        <v>750</v>
      </c>
      <c r="E2032" s="61">
        <v>750</v>
      </c>
      <c r="F2032" s="61">
        <v>646.00390000000004</v>
      </c>
      <c r="G2032" s="62">
        <f t="shared" si="63"/>
        <v>0.86133853333333343</v>
      </c>
    </row>
    <row r="2033" spans="1:9" ht="16.8" thickBot="1" x14ac:dyDescent="0.35">
      <c r="A2033" s="43" t="str">
        <f t="shared" si="62"/>
        <v>A</v>
      </c>
      <c r="B2033" s="44" t="s">
        <v>1001</v>
      </c>
      <c r="C2033" s="45" t="s">
        <v>1002</v>
      </c>
      <c r="D2033" s="63">
        <v>275000</v>
      </c>
      <c r="E2033" s="63">
        <v>275000</v>
      </c>
      <c r="F2033" s="63">
        <v>275000</v>
      </c>
      <c r="G2033" s="64">
        <f t="shared" si="63"/>
        <v>1</v>
      </c>
      <c r="H2033" s="48"/>
      <c r="I2033" s="48"/>
    </row>
    <row r="2034" spans="1:9" ht="15" thickTop="1" x14ac:dyDescent="0.3">
      <c r="A2034" s="43" t="str">
        <f t="shared" si="62"/>
        <v>A</v>
      </c>
      <c r="B2034" s="55" t="s">
        <v>333</v>
      </c>
      <c r="C2034" s="56" t="s">
        <v>10</v>
      </c>
      <c r="D2034" s="57">
        <v>275000</v>
      </c>
      <c r="E2034" s="57">
        <v>275000</v>
      </c>
      <c r="F2034" s="57">
        <v>275000</v>
      </c>
      <c r="G2034" s="58">
        <f t="shared" si="63"/>
        <v>1</v>
      </c>
    </row>
    <row r="2035" spans="1:9" x14ac:dyDescent="0.3">
      <c r="A2035" s="43" t="str">
        <f t="shared" si="62"/>
        <v>A</v>
      </c>
      <c r="B2035" s="59" t="s">
        <v>333</v>
      </c>
      <c r="C2035" s="60" t="s">
        <v>15</v>
      </c>
      <c r="D2035" s="61">
        <v>275000</v>
      </c>
      <c r="E2035" s="61">
        <v>275000</v>
      </c>
      <c r="F2035" s="61">
        <v>275000</v>
      </c>
      <c r="G2035" s="62">
        <f t="shared" si="63"/>
        <v>1</v>
      </c>
    </row>
    <row r="2036" spans="1:9" ht="49.2" thickBot="1" x14ac:dyDescent="0.35">
      <c r="A2036" s="43" t="str">
        <f t="shared" si="62"/>
        <v>A</v>
      </c>
      <c r="B2036" s="44" t="s">
        <v>1003</v>
      </c>
      <c r="C2036" s="45" t="s">
        <v>1004</v>
      </c>
      <c r="D2036" s="63">
        <v>10000</v>
      </c>
      <c r="E2036" s="63">
        <v>3000</v>
      </c>
      <c r="F2036" s="63">
        <v>0</v>
      </c>
      <c r="G2036" s="64">
        <f t="shared" si="63"/>
        <v>0</v>
      </c>
      <c r="H2036" s="48"/>
      <c r="I2036" s="48"/>
    </row>
    <row r="2037" spans="1:9" ht="15" thickTop="1" x14ac:dyDescent="0.3">
      <c r="A2037" s="43" t="str">
        <f t="shared" si="62"/>
        <v>A</v>
      </c>
      <c r="B2037" s="55" t="s">
        <v>333</v>
      </c>
      <c r="C2037" s="56" t="s">
        <v>10</v>
      </c>
      <c r="D2037" s="57">
        <v>10000</v>
      </c>
      <c r="E2037" s="57">
        <v>3000</v>
      </c>
      <c r="F2037" s="57">
        <v>0</v>
      </c>
      <c r="G2037" s="58">
        <f t="shared" si="63"/>
        <v>0</v>
      </c>
    </row>
    <row r="2038" spans="1:9" x14ac:dyDescent="0.3">
      <c r="A2038" s="43" t="str">
        <f t="shared" si="62"/>
        <v>A</v>
      </c>
      <c r="B2038" s="59" t="s">
        <v>333</v>
      </c>
      <c r="C2038" s="60" t="s">
        <v>2</v>
      </c>
      <c r="D2038" s="61">
        <v>10000</v>
      </c>
      <c r="E2038" s="61">
        <v>3000</v>
      </c>
      <c r="F2038" s="61">
        <v>0</v>
      </c>
      <c r="G2038" s="62">
        <f t="shared" si="63"/>
        <v>0</v>
      </c>
    </row>
    <row r="2039" spans="1:9" ht="33" thickBot="1" x14ac:dyDescent="0.35">
      <c r="A2039" s="43" t="str">
        <f t="shared" si="62"/>
        <v>A</v>
      </c>
      <c r="B2039" s="44" t="s">
        <v>1005</v>
      </c>
      <c r="C2039" s="45" t="s">
        <v>1006</v>
      </c>
      <c r="D2039" s="63">
        <v>105650</v>
      </c>
      <c r="E2039" s="63">
        <v>105650</v>
      </c>
      <c r="F2039" s="63">
        <v>36457.478409999996</v>
      </c>
      <c r="G2039" s="64">
        <f t="shared" si="63"/>
        <v>0.34507788367250353</v>
      </c>
      <c r="H2039" s="48"/>
      <c r="I2039" s="48"/>
    </row>
    <row r="2040" spans="1:9" ht="15" thickTop="1" x14ac:dyDescent="0.3">
      <c r="A2040" s="43" t="str">
        <f t="shared" si="62"/>
        <v>A</v>
      </c>
      <c r="B2040" s="55" t="s">
        <v>333</v>
      </c>
      <c r="C2040" s="56" t="s">
        <v>10</v>
      </c>
      <c r="D2040" s="57">
        <v>36650</v>
      </c>
      <c r="E2040" s="57">
        <v>36650</v>
      </c>
      <c r="F2040" s="57">
        <v>9959.1379400000005</v>
      </c>
      <c r="G2040" s="58">
        <f t="shared" si="63"/>
        <v>0.27173636944065488</v>
      </c>
    </row>
    <row r="2041" spans="1:9" x14ac:dyDescent="0.3">
      <c r="A2041" s="43" t="str">
        <f t="shared" si="62"/>
        <v>A</v>
      </c>
      <c r="B2041" s="59" t="s">
        <v>333</v>
      </c>
      <c r="C2041" s="60" t="s">
        <v>14</v>
      </c>
      <c r="D2041" s="61">
        <v>1400</v>
      </c>
      <c r="E2041" s="61">
        <v>1400</v>
      </c>
      <c r="F2041" s="61">
        <v>0</v>
      </c>
      <c r="G2041" s="62">
        <f t="shared" si="63"/>
        <v>0</v>
      </c>
    </row>
    <row r="2042" spans="1:9" x14ac:dyDescent="0.3">
      <c r="A2042" s="43" t="str">
        <f t="shared" si="62"/>
        <v>A</v>
      </c>
      <c r="B2042" s="59" t="s">
        <v>333</v>
      </c>
      <c r="C2042" s="60" t="s">
        <v>2</v>
      </c>
      <c r="D2042" s="61">
        <v>30250</v>
      </c>
      <c r="E2042" s="61">
        <v>30250</v>
      </c>
      <c r="F2042" s="61">
        <v>9415.7775499999989</v>
      </c>
      <c r="G2042" s="62">
        <f t="shared" si="63"/>
        <v>0.31126537355371897</v>
      </c>
    </row>
    <row r="2043" spans="1:9" x14ac:dyDescent="0.3">
      <c r="A2043" s="43" t="str">
        <f t="shared" si="62"/>
        <v>A</v>
      </c>
      <c r="B2043" s="59" t="s">
        <v>333</v>
      </c>
      <c r="C2043" s="60" t="s">
        <v>16</v>
      </c>
      <c r="D2043" s="61">
        <v>5000</v>
      </c>
      <c r="E2043" s="61">
        <v>5000</v>
      </c>
      <c r="F2043" s="61">
        <v>543.36039000000005</v>
      </c>
      <c r="G2043" s="62">
        <f t="shared" si="63"/>
        <v>0.10867207800000001</v>
      </c>
    </row>
    <row r="2044" spans="1:9" x14ac:dyDescent="0.3">
      <c r="A2044" s="43" t="str">
        <f t="shared" si="62"/>
        <v>A</v>
      </c>
      <c r="B2044" s="55" t="s">
        <v>333</v>
      </c>
      <c r="C2044" s="56" t="s">
        <v>17</v>
      </c>
      <c r="D2044" s="57">
        <v>0</v>
      </c>
      <c r="E2044" s="57">
        <v>0</v>
      </c>
      <c r="F2044" s="57">
        <v>246.33634000000001</v>
      </c>
      <c r="G2044" s="58" t="e">
        <f t="shared" si="63"/>
        <v>#DIV/0!</v>
      </c>
    </row>
    <row r="2045" spans="1:9" x14ac:dyDescent="0.3">
      <c r="A2045" s="43" t="str">
        <f t="shared" si="62"/>
        <v>A</v>
      </c>
      <c r="B2045" s="55" t="s">
        <v>333</v>
      </c>
      <c r="C2045" s="56" t="s">
        <v>18</v>
      </c>
      <c r="D2045" s="57">
        <v>69000</v>
      </c>
      <c r="E2045" s="57">
        <v>69000</v>
      </c>
      <c r="F2045" s="57">
        <v>26252.004129999998</v>
      </c>
      <c r="G2045" s="58">
        <f t="shared" si="63"/>
        <v>0.38046382797101447</v>
      </c>
      <c r="H2045" s="65"/>
    </row>
    <row r="2046" spans="1:9" ht="16.8" thickBot="1" x14ac:dyDescent="0.35">
      <c r="A2046" s="43" t="str">
        <f t="shared" si="62"/>
        <v>A</v>
      </c>
      <c r="B2046" s="44" t="s">
        <v>1007</v>
      </c>
      <c r="C2046" s="45" t="s">
        <v>1008</v>
      </c>
      <c r="D2046" s="63">
        <v>1400</v>
      </c>
      <c r="E2046" s="63">
        <v>1400</v>
      </c>
      <c r="F2046" s="63">
        <v>0</v>
      </c>
      <c r="G2046" s="64">
        <f t="shared" si="63"/>
        <v>0</v>
      </c>
      <c r="H2046" s="48"/>
      <c r="I2046" s="48"/>
    </row>
    <row r="2047" spans="1:9" ht="15" thickTop="1" x14ac:dyDescent="0.3">
      <c r="A2047" s="43" t="str">
        <f t="shared" si="62"/>
        <v>A</v>
      </c>
      <c r="B2047" s="55" t="s">
        <v>333</v>
      </c>
      <c r="C2047" s="56" t="s">
        <v>10</v>
      </c>
      <c r="D2047" s="57">
        <v>1400</v>
      </c>
      <c r="E2047" s="57">
        <v>1400</v>
      </c>
      <c r="F2047" s="57">
        <v>0</v>
      </c>
      <c r="G2047" s="58">
        <f t="shared" si="63"/>
        <v>0</v>
      </c>
    </row>
    <row r="2048" spans="1:9" x14ac:dyDescent="0.3">
      <c r="A2048" s="43" t="str">
        <f t="shared" si="62"/>
        <v>A</v>
      </c>
      <c r="B2048" s="59" t="s">
        <v>333</v>
      </c>
      <c r="C2048" s="60" t="s">
        <v>14</v>
      </c>
      <c r="D2048" s="61">
        <v>1400</v>
      </c>
      <c r="E2048" s="61">
        <v>1400</v>
      </c>
      <c r="F2048" s="61">
        <v>0</v>
      </c>
      <c r="G2048" s="62">
        <f t="shared" si="63"/>
        <v>0</v>
      </c>
    </row>
    <row r="2049" spans="1:9" ht="16.8" thickBot="1" x14ac:dyDescent="0.35">
      <c r="A2049" s="43" t="str">
        <f t="shared" si="62"/>
        <v>A</v>
      </c>
      <c r="B2049" s="44" t="s">
        <v>1009</v>
      </c>
      <c r="C2049" s="45" t="s">
        <v>1010</v>
      </c>
      <c r="D2049" s="63">
        <v>1000</v>
      </c>
      <c r="E2049" s="63">
        <v>1000</v>
      </c>
      <c r="F2049" s="63">
        <v>107.19676</v>
      </c>
      <c r="G2049" s="64">
        <f t="shared" si="63"/>
        <v>0.10719676</v>
      </c>
      <c r="H2049" s="48"/>
      <c r="I2049" s="48"/>
    </row>
    <row r="2050" spans="1:9" ht="15" thickTop="1" x14ac:dyDescent="0.3">
      <c r="A2050" s="43" t="str">
        <f t="shared" ref="A2050:A2091" si="64">IF(OR(D2050&lt;&gt;0,E2050&lt;&gt;0,F2050&lt;&gt;0),"A","B")</f>
        <v>A</v>
      </c>
      <c r="B2050" s="55" t="s">
        <v>333</v>
      </c>
      <c r="C2050" s="56" t="s">
        <v>18</v>
      </c>
      <c r="D2050" s="57">
        <v>1000</v>
      </c>
      <c r="E2050" s="57">
        <v>1000</v>
      </c>
      <c r="F2050" s="57">
        <v>107.19676</v>
      </c>
      <c r="G2050" s="58">
        <f t="shared" ref="G2050:G2091" si="65">F2050/E2050</f>
        <v>0.10719676</v>
      </c>
      <c r="H2050" s="65"/>
    </row>
    <row r="2051" spans="1:9" ht="16.8" thickBot="1" x14ac:dyDescent="0.35">
      <c r="A2051" s="43" t="str">
        <f t="shared" si="64"/>
        <v>A</v>
      </c>
      <c r="B2051" s="44" t="s">
        <v>1011</v>
      </c>
      <c r="C2051" s="45" t="s">
        <v>1012</v>
      </c>
      <c r="D2051" s="63">
        <v>35500</v>
      </c>
      <c r="E2051" s="63">
        <v>35500</v>
      </c>
      <c r="F2051" s="63">
        <v>26528.575729999997</v>
      </c>
      <c r="G2051" s="64">
        <f t="shared" si="65"/>
        <v>0.74728382338028165</v>
      </c>
      <c r="H2051" s="48"/>
      <c r="I2051" s="48"/>
    </row>
    <row r="2052" spans="1:9" ht="15" thickTop="1" x14ac:dyDescent="0.3">
      <c r="A2052" s="43" t="str">
        <f t="shared" si="64"/>
        <v>A</v>
      </c>
      <c r="B2052" s="55" t="s">
        <v>333</v>
      </c>
      <c r="C2052" s="56" t="s">
        <v>10</v>
      </c>
      <c r="D2052" s="57">
        <v>5500</v>
      </c>
      <c r="E2052" s="57">
        <v>5500</v>
      </c>
      <c r="F2052" s="57">
        <v>3971.3</v>
      </c>
      <c r="G2052" s="58">
        <f t="shared" si="65"/>
        <v>0.7220545454545455</v>
      </c>
    </row>
    <row r="2053" spans="1:9" x14ac:dyDescent="0.3">
      <c r="A2053" s="43" t="str">
        <f t="shared" si="64"/>
        <v>A</v>
      </c>
      <c r="B2053" s="59" t="s">
        <v>333</v>
      </c>
      <c r="C2053" s="60" t="s">
        <v>2</v>
      </c>
      <c r="D2053" s="61">
        <v>5500</v>
      </c>
      <c r="E2053" s="61">
        <v>5500</v>
      </c>
      <c r="F2053" s="61">
        <v>3971.3</v>
      </c>
      <c r="G2053" s="62">
        <f t="shared" si="65"/>
        <v>0.7220545454545455</v>
      </c>
    </row>
    <row r="2054" spans="1:9" x14ac:dyDescent="0.3">
      <c r="A2054" s="43" t="str">
        <f t="shared" si="64"/>
        <v>A</v>
      </c>
      <c r="B2054" s="55" t="s">
        <v>333</v>
      </c>
      <c r="C2054" s="56" t="s">
        <v>18</v>
      </c>
      <c r="D2054" s="57">
        <v>30000</v>
      </c>
      <c r="E2054" s="57">
        <v>30000</v>
      </c>
      <c r="F2054" s="57">
        <v>22557.275729999998</v>
      </c>
      <c r="G2054" s="58">
        <f t="shared" si="65"/>
        <v>0.75190919099999987</v>
      </c>
      <c r="H2054" s="65"/>
    </row>
    <row r="2055" spans="1:9" ht="33" thickBot="1" x14ac:dyDescent="0.35">
      <c r="A2055" s="43" t="str">
        <f t="shared" si="64"/>
        <v>A</v>
      </c>
      <c r="B2055" s="44" t="s">
        <v>1013</v>
      </c>
      <c r="C2055" s="45" t="s">
        <v>1014</v>
      </c>
      <c r="D2055" s="63">
        <v>35000</v>
      </c>
      <c r="E2055" s="63">
        <v>35000</v>
      </c>
      <c r="F2055" s="63">
        <v>6615.1768000000002</v>
      </c>
      <c r="G2055" s="64">
        <f t="shared" si="65"/>
        <v>0.18900505142857144</v>
      </c>
      <c r="H2055" s="48"/>
      <c r="I2055" s="48"/>
    </row>
    <row r="2056" spans="1:9" ht="15" thickTop="1" x14ac:dyDescent="0.3">
      <c r="A2056" s="43" t="str">
        <f t="shared" si="64"/>
        <v>A</v>
      </c>
      <c r="B2056" s="55" t="s">
        <v>333</v>
      </c>
      <c r="C2056" s="56" t="s">
        <v>10</v>
      </c>
      <c r="D2056" s="57">
        <v>12000</v>
      </c>
      <c r="E2056" s="57">
        <v>12000</v>
      </c>
      <c r="F2056" s="57">
        <v>3027.64516</v>
      </c>
      <c r="G2056" s="58">
        <f t="shared" si="65"/>
        <v>0.25230376333333332</v>
      </c>
    </row>
    <row r="2057" spans="1:9" x14ac:dyDescent="0.3">
      <c r="A2057" s="43" t="str">
        <f t="shared" si="64"/>
        <v>A</v>
      </c>
      <c r="B2057" s="59" t="s">
        <v>333</v>
      </c>
      <c r="C2057" s="60" t="s">
        <v>2</v>
      </c>
      <c r="D2057" s="61">
        <v>12000</v>
      </c>
      <c r="E2057" s="61">
        <v>12000</v>
      </c>
      <c r="F2057" s="61">
        <v>3027.64516</v>
      </c>
      <c r="G2057" s="62">
        <f t="shared" si="65"/>
        <v>0.25230376333333332</v>
      </c>
    </row>
    <row r="2058" spans="1:9" x14ac:dyDescent="0.3">
      <c r="A2058" s="43" t="str">
        <f t="shared" si="64"/>
        <v>A</v>
      </c>
      <c r="B2058" s="55" t="s">
        <v>333</v>
      </c>
      <c r="C2058" s="56" t="s">
        <v>18</v>
      </c>
      <c r="D2058" s="57">
        <v>23000</v>
      </c>
      <c r="E2058" s="57">
        <v>23000</v>
      </c>
      <c r="F2058" s="57">
        <v>3587.5316400000002</v>
      </c>
      <c r="G2058" s="58">
        <f t="shared" si="65"/>
        <v>0.15597963652173913</v>
      </c>
      <c r="H2058" s="65"/>
    </row>
    <row r="2059" spans="1:9" ht="33" thickBot="1" x14ac:dyDescent="0.35">
      <c r="A2059" s="43" t="str">
        <f t="shared" si="64"/>
        <v>A</v>
      </c>
      <c r="B2059" s="44" t="s">
        <v>1015</v>
      </c>
      <c r="C2059" s="45" t="s">
        <v>1016</v>
      </c>
      <c r="D2059" s="63">
        <v>10000</v>
      </c>
      <c r="E2059" s="63">
        <v>10000</v>
      </c>
      <c r="F2059" s="63">
        <v>2182.2979700000001</v>
      </c>
      <c r="G2059" s="64">
        <f t="shared" si="65"/>
        <v>0.218229797</v>
      </c>
      <c r="H2059" s="48"/>
      <c r="I2059" s="48"/>
    </row>
    <row r="2060" spans="1:9" ht="15" thickTop="1" x14ac:dyDescent="0.3">
      <c r="A2060" s="43" t="str">
        <f t="shared" si="64"/>
        <v>A</v>
      </c>
      <c r="B2060" s="55" t="s">
        <v>333</v>
      </c>
      <c r="C2060" s="56" t="s">
        <v>10</v>
      </c>
      <c r="D2060" s="57">
        <v>10000</v>
      </c>
      <c r="E2060" s="57">
        <v>10000</v>
      </c>
      <c r="F2060" s="57">
        <v>1935.96163</v>
      </c>
      <c r="G2060" s="58">
        <f t="shared" si="65"/>
        <v>0.19359616299999999</v>
      </c>
    </row>
    <row r="2061" spans="1:9" x14ac:dyDescent="0.3">
      <c r="A2061" s="43" t="str">
        <f t="shared" si="64"/>
        <v>A</v>
      </c>
      <c r="B2061" s="59" t="s">
        <v>333</v>
      </c>
      <c r="C2061" s="60" t="s">
        <v>2</v>
      </c>
      <c r="D2061" s="61">
        <v>10000</v>
      </c>
      <c r="E2061" s="61">
        <v>10000</v>
      </c>
      <c r="F2061" s="61">
        <v>1852.10887</v>
      </c>
      <c r="G2061" s="62">
        <f t="shared" si="65"/>
        <v>0.18521088699999999</v>
      </c>
    </row>
    <row r="2062" spans="1:9" x14ac:dyDescent="0.3">
      <c r="A2062" s="43" t="str">
        <f t="shared" si="64"/>
        <v>A</v>
      </c>
      <c r="B2062" s="59" t="s">
        <v>333</v>
      </c>
      <c r="C2062" s="60" t="s">
        <v>16</v>
      </c>
      <c r="D2062" s="61">
        <v>0</v>
      </c>
      <c r="E2062" s="61">
        <v>0</v>
      </c>
      <c r="F2062" s="61">
        <v>83.852760000000004</v>
      </c>
      <c r="G2062" s="62" t="e">
        <f t="shared" si="65"/>
        <v>#DIV/0!</v>
      </c>
    </row>
    <row r="2063" spans="1:9" x14ac:dyDescent="0.3">
      <c r="A2063" s="43" t="str">
        <f t="shared" si="64"/>
        <v>A</v>
      </c>
      <c r="B2063" s="55" t="s">
        <v>333</v>
      </c>
      <c r="C2063" s="56" t="s">
        <v>17</v>
      </c>
      <c r="D2063" s="57">
        <v>0</v>
      </c>
      <c r="E2063" s="57">
        <v>0</v>
      </c>
      <c r="F2063" s="57">
        <v>246.33634000000001</v>
      </c>
      <c r="G2063" s="58" t="e">
        <f t="shared" si="65"/>
        <v>#DIV/0!</v>
      </c>
    </row>
    <row r="2064" spans="1:9" ht="16.8" thickBot="1" x14ac:dyDescent="0.35">
      <c r="A2064" s="43" t="str">
        <f t="shared" si="64"/>
        <v>A</v>
      </c>
      <c r="B2064" s="44" t="s">
        <v>1017</v>
      </c>
      <c r="C2064" s="45" t="s">
        <v>1018</v>
      </c>
      <c r="D2064" s="63">
        <v>17750</v>
      </c>
      <c r="E2064" s="63">
        <v>17750</v>
      </c>
      <c r="F2064" s="63">
        <v>0</v>
      </c>
      <c r="G2064" s="64">
        <f t="shared" si="65"/>
        <v>0</v>
      </c>
      <c r="H2064" s="48"/>
      <c r="I2064" s="48"/>
    </row>
    <row r="2065" spans="1:9" ht="15" thickTop="1" x14ac:dyDescent="0.3">
      <c r="A2065" s="43" t="str">
        <f t="shared" si="64"/>
        <v>A</v>
      </c>
      <c r="B2065" s="55" t="s">
        <v>333</v>
      </c>
      <c r="C2065" s="56" t="s">
        <v>10</v>
      </c>
      <c r="D2065" s="57">
        <v>2750</v>
      </c>
      <c r="E2065" s="57">
        <v>2750</v>
      </c>
      <c r="F2065" s="57">
        <v>0</v>
      </c>
      <c r="G2065" s="58">
        <f t="shared" si="65"/>
        <v>0</v>
      </c>
    </row>
    <row r="2066" spans="1:9" x14ac:dyDescent="0.3">
      <c r="A2066" s="43" t="str">
        <f t="shared" si="64"/>
        <v>A</v>
      </c>
      <c r="B2066" s="59" t="s">
        <v>333</v>
      </c>
      <c r="C2066" s="60" t="s">
        <v>2</v>
      </c>
      <c r="D2066" s="61">
        <v>2750</v>
      </c>
      <c r="E2066" s="61">
        <v>2750</v>
      </c>
      <c r="F2066" s="61">
        <v>0</v>
      </c>
      <c r="G2066" s="62">
        <f t="shared" si="65"/>
        <v>0</v>
      </c>
    </row>
    <row r="2067" spans="1:9" x14ac:dyDescent="0.3">
      <c r="A2067" s="43" t="str">
        <f t="shared" si="64"/>
        <v>A</v>
      </c>
      <c r="B2067" s="55" t="s">
        <v>333</v>
      </c>
      <c r="C2067" s="56" t="s">
        <v>18</v>
      </c>
      <c r="D2067" s="57">
        <v>15000</v>
      </c>
      <c r="E2067" s="57">
        <v>15000</v>
      </c>
      <c r="F2067" s="57">
        <v>0</v>
      </c>
      <c r="G2067" s="58">
        <f t="shared" si="65"/>
        <v>0</v>
      </c>
      <c r="H2067" s="65"/>
    </row>
    <row r="2068" spans="1:9" ht="49.2" thickBot="1" x14ac:dyDescent="0.35">
      <c r="A2068" s="43" t="str">
        <f t="shared" si="64"/>
        <v>A</v>
      </c>
      <c r="B2068" s="44" t="s">
        <v>1019</v>
      </c>
      <c r="C2068" s="45" t="s">
        <v>1020</v>
      </c>
      <c r="D2068" s="63">
        <v>5000</v>
      </c>
      <c r="E2068" s="63">
        <v>5000</v>
      </c>
      <c r="F2068" s="63">
        <v>117.81121</v>
      </c>
      <c r="G2068" s="64">
        <f t="shared" si="65"/>
        <v>2.3562242000000001E-2</v>
      </c>
      <c r="H2068" s="48"/>
      <c r="I2068" s="48"/>
    </row>
    <row r="2069" spans="1:9" ht="15" thickTop="1" x14ac:dyDescent="0.3">
      <c r="A2069" s="43" t="str">
        <f t="shared" si="64"/>
        <v>A</v>
      </c>
      <c r="B2069" s="55" t="s">
        <v>333</v>
      </c>
      <c r="C2069" s="56" t="s">
        <v>10</v>
      </c>
      <c r="D2069" s="57">
        <v>5000</v>
      </c>
      <c r="E2069" s="57">
        <v>5000</v>
      </c>
      <c r="F2069" s="57">
        <v>117.81121</v>
      </c>
      <c r="G2069" s="58">
        <f t="shared" si="65"/>
        <v>2.3562242000000001E-2</v>
      </c>
    </row>
    <row r="2070" spans="1:9" x14ac:dyDescent="0.3">
      <c r="A2070" s="43" t="str">
        <f t="shared" si="64"/>
        <v>A</v>
      </c>
      <c r="B2070" s="59" t="s">
        <v>333</v>
      </c>
      <c r="C2070" s="60" t="s">
        <v>16</v>
      </c>
      <c r="D2070" s="61">
        <v>5000</v>
      </c>
      <c r="E2070" s="61">
        <v>5000</v>
      </c>
      <c r="F2070" s="61">
        <v>117.81121</v>
      </c>
      <c r="G2070" s="62">
        <f t="shared" si="65"/>
        <v>2.3562242000000001E-2</v>
      </c>
    </row>
    <row r="2071" spans="1:9" ht="33" thickBot="1" x14ac:dyDescent="0.35">
      <c r="A2071" s="43" t="str">
        <f t="shared" si="64"/>
        <v>A</v>
      </c>
      <c r="B2071" s="44" t="s">
        <v>1021</v>
      </c>
      <c r="C2071" s="45" t="s">
        <v>1022</v>
      </c>
      <c r="D2071" s="63">
        <v>0</v>
      </c>
      <c r="E2071" s="63">
        <v>0</v>
      </c>
      <c r="F2071" s="63">
        <v>341.69641999999999</v>
      </c>
      <c r="G2071" s="64" t="e">
        <f t="shared" si="65"/>
        <v>#DIV/0!</v>
      </c>
      <c r="H2071" s="48"/>
      <c r="I2071" s="48"/>
    </row>
    <row r="2072" spans="1:9" ht="15" thickTop="1" x14ac:dyDescent="0.3">
      <c r="A2072" s="43" t="str">
        <f t="shared" si="64"/>
        <v>A</v>
      </c>
      <c r="B2072" s="55" t="s">
        <v>333</v>
      </c>
      <c r="C2072" s="56" t="s">
        <v>10</v>
      </c>
      <c r="D2072" s="57">
        <v>0</v>
      </c>
      <c r="E2072" s="57">
        <v>0</v>
      </c>
      <c r="F2072" s="57">
        <v>341.69641999999999</v>
      </c>
      <c r="G2072" s="58" t="e">
        <f t="shared" si="65"/>
        <v>#DIV/0!</v>
      </c>
    </row>
    <row r="2073" spans="1:9" x14ac:dyDescent="0.3">
      <c r="A2073" s="43" t="str">
        <f t="shared" si="64"/>
        <v>A</v>
      </c>
      <c r="B2073" s="59" t="s">
        <v>333</v>
      </c>
      <c r="C2073" s="60" t="s">
        <v>16</v>
      </c>
      <c r="D2073" s="61">
        <v>0</v>
      </c>
      <c r="E2073" s="61">
        <v>0</v>
      </c>
      <c r="F2073" s="61">
        <v>341.69641999999999</v>
      </c>
      <c r="G2073" s="62" t="e">
        <f t="shared" si="65"/>
        <v>#DIV/0!</v>
      </c>
    </row>
    <row r="2074" spans="1:9" ht="49.2" thickBot="1" x14ac:dyDescent="0.35">
      <c r="A2074" s="43" t="str">
        <f t="shared" si="64"/>
        <v>A</v>
      </c>
      <c r="B2074" s="44" t="s">
        <v>1023</v>
      </c>
      <c r="C2074" s="45" t="s">
        <v>1024</v>
      </c>
      <c r="D2074" s="63">
        <v>0</v>
      </c>
      <c r="E2074" s="63">
        <v>0</v>
      </c>
      <c r="F2074" s="63">
        <v>564.72352000000001</v>
      </c>
      <c r="G2074" s="64" t="e">
        <f t="shared" si="65"/>
        <v>#DIV/0!</v>
      </c>
      <c r="H2074" s="48"/>
      <c r="I2074" s="48"/>
    </row>
    <row r="2075" spans="1:9" ht="15" thickTop="1" x14ac:dyDescent="0.3">
      <c r="A2075" s="43" t="str">
        <f t="shared" si="64"/>
        <v>A</v>
      </c>
      <c r="B2075" s="55" t="s">
        <v>333</v>
      </c>
      <c r="C2075" s="56" t="s">
        <v>10</v>
      </c>
      <c r="D2075" s="57">
        <v>0</v>
      </c>
      <c r="E2075" s="57">
        <v>0</v>
      </c>
      <c r="F2075" s="57">
        <v>564.72352000000001</v>
      </c>
      <c r="G2075" s="58" t="e">
        <f t="shared" si="65"/>
        <v>#DIV/0!</v>
      </c>
    </row>
    <row r="2076" spans="1:9" x14ac:dyDescent="0.3">
      <c r="A2076" s="43" t="str">
        <f t="shared" si="64"/>
        <v>A</v>
      </c>
      <c r="B2076" s="59" t="s">
        <v>333</v>
      </c>
      <c r="C2076" s="60" t="s">
        <v>2</v>
      </c>
      <c r="D2076" s="61">
        <v>0</v>
      </c>
      <c r="E2076" s="61">
        <v>0</v>
      </c>
      <c r="F2076" s="61">
        <v>564.72352000000001</v>
      </c>
      <c r="G2076" s="62" t="e">
        <f t="shared" si="65"/>
        <v>#DIV/0!</v>
      </c>
    </row>
    <row r="2077" spans="1:9" ht="49.2" thickBot="1" x14ac:dyDescent="0.35">
      <c r="A2077" s="43" t="str">
        <f t="shared" si="64"/>
        <v>A</v>
      </c>
      <c r="B2077" s="44" t="s">
        <v>1025</v>
      </c>
      <c r="C2077" s="45" t="s">
        <v>1026</v>
      </c>
      <c r="D2077" s="63">
        <v>170000</v>
      </c>
      <c r="E2077" s="63">
        <v>123439.88399999999</v>
      </c>
      <c r="F2077" s="63">
        <v>123424.026</v>
      </c>
      <c r="G2077" s="64">
        <f t="shared" si="65"/>
        <v>0.99987153260772677</v>
      </c>
      <c r="H2077" s="48"/>
      <c r="I2077" s="48"/>
    </row>
    <row r="2078" spans="1:9" ht="15" thickTop="1" x14ac:dyDescent="0.3">
      <c r="A2078" s="43" t="str">
        <f t="shared" si="64"/>
        <v>A</v>
      </c>
      <c r="B2078" s="55" t="s">
        <v>333</v>
      </c>
      <c r="C2078" s="56" t="s">
        <v>10</v>
      </c>
      <c r="D2078" s="57">
        <v>170000</v>
      </c>
      <c r="E2078" s="57">
        <v>123439.88399999999</v>
      </c>
      <c r="F2078" s="57">
        <v>123424.026</v>
      </c>
      <c r="G2078" s="58">
        <f t="shared" si="65"/>
        <v>0.99987153260772677</v>
      </c>
    </row>
    <row r="2079" spans="1:9" x14ac:dyDescent="0.3">
      <c r="A2079" s="43" t="str">
        <f t="shared" si="64"/>
        <v>A</v>
      </c>
      <c r="B2079" s="59" t="s">
        <v>333</v>
      </c>
      <c r="C2079" s="60" t="s">
        <v>2</v>
      </c>
      <c r="D2079" s="61">
        <v>170000</v>
      </c>
      <c r="E2079" s="61">
        <v>123439.88399999999</v>
      </c>
      <c r="F2079" s="61">
        <v>123424.026</v>
      </c>
      <c r="G2079" s="62">
        <f t="shared" si="65"/>
        <v>0.99987153260772677</v>
      </c>
    </row>
    <row r="2080" spans="1:9" ht="16.8" thickBot="1" x14ac:dyDescent="0.35">
      <c r="A2080" s="43" t="str">
        <f t="shared" si="64"/>
        <v>A</v>
      </c>
      <c r="B2080" s="44" t="s">
        <v>1027</v>
      </c>
      <c r="C2080" s="45" t="s">
        <v>313</v>
      </c>
      <c r="D2080" s="63">
        <v>0</v>
      </c>
      <c r="E2080" s="63">
        <v>0</v>
      </c>
      <c r="F2080" s="63">
        <v>1244.4639999999999</v>
      </c>
      <c r="G2080" s="64" t="e">
        <f t="shared" si="65"/>
        <v>#DIV/0!</v>
      </c>
      <c r="H2080" s="48"/>
      <c r="I2080" s="48"/>
    </row>
    <row r="2081" spans="1:9" ht="15" thickTop="1" x14ac:dyDescent="0.3">
      <c r="A2081" s="43" t="str">
        <f t="shared" si="64"/>
        <v>A</v>
      </c>
      <c r="B2081" s="55" t="s">
        <v>333</v>
      </c>
      <c r="C2081" s="56" t="s">
        <v>10</v>
      </c>
      <c r="D2081" s="57">
        <v>0</v>
      </c>
      <c r="E2081" s="57">
        <v>0</v>
      </c>
      <c r="F2081" s="57">
        <v>1244.4639999999999</v>
      </c>
      <c r="G2081" s="58" t="e">
        <f t="shared" si="65"/>
        <v>#DIV/0!</v>
      </c>
    </row>
    <row r="2082" spans="1:9" x14ac:dyDescent="0.3">
      <c r="A2082" s="43" t="str">
        <f t="shared" si="64"/>
        <v>A</v>
      </c>
      <c r="B2082" s="59" t="s">
        <v>333</v>
      </c>
      <c r="C2082" s="60" t="s">
        <v>11</v>
      </c>
      <c r="D2082" s="61">
        <v>0</v>
      </c>
      <c r="E2082" s="61">
        <v>0</v>
      </c>
      <c r="F2082" s="61">
        <v>767.64201000000003</v>
      </c>
      <c r="G2082" s="62" t="e">
        <f t="shared" si="65"/>
        <v>#DIV/0!</v>
      </c>
    </row>
    <row r="2083" spans="1:9" x14ac:dyDescent="0.3">
      <c r="A2083" s="43" t="str">
        <f t="shared" si="64"/>
        <v>A</v>
      </c>
      <c r="B2083" s="59" t="s">
        <v>333</v>
      </c>
      <c r="C2083" s="60" t="s">
        <v>12</v>
      </c>
      <c r="D2083" s="61">
        <v>0</v>
      </c>
      <c r="E2083" s="61">
        <v>0</v>
      </c>
      <c r="F2083" s="61">
        <v>476.82199000000003</v>
      </c>
      <c r="G2083" s="62" t="e">
        <f t="shared" si="65"/>
        <v>#DIV/0!</v>
      </c>
    </row>
    <row r="2084" spans="1:9" ht="16.8" thickBot="1" x14ac:dyDescent="0.35">
      <c r="A2084" s="43" t="str">
        <f t="shared" si="64"/>
        <v>A</v>
      </c>
      <c r="B2084" s="44" t="s">
        <v>1028</v>
      </c>
      <c r="C2084" s="45" t="s">
        <v>315</v>
      </c>
      <c r="D2084" s="63">
        <v>0</v>
      </c>
      <c r="E2084" s="63">
        <v>0</v>
      </c>
      <c r="F2084" s="63">
        <v>270.54480999999998</v>
      </c>
      <c r="G2084" s="64" t="e">
        <f t="shared" si="65"/>
        <v>#DIV/0!</v>
      </c>
      <c r="H2084" s="48"/>
      <c r="I2084" s="48"/>
    </row>
    <row r="2085" spans="1:9" ht="15" thickTop="1" x14ac:dyDescent="0.3">
      <c r="A2085" s="43" t="str">
        <f t="shared" si="64"/>
        <v>A</v>
      </c>
      <c r="B2085" s="55" t="s">
        <v>333</v>
      </c>
      <c r="C2085" s="56" t="s">
        <v>10</v>
      </c>
      <c r="D2085" s="57">
        <v>0</v>
      </c>
      <c r="E2085" s="57">
        <v>0</v>
      </c>
      <c r="F2085" s="57">
        <v>270.54480999999998</v>
      </c>
      <c r="G2085" s="58" t="e">
        <f t="shared" si="65"/>
        <v>#DIV/0!</v>
      </c>
    </row>
    <row r="2086" spans="1:9" x14ac:dyDescent="0.3">
      <c r="A2086" s="43" t="str">
        <f t="shared" si="64"/>
        <v>A</v>
      </c>
      <c r="B2086" s="59" t="s">
        <v>333</v>
      </c>
      <c r="C2086" s="60" t="s">
        <v>12</v>
      </c>
      <c r="D2086" s="61">
        <v>0</v>
      </c>
      <c r="E2086" s="61">
        <v>0</v>
      </c>
      <c r="F2086" s="61">
        <v>152.45934999999997</v>
      </c>
      <c r="G2086" s="62" t="e">
        <f t="shared" si="65"/>
        <v>#DIV/0!</v>
      </c>
    </row>
    <row r="2087" spans="1:9" x14ac:dyDescent="0.3">
      <c r="A2087" s="43" t="str">
        <f t="shared" si="64"/>
        <v>A</v>
      </c>
      <c r="B2087" s="59" t="s">
        <v>333</v>
      </c>
      <c r="C2087" s="60" t="s">
        <v>16</v>
      </c>
      <c r="D2087" s="61">
        <v>0</v>
      </c>
      <c r="E2087" s="61">
        <v>0</v>
      </c>
      <c r="F2087" s="61">
        <v>118.08546</v>
      </c>
      <c r="G2087" s="62" t="e">
        <f t="shared" si="65"/>
        <v>#DIV/0!</v>
      </c>
    </row>
    <row r="2088" spans="1:9" ht="16.8" thickBot="1" x14ac:dyDescent="0.35">
      <c r="A2088" s="43" t="str">
        <f t="shared" si="64"/>
        <v>A</v>
      </c>
      <c r="B2088" s="44" t="s">
        <v>1029</v>
      </c>
      <c r="C2088" s="45" t="s">
        <v>321</v>
      </c>
      <c r="D2088" s="63">
        <v>0</v>
      </c>
      <c r="E2088" s="63">
        <v>0</v>
      </c>
      <c r="F2088" s="63">
        <v>557.98716000000002</v>
      </c>
      <c r="G2088" s="64" t="e">
        <f t="shared" si="65"/>
        <v>#DIV/0!</v>
      </c>
      <c r="H2088" s="48"/>
      <c r="I2088" s="48"/>
    </row>
    <row r="2089" spans="1:9" ht="15" thickTop="1" x14ac:dyDescent="0.3">
      <c r="A2089" s="43" t="str">
        <f t="shared" si="64"/>
        <v>A</v>
      </c>
      <c r="B2089" s="55" t="s">
        <v>333</v>
      </c>
      <c r="C2089" s="56" t="s">
        <v>10</v>
      </c>
      <c r="D2089" s="57">
        <v>0</v>
      </c>
      <c r="E2089" s="57">
        <v>0</v>
      </c>
      <c r="F2089" s="57">
        <v>557.98716000000002</v>
      </c>
      <c r="G2089" s="58" t="e">
        <f t="shared" si="65"/>
        <v>#DIV/0!</v>
      </c>
    </row>
    <row r="2090" spans="1:9" x14ac:dyDescent="0.3">
      <c r="A2090" s="43" t="str">
        <f t="shared" si="64"/>
        <v>A</v>
      </c>
      <c r="B2090" s="59" t="s">
        <v>333</v>
      </c>
      <c r="C2090" s="60" t="s">
        <v>2</v>
      </c>
      <c r="D2090" s="61">
        <v>0</v>
      </c>
      <c r="E2090" s="61">
        <v>0</v>
      </c>
      <c r="F2090" s="61">
        <v>10.24058</v>
      </c>
      <c r="G2090" s="62" t="e">
        <f t="shared" si="65"/>
        <v>#DIV/0!</v>
      </c>
    </row>
    <row r="2091" spans="1:9" x14ac:dyDescent="0.3">
      <c r="A2091" s="43" t="str">
        <f t="shared" si="64"/>
        <v>A</v>
      </c>
      <c r="B2091" s="59" t="s">
        <v>333</v>
      </c>
      <c r="C2091" s="60" t="s">
        <v>16</v>
      </c>
      <c r="D2091" s="61">
        <v>0</v>
      </c>
      <c r="E2091" s="61">
        <v>0</v>
      </c>
      <c r="F2091" s="61">
        <v>547.74657999999999</v>
      </c>
      <c r="G2091" s="62" t="e">
        <f t="shared" si="65"/>
        <v>#DIV/0!</v>
      </c>
    </row>
  </sheetData>
  <printOptions horizontalCentered="1"/>
  <pageMargins left="0.25" right="0.25" top="0.5" bottom="0.75" header="1" footer="0.5"/>
  <pageSetup scale="58" fitToHeight="0" orientation="portrait" horizontalDpi="300" verticalDpi="300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tabColor rgb="FF00B050"/>
    <pageSetUpPr fitToPage="1"/>
  </sheetPr>
  <dimension ref="B2:E1260"/>
  <sheetViews>
    <sheetView showGridLines="0" view="pageBreakPreview" zoomScaleNormal="100" zoomScaleSheetLayoutView="100" workbookViewId="0">
      <selection activeCell="F9" sqref="F9"/>
    </sheetView>
  </sheetViews>
  <sheetFormatPr defaultColWidth="10.109375" defaultRowHeight="14.4" x14ac:dyDescent="0.3"/>
  <cols>
    <col min="1" max="1" width="10.109375" style="175"/>
    <col min="2" max="2" width="83.109375" style="175" customWidth="1"/>
    <col min="3" max="3" width="37.5546875" style="175" customWidth="1"/>
    <col min="4" max="4" width="10.109375" style="175"/>
    <col min="5" max="5" width="11.33203125" style="175" bestFit="1" customWidth="1"/>
    <col min="6" max="16384" width="10.109375" style="175"/>
  </cols>
  <sheetData>
    <row r="2" spans="2:5" x14ac:dyDescent="0.3">
      <c r="B2" s="212" t="s">
        <v>1546</v>
      </c>
      <c r="C2" s="213"/>
    </row>
    <row r="3" spans="2:5" ht="30.75" customHeight="1" x14ac:dyDescent="0.3">
      <c r="B3" s="176" t="s">
        <v>330</v>
      </c>
      <c r="C3" s="176" t="s">
        <v>1034</v>
      </c>
    </row>
    <row r="4" spans="2:5" x14ac:dyDescent="0.3">
      <c r="B4" s="177" t="s">
        <v>0</v>
      </c>
      <c r="C4" s="178">
        <v>1910542.3211799995</v>
      </c>
      <c r="E4" s="179"/>
    </row>
    <row r="5" spans="2:5" x14ac:dyDescent="0.3">
      <c r="B5" s="180" t="s">
        <v>2</v>
      </c>
      <c r="C5" s="178">
        <v>762595.65549999999</v>
      </c>
      <c r="E5" s="179"/>
    </row>
    <row r="6" spans="2:5" x14ac:dyDescent="0.3">
      <c r="B6" s="180" t="s">
        <v>3</v>
      </c>
      <c r="C6" s="178">
        <v>1147946.6662199998</v>
      </c>
      <c r="E6" s="179"/>
    </row>
    <row r="7" spans="2:5" x14ac:dyDescent="0.3">
      <c r="B7" s="177" t="s">
        <v>4</v>
      </c>
      <c r="C7" s="178">
        <v>20272.260030000001</v>
      </c>
      <c r="E7" s="179"/>
    </row>
    <row r="8" spans="2:5" x14ac:dyDescent="0.3">
      <c r="B8" s="177" t="s">
        <v>5</v>
      </c>
      <c r="C8" s="178">
        <v>18216.794910000001</v>
      </c>
      <c r="E8" s="179"/>
    </row>
    <row r="9" spans="2:5" x14ac:dyDescent="0.3">
      <c r="B9" s="177" t="s">
        <v>7</v>
      </c>
      <c r="C9" s="178">
        <v>186622.69368000003</v>
      </c>
      <c r="E9" s="179"/>
    </row>
    <row r="10" spans="2:5" x14ac:dyDescent="0.3">
      <c r="B10" s="181" t="s">
        <v>31</v>
      </c>
      <c r="C10" s="182">
        <v>6988</v>
      </c>
      <c r="E10" s="179"/>
    </row>
    <row r="11" spans="2:5" x14ac:dyDescent="0.3">
      <c r="B11" s="183" t="s">
        <v>32</v>
      </c>
      <c r="C11" s="184">
        <v>5448</v>
      </c>
      <c r="E11" s="179"/>
    </row>
    <row r="12" spans="2:5" x14ac:dyDescent="0.3">
      <c r="B12" s="183" t="s">
        <v>33</v>
      </c>
      <c r="C12" s="184">
        <v>1540</v>
      </c>
      <c r="E12" s="179"/>
    </row>
    <row r="13" spans="2:5" x14ac:dyDescent="0.3">
      <c r="B13" s="185" t="s">
        <v>10</v>
      </c>
      <c r="C13" s="186">
        <v>1191232.0800600003</v>
      </c>
      <c r="E13" s="179"/>
    </row>
    <row r="14" spans="2:5" x14ac:dyDescent="0.3">
      <c r="B14" s="180" t="s">
        <v>11</v>
      </c>
      <c r="C14" s="178">
        <v>101707.93852999998</v>
      </c>
      <c r="E14" s="179"/>
    </row>
    <row r="15" spans="2:5" x14ac:dyDescent="0.3">
      <c r="B15" s="180" t="s">
        <v>12</v>
      </c>
      <c r="C15" s="178">
        <v>982639.72852000012</v>
      </c>
      <c r="E15" s="179"/>
    </row>
    <row r="16" spans="2:5" x14ac:dyDescent="0.3">
      <c r="B16" s="180" t="s">
        <v>13</v>
      </c>
      <c r="C16" s="178">
        <v>15912.53753</v>
      </c>
      <c r="E16" s="179"/>
    </row>
    <row r="17" spans="2:5" x14ac:dyDescent="0.3">
      <c r="B17" s="180" t="s">
        <v>14</v>
      </c>
      <c r="C17" s="178">
        <v>0</v>
      </c>
      <c r="E17" s="179"/>
    </row>
    <row r="18" spans="2:5" x14ac:dyDescent="0.3">
      <c r="B18" s="180" t="s">
        <v>2</v>
      </c>
      <c r="C18" s="178">
        <v>0</v>
      </c>
      <c r="E18" s="179"/>
    </row>
    <row r="19" spans="2:5" x14ac:dyDescent="0.3">
      <c r="B19" s="180" t="s">
        <v>15</v>
      </c>
      <c r="C19" s="178">
        <v>681.13085999999998</v>
      </c>
      <c r="E19" s="179"/>
    </row>
    <row r="20" spans="2:5" x14ac:dyDescent="0.3">
      <c r="B20" s="180" t="s">
        <v>16</v>
      </c>
      <c r="C20" s="178">
        <v>90290.744619999998</v>
      </c>
      <c r="E20" s="179"/>
    </row>
    <row r="21" spans="2:5" x14ac:dyDescent="0.3">
      <c r="B21" s="185" t="s">
        <v>17</v>
      </c>
      <c r="C21" s="178">
        <v>377126.79948000005</v>
      </c>
      <c r="E21" s="179"/>
    </row>
    <row r="22" spans="2:5" x14ac:dyDescent="0.3">
      <c r="B22" s="185" t="s">
        <v>18</v>
      </c>
      <c r="C22" s="178">
        <v>26662.579129999998</v>
      </c>
      <c r="E22" s="179"/>
    </row>
    <row r="23" spans="2:5" x14ac:dyDescent="0.3">
      <c r="B23" s="185" t="s">
        <v>21</v>
      </c>
      <c r="C23" s="178">
        <v>248552.46994000001</v>
      </c>
      <c r="E23" s="179"/>
    </row>
    <row r="24" spans="2:5" x14ac:dyDescent="0.3">
      <c r="B24" s="181" t="s">
        <v>23</v>
      </c>
      <c r="C24" s="178">
        <v>2135654.0697999997</v>
      </c>
      <c r="E24" s="179"/>
    </row>
    <row r="25" spans="2:5" x14ac:dyDescent="0.3">
      <c r="B25" s="187" t="s">
        <v>0</v>
      </c>
      <c r="C25" s="178">
        <v>1910542.3211799995</v>
      </c>
      <c r="E25" s="179"/>
    </row>
    <row r="26" spans="2:5" x14ac:dyDescent="0.3">
      <c r="B26" s="187" t="s">
        <v>4</v>
      </c>
      <c r="C26" s="178">
        <v>20272.260030000001</v>
      </c>
      <c r="E26" s="179"/>
    </row>
    <row r="27" spans="2:5" x14ac:dyDescent="0.3">
      <c r="B27" s="187" t="s">
        <v>24</v>
      </c>
      <c r="C27" s="178">
        <v>18216.794910000001</v>
      </c>
      <c r="E27" s="179"/>
    </row>
    <row r="28" spans="2:5" x14ac:dyDescent="0.3">
      <c r="B28" s="187" t="s">
        <v>7</v>
      </c>
      <c r="C28" s="178">
        <v>186622.69368000003</v>
      </c>
      <c r="E28" s="179"/>
    </row>
    <row r="29" spans="2:5" x14ac:dyDescent="0.3">
      <c r="B29" s="181" t="s">
        <v>25</v>
      </c>
      <c r="C29" s="178">
        <v>1843573.9286100003</v>
      </c>
      <c r="E29" s="179"/>
    </row>
    <row r="30" spans="2:5" x14ac:dyDescent="0.3">
      <c r="B30" s="187" t="s">
        <v>10</v>
      </c>
      <c r="C30" s="178">
        <v>1191232.0800600003</v>
      </c>
      <c r="E30" s="179"/>
    </row>
    <row r="31" spans="2:5" x14ac:dyDescent="0.3">
      <c r="B31" s="187" t="s">
        <v>17</v>
      </c>
      <c r="C31" s="178">
        <v>377126.79948000005</v>
      </c>
      <c r="E31" s="179"/>
    </row>
    <row r="32" spans="2:5" x14ac:dyDescent="0.3">
      <c r="B32" s="187" t="s">
        <v>26</v>
      </c>
      <c r="C32" s="178">
        <v>26662.579129999998</v>
      </c>
      <c r="E32" s="179"/>
    </row>
    <row r="33" spans="2:5" x14ac:dyDescent="0.3">
      <c r="B33" s="187" t="s">
        <v>21</v>
      </c>
      <c r="C33" s="186">
        <v>248552.46994000001</v>
      </c>
      <c r="E33" s="179"/>
    </row>
    <row r="34" spans="2:5" x14ac:dyDescent="0.3">
      <c r="B34" s="188" t="s">
        <v>27</v>
      </c>
      <c r="C34" s="189">
        <v>292080.14118999941</v>
      </c>
      <c r="E34" s="179"/>
    </row>
    <row r="35" spans="2:5" x14ac:dyDescent="0.3">
      <c r="B35" s="188" t="s">
        <v>28</v>
      </c>
      <c r="C35" s="189">
        <v>277759.02218999999</v>
      </c>
      <c r="E35" s="179"/>
    </row>
    <row r="36" spans="2:5" x14ac:dyDescent="0.3">
      <c r="B36" s="188" t="s">
        <v>29</v>
      </c>
      <c r="C36" s="189">
        <v>569839.16337999934</v>
      </c>
      <c r="E36" s="179"/>
    </row>
    <row r="37" spans="2:5" x14ac:dyDescent="0.3">
      <c r="B37" s="214" t="s">
        <v>1547</v>
      </c>
      <c r="C37" s="215" t="s">
        <v>1546</v>
      </c>
    </row>
    <row r="38" spans="2:5" x14ac:dyDescent="0.3">
      <c r="B38" s="177" t="s">
        <v>0</v>
      </c>
      <c r="C38" s="178">
        <v>783896.28546999989</v>
      </c>
    </row>
    <row r="39" spans="2:5" x14ac:dyDescent="0.3">
      <c r="B39" s="180" t="s">
        <v>2</v>
      </c>
      <c r="C39" s="178">
        <v>0</v>
      </c>
    </row>
    <row r="40" spans="2:5" x14ac:dyDescent="0.3">
      <c r="B40" s="180" t="s">
        <v>3</v>
      </c>
      <c r="C40" s="178">
        <v>783896.28546999989</v>
      </c>
    </row>
    <row r="41" spans="2:5" x14ac:dyDescent="0.3">
      <c r="B41" s="177" t="s">
        <v>4</v>
      </c>
      <c r="C41" s="178">
        <v>0</v>
      </c>
    </row>
    <row r="42" spans="2:5" x14ac:dyDescent="0.3">
      <c r="B42" s="177" t="s">
        <v>5</v>
      </c>
      <c r="C42" s="178">
        <v>0</v>
      </c>
    </row>
    <row r="43" spans="2:5" x14ac:dyDescent="0.3">
      <c r="B43" s="177" t="s">
        <v>7</v>
      </c>
      <c r="C43" s="178">
        <v>0</v>
      </c>
    </row>
    <row r="44" spans="2:5" x14ac:dyDescent="0.3">
      <c r="B44" s="181" t="s">
        <v>31</v>
      </c>
      <c r="C44" s="182">
        <v>80</v>
      </c>
    </row>
    <row r="45" spans="2:5" x14ac:dyDescent="0.3">
      <c r="B45" s="183" t="s">
        <v>32</v>
      </c>
      <c r="C45" s="184">
        <v>70</v>
      </c>
    </row>
    <row r="46" spans="2:5" x14ac:dyDescent="0.3">
      <c r="B46" s="183" t="s">
        <v>33</v>
      </c>
      <c r="C46" s="184">
        <v>10</v>
      </c>
    </row>
    <row r="47" spans="2:5" x14ac:dyDescent="0.3">
      <c r="B47" s="185" t="s">
        <v>10</v>
      </c>
      <c r="C47" s="186">
        <v>771347.62900000007</v>
      </c>
    </row>
    <row r="48" spans="2:5" x14ac:dyDescent="0.3">
      <c r="B48" s="180" t="s">
        <v>11</v>
      </c>
      <c r="C48" s="178">
        <v>2733.6210000000001</v>
      </c>
    </row>
    <row r="49" spans="2:3" x14ac:dyDescent="0.3">
      <c r="B49" s="180" t="s">
        <v>12</v>
      </c>
      <c r="C49" s="178">
        <v>736516.22900000005</v>
      </c>
    </row>
    <row r="50" spans="2:3" x14ac:dyDescent="0.3">
      <c r="B50" s="180" t="s">
        <v>13</v>
      </c>
      <c r="C50" s="178">
        <v>0</v>
      </c>
    </row>
    <row r="51" spans="2:3" x14ac:dyDescent="0.3">
      <c r="B51" s="180" t="s">
        <v>14</v>
      </c>
      <c r="C51" s="178">
        <v>0</v>
      </c>
    </row>
    <row r="52" spans="2:3" x14ac:dyDescent="0.3">
      <c r="B52" s="180" t="s">
        <v>2</v>
      </c>
      <c r="C52" s="178">
        <v>0</v>
      </c>
    </row>
    <row r="53" spans="2:3" x14ac:dyDescent="0.3">
      <c r="B53" s="180" t="s">
        <v>15</v>
      </c>
      <c r="C53" s="178">
        <v>0</v>
      </c>
    </row>
    <row r="54" spans="2:3" x14ac:dyDescent="0.3">
      <c r="B54" s="180" t="s">
        <v>16</v>
      </c>
      <c r="C54" s="178">
        <v>32097.778999999999</v>
      </c>
    </row>
    <row r="55" spans="2:3" x14ac:dyDescent="0.3">
      <c r="B55" s="185" t="s">
        <v>17</v>
      </c>
      <c r="C55" s="178">
        <v>0</v>
      </c>
    </row>
    <row r="56" spans="2:3" x14ac:dyDescent="0.3">
      <c r="B56" s="185" t="s">
        <v>18</v>
      </c>
      <c r="C56" s="178">
        <v>0</v>
      </c>
    </row>
    <row r="57" spans="2:3" x14ac:dyDescent="0.3">
      <c r="B57" s="185" t="s">
        <v>21</v>
      </c>
      <c r="C57" s="178">
        <v>2351.8214700000003</v>
      </c>
    </row>
    <row r="58" spans="2:3" x14ac:dyDescent="0.3">
      <c r="B58" s="181" t="s">
        <v>23</v>
      </c>
      <c r="C58" s="178">
        <v>783896.28546999989</v>
      </c>
    </row>
    <row r="59" spans="2:3" x14ac:dyDescent="0.3">
      <c r="B59" s="187" t="s">
        <v>0</v>
      </c>
      <c r="C59" s="178">
        <v>783896.28546999989</v>
      </c>
    </row>
    <row r="60" spans="2:3" x14ac:dyDescent="0.3">
      <c r="B60" s="187" t="s">
        <v>4</v>
      </c>
      <c r="C60" s="178">
        <v>0</v>
      </c>
    </row>
    <row r="61" spans="2:3" x14ac:dyDescent="0.3">
      <c r="B61" s="187" t="s">
        <v>24</v>
      </c>
      <c r="C61" s="178">
        <v>0</v>
      </c>
    </row>
    <row r="62" spans="2:3" x14ac:dyDescent="0.3">
      <c r="B62" s="187" t="s">
        <v>7</v>
      </c>
      <c r="C62" s="178">
        <v>0</v>
      </c>
    </row>
    <row r="63" spans="2:3" x14ac:dyDescent="0.3">
      <c r="B63" s="181" t="s">
        <v>25</v>
      </c>
      <c r="C63" s="178">
        <v>773699.45047000004</v>
      </c>
    </row>
    <row r="64" spans="2:3" x14ac:dyDescent="0.3">
      <c r="B64" s="187" t="s">
        <v>10</v>
      </c>
      <c r="C64" s="178">
        <v>771347.62900000007</v>
      </c>
    </row>
    <row r="65" spans="2:3" x14ac:dyDescent="0.3">
      <c r="B65" s="187" t="s">
        <v>17</v>
      </c>
      <c r="C65" s="178">
        <v>0</v>
      </c>
    </row>
    <row r="66" spans="2:3" x14ac:dyDescent="0.3">
      <c r="B66" s="187" t="s">
        <v>26</v>
      </c>
      <c r="C66" s="178">
        <v>0</v>
      </c>
    </row>
    <row r="67" spans="2:3" x14ac:dyDescent="0.3">
      <c r="B67" s="187" t="s">
        <v>21</v>
      </c>
      <c r="C67" s="186">
        <v>2351.8214700000003</v>
      </c>
    </row>
    <row r="68" spans="2:3" x14ac:dyDescent="0.3">
      <c r="B68" s="188" t="s">
        <v>27</v>
      </c>
      <c r="C68" s="189">
        <v>10196.834999999846</v>
      </c>
    </row>
    <row r="69" spans="2:3" x14ac:dyDescent="0.3">
      <c r="B69" s="188" t="s">
        <v>28</v>
      </c>
      <c r="C69" s="189">
        <v>31636.106</v>
      </c>
    </row>
    <row r="70" spans="2:3" x14ac:dyDescent="0.3">
      <c r="B70" s="188" t="s">
        <v>29</v>
      </c>
      <c r="C70" s="189">
        <v>41832.940999999846</v>
      </c>
    </row>
    <row r="71" spans="2:3" x14ac:dyDescent="0.3">
      <c r="B71" s="214" t="s">
        <v>1548</v>
      </c>
      <c r="C71" s="215" t="s">
        <v>1546</v>
      </c>
    </row>
    <row r="72" spans="2:3" x14ac:dyDescent="0.3">
      <c r="B72" s="177" t="s">
        <v>0</v>
      </c>
      <c r="C72" s="178">
        <v>224.23936</v>
      </c>
    </row>
    <row r="73" spans="2:3" x14ac:dyDescent="0.3">
      <c r="B73" s="180" t="s">
        <v>2</v>
      </c>
      <c r="C73" s="178">
        <v>0</v>
      </c>
    </row>
    <row r="74" spans="2:3" x14ac:dyDescent="0.3">
      <c r="B74" s="180" t="s">
        <v>3</v>
      </c>
      <c r="C74" s="178">
        <v>224.23936</v>
      </c>
    </row>
    <row r="75" spans="2:3" x14ac:dyDescent="0.3">
      <c r="B75" s="177" t="s">
        <v>4</v>
      </c>
      <c r="C75" s="178">
        <v>0</v>
      </c>
    </row>
    <row r="76" spans="2:3" x14ac:dyDescent="0.3">
      <c r="B76" s="177" t="s">
        <v>5</v>
      </c>
      <c r="C76" s="178">
        <v>0</v>
      </c>
    </row>
    <row r="77" spans="2:3" x14ac:dyDescent="0.3">
      <c r="B77" s="177" t="s">
        <v>7</v>
      </c>
      <c r="C77" s="178">
        <v>0</v>
      </c>
    </row>
    <row r="78" spans="2:3" x14ac:dyDescent="0.3">
      <c r="B78" s="181" t="s">
        <v>31</v>
      </c>
      <c r="C78" s="182">
        <v>0</v>
      </c>
    </row>
    <row r="79" spans="2:3" x14ac:dyDescent="0.3">
      <c r="B79" s="183" t="s">
        <v>32</v>
      </c>
      <c r="C79" s="184">
        <v>0</v>
      </c>
    </row>
    <row r="80" spans="2:3" x14ac:dyDescent="0.3">
      <c r="B80" s="183" t="s">
        <v>33</v>
      </c>
      <c r="C80" s="184">
        <v>0</v>
      </c>
    </row>
    <row r="81" spans="2:3" x14ac:dyDescent="0.3">
      <c r="B81" s="185" t="s">
        <v>10</v>
      </c>
      <c r="C81" s="186">
        <v>222.33332999999999</v>
      </c>
    </row>
    <row r="82" spans="2:3" x14ac:dyDescent="0.3">
      <c r="B82" s="180" t="s">
        <v>11</v>
      </c>
      <c r="C82" s="178">
        <v>143.61913999999999</v>
      </c>
    </row>
    <row r="83" spans="2:3" x14ac:dyDescent="0.3">
      <c r="B83" s="180" t="s">
        <v>12</v>
      </c>
      <c r="C83" s="178">
        <v>35.303829999999998</v>
      </c>
    </row>
    <row r="84" spans="2:3" x14ac:dyDescent="0.3">
      <c r="B84" s="180" t="s">
        <v>13</v>
      </c>
      <c r="C84" s="178">
        <v>0</v>
      </c>
    </row>
    <row r="85" spans="2:3" x14ac:dyDescent="0.3">
      <c r="B85" s="180" t="s">
        <v>14</v>
      </c>
      <c r="C85" s="178">
        <v>0</v>
      </c>
    </row>
    <row r="86" spans="2:3" x14ac:dyDescent="0.3">
      <c r="B86" s="180" t="s">
        <v>2</v>
      </c>
      <c r="C86" s="178">
        <v>0</v>
      </c>
    </row>
    <row r="87" spans="2:3" x14ac:dyDescent="0.3">
      <c r="B87" s="180" t="s">
        <v>15</v>
      </c>
      <c r="C87" s="178">
        <v>0</v>
      </c>
    </row>
    <row r="88" spans="2:3" x14ac:dyDescent="0.3">
      <c r="B88" s="180" t="s">
        <v>16</v>
      </c>
      <c r="C88" s="178">
        <v>43.410359999999997</v>
      </c>
    </row>
    <row r="89" spans="2:3" x14ac:dyDescent="0.3">
      <c r="B89" s="185" t="s">
        <v>17</v>
      </c>
      <c r="C89" s="178">
        <v>0</v>
      </c>
    </row>
    <row r="90" spans="2:3" x14ac:dyDescent="0.3">
      <c r="B90" s="185" t="s">
        <v>18</v>
      </c>
      <c r="C90" s="178">
        <v>0</v>
      </c>
    </row>
    <row r="91" spans="2:3" x14ac:dyDescent="0.3">
      <c r="B91" s="185" t="s">
        <v>21</v>
      </c>
      <c r="C91" s="178">
        <v>0</v>
      </c>
    </row>
    <row r="92" spans="2:3" x14ac:dyDescent="0.3">
      <c r="B92" s="181" t="s">
        <v>23</v>
      </c>
      <c r="C92" s="178">
        <v>224.23936</v>
      </c>
    </row>
    <row r="93" spans="2:3" x14ac:dyDescent="0.3">
      <c r="B93" s="187" t="s">
        <v>0</v>
      </c>
      <c r="C93" s="178">
        <v>224.23936</v>
      </c>
    </row>
    <row r="94" spans="2:3" x14ac:dyDescent="0.3">
      <c r="B94" s="187" t="s">
        <v>4</v>
      </c>
      <c r="C94" s="178">
        <v>0</v>
      </c>
    </row>
    <row r="95" spans="2:3" x14ac:dyDescent="0.3">
      <c r="B95" s="187" t="s">
        <v>24</v>
      </c>
      <c r="C95" s="178">
        <v>0</v>
      </c>
    </row>
    <row r="96" spans="2:3" x14ac:dyDescent="0.3">
      <c r="B96" s="187" t="s">
        <v>7</v>
      </c>
      <c r="C96" s="178">
        <v>0</v>
      </c>
    </row>
    <row r="97" spans="2:3" x14ac:dyDescent="0.3">
      <c r="B97" s="181" t="s">
        <v>25</v>
      </c>
      <c r="C97" s="178">
        <v>222.33332999999999</v>
      </c>
    </row>
    <row r="98" spans="2:3" x14ac:dyDescent="0.3">
      <c r="B98" s="187" t="s">
        <v>10</v>
      </c>
      <c r="C98" s="178">
        <v>222.33332999999999</v>
      </c>
    </row>
    <row r="99" spans="2:3" x14ac:dyDescent="0.3">
      <c r="B99" s="187" t="s">
        <v>17</v>
      </c>
      <c r="C99" s="178">
        <v>0</v>
      </c>
    </row>
    <row r="100" spans="2:3" x14ac:dyDescent="0.3">
      <c r="B100" s="187" t="s">
        <v>26</v>
      </c>
      <c r="C100" s="178">
        <v>0</v>
      </c>
    </row>
    <row r="101" spans="2:3" x14ac:dyDescent="0.3">
      <c r="B101" s="187" t="s">
        <v>21</v>
      </c>
      <c r="C101" s="186">
        <v>0</v>
      </c>
    </row>
    <row r="102" spans="2:3" x14ac:dyDescent="0.3">
      <c r="B102" s="188" t="s">
        <v>27</v>
      </c>
      <c r="C102" s="189">
        <v>1.9060300000000154</v>
      </c>
    </row>
    <row r="103" spans="2:3" x14ac:dyDescent="0.3">
      <c r="B103" s="188" t="s">
        <v>28</v>
      </c>
      <c r="C103" s="189">
        <v>1.0920000000000001</v>
      </c>
    </row>
    <row r="104" spans="2:3" x14ac:dyDescent="0.3">
      <c r="B104" s="188" t="s">
        <v>29</v>
      </c>
      <c r="C104" s="189">
        <v>2.9980300000000155</v>
      </c>
    </row>
    <row r="105" spans="2:3" x14ac:dyDescent="0.3">
      <c r="B105" s="214" t="s">
        <v>1549</v>
      </c>
      <c r="C105" s="215" t="s">
        <v>1546</v>
      </c>
    </row>
    <row r="106" spans="2:3" x14ac:dyDescent="0.3">
      <c r="B106" s="177" t="s">
        <v>0</v>
      </c>
      <c r="C106" s="178">
        <v>2196.8229999999999</v>
      </c>
    </row>
    <row r="107" spans="2:3" x14ac:dyDescent="0.3">
      <c r="B107" s="180" t="s">
        <v>2</v>
      </c>
      <c r="C107" s="178">
        <v>0</v>
      </c>
    </row>
    <row r="108" spans="2:3" x14ac:dyDescent="0.3">
      <c r="B108" s="180" t="s">
        <v>3</v>
      </c>
      <c r="C108" s="178">
        <v>2196.8229999999999</v>
      </c>
    </row>
    <row r="109" spans="2:3" x14ac:dyDescent="0.3">
      <c r="B109" s="177" t="s">
        <v>4</v>
      </c>
      <c r="C109" s="178">
        <v>0</v>
      </c>
    </row>
    <row r="110" spans="2:3" x14ac:dyDescent="0.3">
      <c r="B110" s="177" t="s">
        <v>5</v>
      </c>
      <c r="C110" s="178">
        <v>0</v>
      </c>
    </row>
    <row r="111" spans="2:3" x14ac:dyDescent="0.3">
      <c r="B111" s="177" t="s">
        <v>7</v>
      </c>
      <c r="C111" s="178">
        <v>0</v>
      </c>
    </row>
    <row r="112" spans="2:3" x14ac:dyDescent="0.3">
      <c r="B112" s="181" t="s">
        <v>31</v>
      </c>
      <c r="C112" s="182">
        <v>0</v>
      </c>
    </row>
    <row r="113" spans="2:3" x14ac:dyDescent="0.3">
      <c r="B113" s="183" t="s">
        <v>32</v>
      </c>
      <c r="C113" s="184">
        <v>0</v>
      </c>
    </row>
    <row r="114" spans="2:3" x14ac:dyDescent="0.3">
      <c r="B114" s="183" t="s">
        <v>33</v>
      </c>
      <c r="C114" s="184">
        <v>0</v>
      </c>
    </row>
    <row r="115" spans="2:3" x14ac:dyDescent="0.3">
      <c r="B115" s="185" t="s">
        <v>10</v>
      </c>
      <c r="C115" s="186">
        <v>2172.136</v>
      </c>
    </row>
    <row r="116" spans="2:3" x14ac:dyDescent="0.3">
      <c r="B116" s="180" t="s">
        <v>11</v>
      </c>
      <c r="C116" s="178">
        <v>1456.28</v>
      </c>
    </row>
    <row r="117" spans="2:3" x14ac:dyDescent="0.3">
      <c r="B117" s="180" t="s">
        <v>12</v>
      </c>
      <c r="C117" s="178">
        <v>547.15300000000002</v>
      </c>
    </row>
    <row r="118" spans="2:3" x14ac:dyDescent="0.3">
      <c r="B118" s="180" t="s">
        <v>13</v>
      </c>
      <c r="C118" s="178">
        <v>0</v>
      </c>
    </row>
    <row r="119" spans="2:3" x14ac:dyDescent="0.3">
      <c r="B119" s="180" t="s">
        <v>14</v>
      </c>
      <c r="C119" s="178">
        <v>0</v>
      </c>
    </row>
    <row r="120" spans="2:3" x14ac:dyDescent="0.3">
      <c r="B120" s="180" t="s">
        <v>2</v>
      </c>
      <c r="C120" s="178">
        <v>0</v>
      </c>
    </row>
    <row r="121" spans="2:3" x14ac:dyDescent="0.3">
      <c r="B121" s="180" t="s">
        <v>15</v>
      </c>
      <c r="C121" s="178">
        <v>21</v>
      </c>
    </row>
    <row r="122" spans="2:3" x14ac:dyDescent="0.3">
      <c r="B122" s="180" t="s">
        <v>16</v>
      </c>
      <c r="C122" s="178">
        <v>147.703</v>
      </c>
    </row>
    <row r="123" spans="2:3" x14ac:dyDescent="0.3">
      <c r="B123" s="185" t="s">
        <v>17</v>
      </c>
      <c r="C123" s="178">
        <v>0</v>
      </c>
    </row>
    <row r="124" spans="2:3" x14ac:dyDescent="0.3">
      <c r="B124" s="185" t="s">
        <v>18</v>
      </c>
      <c r="C124" s="178">
        <v>9.7319999999999993</v>
      </c>
    </row>
    <row r="125" spans="2:3" x14ac:dyDescent="0.3">
      <c r="B125" s="185" t="s">
        <v>21</v>
      </c>
      <c r="C125" s="178">
        <v>0</v>
      </c>
    </row>
    <row r="126" spans="2:3" x14ac:dyDescent="0.3">
      <c r="B126" s="181" t="s">
        <v>23</v>
      </c>
      <c r="C126" s="178">
        <v>2196.8229999999999</v>
      </c>
    </row>
    <row r="127" spans="2:3" x14ac:dyDescent="0.3">
      <c r="B127" s="187" t="s">
        <v>0</v>
      </c>
      <c r="C127" s="178">
        <v>2196.8229999999999</v>
      </c>
    </row>
    <row r="128" spans="2:3" x14ac:dyDescent="0.3">
      <c r="B128" s="187" t="s">
        <v>4</v>
      </c>
      <c r="C128" s="178">
        <v>0</v>
      </c>
    </row>
    <row r="129" spans="2:3" x14ac:dyDescent="0.3">
      <c r="B129" s="187" t="s">
        <v>24</v>
      </c>
      <c r="C129" s="178">
        <v>0</v>
      </c>
    </row>
    <row r="130" spans="2:3" x14ac:dyDescent="0.3">
      <c r="B130" s="187" t="s">
        <v>7</v>
      </c>
      <c r="C130" s="178">
        <v>0</v>
      </c>
    </row>
    <row r="131" spans="2:3" x14ac:dyDescent="0.3">
      <c r="B131" s="181" t="s">
        <v>25</v>
      </c>
      <c r="C131" s="178">
        <v>2181.8679999999999</v>
      </c>
    </row>
    <row r="132" spans="2:3" x14ac:dyDescent="0.3">
      <c r="B132" s="187" t="s">
        <v>10</v>
      </c>
      <c r="C132" s="178">
        <v>2172.136</v>
      </c>
    </row>
    <row r="133" spans="2:3" x14ac:dyDescent="0.3">
      <c r="B133" s="187" t="s">
        <v>17</v>
      </c>
      <c r="C133" s="178">
        <v>0</v>
      </c>
    </row>
    <row r="134" spans="2:3" x14ac:dyDescent="0.3">
      <c r="B134" s="187" t="s">
        <v>26</v>
      </c>
      <c r="C134" s="178">
        <v>9.7319999999999993</v>
      </c>
    </row>
    <row r="135" spans="2:3" x14ac:dyDescent="0.3">
      <c r="B135" s="187" t="s">
        <v>21</v>
      </c>
      <c r="C135" s="186">
        <v>0</v>
      </c>
    </row>
    <row r="136" spans="2:3" x14ac:dyDescent="0.3">
      <c r="B136" s="188" t="s">
        <v>27</v>
      </c>
      <c r="C136" s="189">
        <v>14.954999999999927</v>
      </c>
    </row>
    <row r="137" spans="2:3" x14ac:dyDescent="0.3">
      <c r="B137" s="188" t="s">
        <v>28</v>
      </c>
      <c r="C137" s="189">
        <v>197.36500000000001</v>
      </c>
    </row>
    <row r="138" spans="2:3" x14ac:dyDescent="0.3">
      <c r="B138" s="188" t="s">
        <v>29</v>
      </c>
      <c r="C138" s="189">
        <v>212.31999999999994</v>
      </c>
    </row>
    <row r="139" spans="2:3" x14ac:dyDescent="0.3">
      <c r="B139" s="214" t="s">
        <v>1550</v>
      </c>
      <c r="C139" s="215" t="s">
        <v>1546</v>
      </c>
    </row>
    <row r="140" spans="2:3" x14ac:dyDescent="0.3">
      <c r="B140" s="177" t="s">
        <v>0</v>
      </c>
      <c r="C140" s="178">
        <v>14.41</v>
      </c>
    </row>
    <row r="141" spans="2:3" x14ac:dyDescent="0.3">
      <c r="B141" s="180" t="s">
        <v>2</v>
      </c>
      <c r="C141" s="178">
        <v>0</v>
      </c>
    </row>
    <row r="142" spans="2:3" x14ac:dyDescent="0.3">
      <c r="B142" s="180" t="s">
        <v>3</v>
      </c>
      <c r="C142" s="178">
        <v>14.41</v>
      </c>
    </row>
    <row r="143" spans="2:3" x14ac:dyDescent="0.3">
      <c r="B143" s="177" t="s">
        <v>4</v>
      </c>
      <c r="C143" s="178">
        <v>0</v>
      </c>
    </row>
    <row r="144" spans="2:3" x14ac:dyDescent="0.3">
      <c r="B144" s="177" t="s">
        <v>5</v>
      </c>
      <c r="C144" s="178">
        <v>0</v>
      </c>
    </row>
    <row r="145" spans="2:3" x14ac:dyDescent="0.3">
      <c r="B145" s="177" t="s">
        <v>7</v>
      </c>
      <c r="C145" s="178">
        <v>0</v>
      </c>
    </row>
    <row r="146" spans="2:3" x14ac:dyDescent="0.3">
      <c r="B146" s="181" t="s">
        <v>31</v>
      </c>
      <c r="C146" s="182">
        <v>3</v>
      </c>
    </row>
    <row r="147" spans="2:3" x14ac:dyDescent="0.3">
      <c r="B147" s="183" t="s">
        <v>32</v>
      </c>
      <c r="C147" s="184">
        <v>3</v>
      </c>
    </row>
    <row r="148" spans="2:3" x14ac:dyDescent="0.3">
      <c r="B148" s="183" t="s">
        <v>33</v>
      </c>
      <c r="C148" s="184">
        <v>0</v>
      </c>
    </row>
    <row r="149" spans="2:3" x14ac:dyDescent="0.3">
      <c r="B149" s="185" t="s">
        <v>10</v>
      </c>
      <c r="C149" s="186">
        <v>14.422000000000001</v>
      </c>
    </row>
    <row r="150" spans="2:3" x14ac:dyDescent="0.3">
      <c r="B150" s="180" t="s">
        <v>11</v>
      </c>
      <c r="C150" s="178">
        <v>10.14</v>
      </c>
    </row>
    <row r="151" spans="2:3" x14ac:dyDescent="0.3">
      <c r="B151" s="180" t="s">
        <v>12</v>
      </c>
      <c r="C151" s="178">
        <v>0</v>
      </c>
    </row>
    <row r="152" spans="2:3" x14ac:dyDescent="0.3">
      <c r="B152" s="180" t="s">
        <v>13</v>
      </c>
      <c r="C152" s="178">
        <v>0</v>
      </c>
    </row>
    <row r="153" spans="2:3" x14ac:dyDescent="0.3">
      <c r="B153" s="180" t="s">
        <v>14</v>
      </c>
      <c r="C153" s="178">
        <v>0</v>
      </c>
    </row>
    <row r="154" spans="2:3" x14ac:dyDescent="0.3">
      <c r="B154" s="180" t="s">
        <v>2</v>
      </c>
      <c r="C154" s="178">
        <v>0</v>
      </c>
    </row>
    <row r="155" spans="2:3" x14ac:dyDescent="0.3">
      <c r="B155" s="180" t="s">
        <v>15</v>
      </c>
      <c r="C155" s="178">
        <v>0</v>
      </c>
    </row>
    <row r="156" spans="2:3" x14ac:dyDescent="0.3">
      <c r="B156" s="180" t="s">
        <v>16</v>
      </c>
      <c r="C156" s="178">
        <v>4.282</v>
      </c>
    </row>
    <row r="157" spans="2:3" x14ac:dyDescent="0.3">
      <c r="B157" s="185" t="s">
        <v>17</v>
      </c>
      <c r="C157" s="178">
        <v>0</v>
      </c>
    </row>
    <row r="158" spans="2:3" x14ac:dyDescent="0.3">
      <c r="B158" s="185" t="s">
        <v>18</v>
      </c>
      <c r="C158" s="178">
        <v>0</v>
      </c>
    </row>
    <row r="159" spans="2:3" x14ac:dyDescent="0.3">
      <c r="B159" s="185" t="s">
        <v>21</v>
      </c>
      <c r="C159" s="178">
        <v>0</v>
      </c>
    </row>
    <row r="160" spans="2:3" x14ac:dyDescent="0.3">
      <c r="B160" s="181" t="s">
        <v>23</v>
      </c>
      <c r="C160" s="178">
        <v>14.41</v>
      </c>
    </row>
    <row r="161" spans="2:3" x14ac:dyDescent="0.3">
      <c r="B161" s="187" t="s">
        <v>0</v>
      </c>
      <c r="C161" s="178">
        <v>14.41</v>
      </c>
    </row>
    <row r="162" spans="2:3" x14ac:dyDescent="0.3">
      <c r="B162" s="187" t="s">
        <v>4</v>
      </c>
      <c r="C162" s="178">
        <v>0</v>
      </c>
    </row>
    <row r="163" spans="2:3" x14ac:dyDescent="0.3">
      <c r="B163" s="187" t="s">
        <v>24</v>
      </c>
      <c r="C163" s="178">
        <v>0</v>
      </c>
    </row>
    <row r="164" spans="2:3" x14ac:dyDescent="0.3">
      <c r="B164" s="187" t="s">
        <v>7</v>
      </c>
      <c r="C164" s="178">
        <v>0</v>
      </c>
    </row>
    <row r="165" spans="2:3" x14ac:dyDescent="0.3">
      <c r="B165" s="181" t="s">
        <v>25</v>
      </c>
      <c r="C165" s="178">
        <v>14.422000000000001</v>
      </c>
    </row>
    <row r="166" spans="2:3" x14ac:dyDescent="0.3">
      <c r="B166" s="187" t="s">
        <v>10</v>
      </c>
      <c r="C166" s="178">
        <v>14.422000000000001</v>
      </c>
    </row>
    <row r="167" spans="2:3" x14ac:dyDescent="0.3">
      <c r="B167" s="187" t="s">
        <v>17</v>
      </c>
      <c r="C167" s="178">
        <v>0</v>
      </c>
    </row>
    <row r="168" spans="2:3" x14ac:dyDescent="0.3">
      <c r="B168" s="187" t="s">
        <v>26</v>
      </c>
      <c r="C168" s="178">
        <v>0</v>
      </c>
    </row>
    <row r="169" spans="2:3" x14ac:dyDescent="0.3">
      <c r="B169" s="187" t="s">
        <v>21</v>
      </c>
      <c r="C169" s="186">
        <v>0</v>
      </c>
    </row>
    <row r="170" spans="2:3" x14ac:dyDescent="0.3">
      <c r="B170" s="188" t="s">
        <v>27</v>
      </c>
      <c r="C170" s="189">
        <v>-1.2000000000000455E-2</v>
      </c>
    </row>
    <row r="171" spans="2:3" x14ac:dyDescent="0.3">
      <c r="B171" s="188" t="s">
        <v>28</v>
      </c>
      <c r="C171" s="189">
        <v>1.8769999999999998E-2</v>
      </c>
    </row>
    <row r="172" spans="2:3" x14ac:dyDescent="0.3">
      <c r="B172" s="188" t="s">
        <v>29</v>
      </c>
      <c r="C172" s="189">
        <v>6.7699999999995437E-3</v>
      </c>
    </row>
    <row r="173" spans="2:3" x14ac:dyDescent="0.3">
      <c r="B173" s="214" t="s">
        <v>1551</v>
      </c>
      <c r="C173" s="215" t="s">
        <v>1546</v>
      </c>
    </row>
    <row r="174" spans="2:3" x14ac:dyDescent="0.3">
      <c r="B174" s="177" t="s">
        <v>0</v>
      </c>
      <c r="C174" s="178">
        <v>8688.61564</v>
      </c>
    </row>
    <row r="175" spans="2:3" x14ac:dyDescent="0.3">
      <c r="B175" s="180" t="s">
        <v>2</v>
      </c>
      <c r="C175" s="178">
        <v>0</v>
      </c>
    </row>
    <row r="176" spans="2:3" x14ac:dyDescent="0.3">
      <c r="B176" s="180" t="s">
        <v>3</v>
      </c>
      <c r="C176" s="178">
        <v>8688.6161800000009</v>
      </c>
    </row>
    <row r="177" spans="2:3" x14ac:dyDescent="0.3">
      <c r="B177" s="177" t="s">
        <v>4</v>
      </c>
      <c r="C177" s="178">
        <v>237.92903000000001</v>
      </c>
    </row>
    <row r="178" spans="2:3" x14ac:dyDescent="0.3">
      <c r="B178" s="177" t="s">
        <v>5</v>
      </c>
      <c r="C178" s="178">
        <v>24.149730000000002</v>
      </c>
    </row>
    <row r="179" spans="2:3" x14ac:dyDescent="0.3">
      <c r="B179" s="177" t="s">
        <v>7</v>
      </c>
      <c r="C179" s="178">
        <v>0</v>
      </c>
    </row>
    <row r="180" spans="2:3" x14ac:dyDescent="0.3">
      <c r="B180" s="181" t="s">
        <v>31</v>
      </c>
      <c r="C180" s="182">
        <v>119</v>
      </c>
    </row>
    <row r="181" spans="2:3" x14ac:dyDescent="0.3">
      <c r="B181" s="183" t="s">
        <v>32</v>
      </c>
      <c r="C181" s="184">
        <v>31</v>
      </c>
    </row>
    <row r="182" spans="2:3" x14ac:dyDescent="0.3">
      <c r="B182" s="183" t="s">
        <v>33</v>
      </c>
      <c r="C182" s="184">
        <v>88</v>
      </c>
    </row>
    <row r="183" spans="2:3" x14ac:dyDescent="0.3">
      <c r="B183" s="185" t="s">
        <v>10</v>
      </c>
      <c r="C183" s="186">
        <v>3956.6312899999998</v>
      </c>
    </row>
    <row r="184" spans="2:3" x14ac:dyDescent="0.3">
      <c r="B184" s="180" t="s">
        <v>11</v>
      </c>
      <c r="C184" s="178">
        <v>550.49910999999997</v>
      </c>
    </row>
    <row r="185" spans="2:3" x14ac:dyDescent="0.3">
      <c r="B185" s="180" t="s">
        <v>12</v>
      </c>
      <c r="C185" s="178">
        <v>3377.98666</v>
      </c>
    </row>
    <row r="186" spans="2:3" x14ac:dyDescent="0.3">
      <c r="B186" s="180" t="s">
        <v>13</v>
      </c>
      <c r="C186" s="178">
        <v>0</v>
      </c>
    </row>
    <row r="187" spans="2:3" x14ac:dyDescent="0.3">
      <c r="B187" s="180" t="s">
        <v>14</v>
      </c>
      <c r="C187" s="178">
        <v>0</v>
      </c>
    </row>
    <row r="188" spans="2:3" x14ac:dyDescent="0.3">
      <c r="B188" s="180" t="s">
        <v>2</v>
      </c>
      <c r="C188" s="178">
        <v>0</v>
      </c>
    </row>
    <row r="189" spans="2:3" x14ac:dyDescent="0.3">
      <c r="B189" s="180" t="s">
        <v>15</v>
      </c>
      <c r="C189" s="178">
        <v>26.588899999999999</v>
      </c>
    </row>
    <row r="190" spans="2:3" x14ac:dyDescent="0.3">
      <c r="B190" s="180" t="s">
        <v>16</v>
      </c>
      <c r="C190" s="178">
        <v>1.5566199999999999</v>
      </c>
    </row>
    <row r="191" spans="2:3" x14ac:dyDescent="0.3">
      <c r="B191" s="185" t="s">
        <v>17</v>
      </c>
      <c r="C191" s="178">
        <v>0</v>
      </c>
    </row>
    <row r="192" spans="2:3" x14ac:dyDescent="0.3">
      <c r="B192" s="185" t="s">
        <v>18</v>
      </c>
      <c r="C192" s="178">
        <v>13.46292</v>
      </c>
    </row>
    <row r="193" spans="2:3" x14ac:dyDescent="0.3">
      <c r="B193" s="185" t="s">
        <v>21</v>
      </c>
      <c r="C193" s="178">
        <v>262.14443999999997</v>
      </c>
    </row>
    <row r="194" spans="2:3" x14ac:dyDescent="0.3">
      <c r="B194" s="181" t="s">
        <v>23</v>
      </c>
      <c r="C194" s="178">
        <v>8950.6943999999985</v>
      </c>
    </row>
    <row r="195" spans="2:3" x14ac:dyDescent="0.3">
      <c r="B195" s="187" t="s">
        <v>0</v>
      </c>
      <c r="C195" s="178">
        <v>8688.61564</v>
      </c>
    </row>
    <row r="196" spans="2:3" x14ac:dyDescent="0.3">
      <c r="B196" s="187" t="s">
        <v>4</v>
      </c>
      <c r="C196" s="178">
        <v>237.92903000000001</v>
      </c>
    </row>
    <row r="197" spans="2:3" x14ac:dyDescent="0.3">
      <c r="B197" s="187" t="s">
        <v>24</v>
      </c>
      <c r="C197" s="178">
        <v>24.149730000000002</v>
      </c>
    </row>
    <row r="198" spans="2:3" x14ac:dyDescent="0.3">
      <c r="B198" s="187" t="s">
        <v>7</v>
      </c>
      <c r="C198" s="178">
        <v>0</v>
      </c>
    </row>
    <row r="199" spans="2:3" x14ac:dyDescent="0.3">
      <c r="B199" s="181" t="s">
        <v>25</v>
      </c>
      <c r="C199" s="178">
        <v>4232.2386499999993</v>
      </c>
    </row>
    <row r="200" spans="2:3" x14ac:dyDescent="0.3">
      <c r="B200" s="187" t="s">
        <v>10</v>
      </c>
      <c r="C200" s="178">
        <v>3956.6312899999998</v>
      </c>
    </row>
    <row r="201" spans="2:3" x14ac:dyDescent="0.3">
      <c r="B201" s="187" t="s">
        <v>17</v>
      </c>
      <c r="C201" s="178">
        <v>0</v>
      </c>
    </row>
    <row r="202" spans="2:3" x14ac:dyDescent="0.3">
      <c r="B202" s="187" t="s">
        <v>26</v>
      </c>
      <c r="C202" s="178">
        <v>13.46292</v>
      </c>
    </row>
    <row r="203" spans="2:3" x14ac:dyDescent="0.3">
      <c r="B203" s="187" t="s">
        <v>21</v>
      </c>
      <c r="C203" s="186">
        <v>262.14443999999997</v>
      </c>
    </row>
    <row r="204" spans="2:3" x14ac:dyDescent="0.3">
      <c r="B204" s="188" t="s">
        <v>27</v>
      </c>
      <c r="C204" s="189">
        <v>4718.4557499999992</v>
      </c>
    </row>
    <row r="205" spans="2:3" x14ac:dyDescent="0.3">
      <c r="B205" s="188" t="s">
        <v>28</v>
      </c>
      <c r="C205" s="189">
        <v>113.63272000000001</v>
      </c>
    </row>
    <row r="206" spans="2:3" x14ac:dyDescent="0.3">
      <c r="B206" s="188" t="s">
        <v>29</v>
      </c>
      <c r="C206" s="189">
        <v>4832.0884699999988</v>
      </c>
    </row>
    <row r="207" spans="2:3" x14ac:dyDescent="0.3">
      <c r="B207" s="214" t="s">
        <v>1552</v>
      </c>
      <c r="C207" s="215" t="s">
        <v>1546</v>
      </c>
    </row>
    <row r="208" spans="2:3" x14ac:dyDescent="0.3">
      <c r="B208" s="177" t="s">
        <v>0</v>
      </c>
      <c r="C208" s="178">
        <v>358.34999999999997</v>
      </c>
    </row>
    <row r="209" spans="2:3" x14ac:dyDescent="0.3">
      <c r="B209" s="180" t="s">
        <v>2</v>
      </c>
      <c r="C209" s="178">
        <v>0</v>
      </c>
    </row>
    <row r="210" spans="2:3" x14ac:dyDescent="0.3">
      <c r="B210" s="180" t="s">
        <v>3</v>
      </c>
      <c r="C210" s="178">
        <v>358.34999999999997</v>
      </c>
    </row>
    <row r="211" spans="2:3" x14ac:dyDescent="0.3">
      <c r="B211" s="177" t="s">
        <v>4</v>
      </c>
      <c r="C211" s="178">
        <v>0</v>
      </c>
    </row>
    <row r="212" spans="2:3" x14ac:dyDescent="0.3">
      <c r="B212" s="177" t="s">
        <v>5</v>
      </c>
      <c r="C212" s="178">
        <v>0</v>
      </c>
    </row>
    <row r="213" spans="2:3" x14ac:dyDescent="0.3">
      <c r="B213" s="177" t="s">
        <v>7</v>
      </c>
      <c r="C213" s="178">
        <v>0</v>
      </c>
    </row>
    <row r="214" spans="2:3" x14ac:dyDescent="0.3">
      <c r="B214" s="181" t="s">
        <v>31</v>
      </c>
      <c r="C214" s="182">
        <v>0</v>
      </c>
    </row>
    <row r="215" spans="2:3" x14ac:dyDescent="0.3">
      <c r="B215" s="183" t="s">
        <v>32</v>
      </c>
      <c r="C215" s="184">
        <v>0</v>
      </c>
    </row>
    <row r="216" spans="2:3" x14ac:dyDescent="0.3">
      <c r="B216" s="183" t="s">
        <v>33</v>
      </c>
      <c r="C216" s="184">
        <v>0</v>
      </c>
    </row>
    <row r="217" spans="2:3" x14ac:dyDescent="0.3">
      <c r="B217" s="185" t="s">
        <v>10</v>
      </c>
      <c r="C217" s="186">
        <v>320.39</v>
      </c>
    </row>
    <row r="218" spans="2:3" x14ac:dyDescent="0.3">
      <c r="B218" s="180" t="s">
        <v>11</v>
      </c>
      <c r="C218" s="178">
        <v>259.06</v>
      </c>
    </row>
    <row r="219" spans="2:3" x14ac:dyDescent="0.3">
      <c r="B219" s="180" t="s">
        <v>12</v>
      </c>
      <c r="C219" s="178">
        <v>0</v>
      </c>
    </row>
    <row r="220" spans="2:3" x14ac:dyDescent="0.3">
      <c r="B220" s="180" t="s">
        <v>13</v>
      </c>
      <c r="C220" s="178">
        <v>0</v>
      </c>
    </row>
    <row r="221" spans="2:3" x14ac:dyDescent="0.3">
      <c r="B221" s="180" t="s">
        <v>14</v>
      </c>
      <c r="C221" s="178">
        <v>0</v>
      </c>
    </row>
    <row r="222" spans="2:3" x14ac:dyDescent="0.3">
      <c r="B222" s="180" t="s">
        <v>2</v>
      </c>
      <c r="C222" s="178">
        <v>0</v>
      </c>
    </row>
    <row r="223" spans="2:3" x14ac:dyDescent="0.3">
      <c r="B223" s="180" t="s">
        <v>15</v>
      </c>
      <c r="C223" s="178">
        <v>0</v>
      </c>
    </row>
    <row r="224" spans="2:3" x14ac:dyDescent="0.3">
      <c r="B224" s="180" t="s">
        <v>16</v>
      </c>
      <c r="C224" s="178">
        <v>61.33</v>
      </c>
    </row>
    <row r="225" spans="2:3" x14ac:dyDescent="0.3">
      <c r="B225" s="185" t="s">
        <v>17</v>
      </c>
      <c r="C225" s="178">
        <v>57.92</v>
      </c>
    </row>
    <row r="226" spans="2:3" x14ac:dyDescent="0.3">
      <c r="B226" s="185" t="s">
        <v>18</v>
      </c>
      <c r="C226" s="178">
        <v>0</v>
      </c>
    </row>
    <row r="227" spans="2:3" x14ac:dyDescent="0.3">
      <c r="B227" s="185" t="s">
        <v>21</v>
      </c>
      <c r="C227" s="178">
        <v>0</v>
      </c>
    </row>
    <row r="228" spans="2:3" x14ac:dyDescent="0.3">
      <c r="B228" s="181" t="s">
        <v>23</v>
      </c>
      <c r="C228" s="178">
        <v>358.34999999999997</v>
      </c>
    </row>
    <row r="229" spans="2:3" x14ac:dyDescent="0.3">
      <c r="B229" s="187" t="s">
        <v>0</v>
      </c>
      <c r="C229" s="178">
        <v>358.34999999999997</v>
      </c>
    </row>
    <row r="230" spans="2:3" x14ac:dyDescent="0.3">
      <c r="B230" s="187" t="s">
        <v>4</v>
      </c>
      <c r="C230" s="178">
        <v>0</v>
      </c>
    </row>
    <row r="231" spans="2:3" x14ac:dyDescent="0.3">
      <c r="B231" s="187" t="s">
        <v>24</v>
      </c>
      <c r="C231" s="178">
        <v>0</v>
      </c>
    </row>
    <row r="232" spans="2:3" x14ac:dyDescent="0.3">
      <c r="B232" s="187" t="s">
        <v>7</v>
      </c>
      <c r="C232" s="178">
        <v>0</v>
      </c>
    </row>
    <row r="233" spans="2:3" x14ac:dyDescent="0.3">
      <c r="B233" s="181" t="s">
        <v>25</v>
      </c>
      <c r="C233" s="178">
        <v>378.31</v>
      </c>
    </row>
    <row r="234" spans="2:3" x14ac:dyDescent="0.3">
      <c r="B234" s="187" t="s">
        <v>10</v>
      </c>
      <c r="C234" s="178">
        <v>320.39</v>
      </c>
    </row>
    <row r="235" spans="2:3" x14ac:dyDescent="0.3">
      <c r="B235" s="187" t="s">
        <v>17</v>
      </c>
      <c r="C235" s="178">
        <v>57.92</v>
      </c>
    </row>
    <row r="236" spans="2:3" x14ac:dyDescent="0.3">
      <c r="B236" s="187" t="s">
        <v>26</v>
      </c>
      <c r="C236" s="178">
        <v>0</v>
      </c>
    </row>
    <row r="237" spans="2:3" x14ac:dyDescent="0.3">
      <c r="B237" s="187" t="s">
        <v>21</v>
      </c>
      <c r="C237" s="186">
        <v>0</v>
      </c>
    </row>
    <row r="238" spans="2:3" x14ac:dyDescent="0.3">
      <c r="B238" s="188" t="s">
        <v>27</v>
      </c>
      <c r="C238" s="189">
        <v>-19.960000000000036</v>
      </c>
    </row>
    <row r="239" spans="2:3" x14ac:dyDescent="0.3">
      <c r="B239" s="188" t="s">
        <v>28</v>
      </c>
      <c r="C239" s="189">
        <v>67.819999999999993</v>
      </c>
    </row>
    <row r="240" spans="2:3" x14ac:dyDescent="0.3">
      <c r="B240" s="188" t="s">
        <v>29</v>
      </c>
      <c r="C240" s="189">
        <v>47.859999999999957</v>
      </c>
    </row>
    <row r="241" spans="2:3" x14ac:dyDescent="0.3">
      <c r="B241" s="214" t="s">
        <v>1553</v>
      </c>
      <c r="C241" s="215" t="s">
        <v>1546</v>
      </c>
    </row>
    <row r="242" spans="2:3" x14ac:dyDescent="0.3">
      <c r="B242" s="177" t="s">
        <v>0</v>
      </c>
      <c r="C242" s="178">
        <v>760.7</v>
      </c>
    </row>
    <row r="243" spans="2:3" x14ac:dyDescent="0.3">
      <c r="B243" s="180" t="s">
        <v>2</v>
      </c>
      <c r="C243" s="178">
        <v>0</v>
      </c>
    </row>
    <row r="244" spans="2:3" x14ac:dyDescent="0.3">
      <c r="B244" s="180" t="s">
        <v>3</v>
      </c>
      <c r="C244" s="178">
        <v>760.7</v>
      </c>
    </row>
    <row r="245" spans="2:3" x14ac:dyDescent="0.3">
      <c r="B245" s="177" t="s">
        <v>4</v>
      </c>
      <c r="C245" s="178">
        <v>0</v>
      </c>
    </row>
    <row r="246" spans="2:3" x14ac:dyDescent="0.3">
      <c r="B246" s="177" t="s">
        <v>5</v>
      </c>
      <c r="C246" s="178">
        <v>0</v>
      </c>
    </row>
    <row r="247" spans="2:3" x14ac:dyDescent="0.3">
      <c r="B247" s="177" t="s">
        <v>7</v>
      </c>
      <c r="C247" s="178">
        <v>0</v>
      </c>
    </row>
    <row r="248" spans="2:3" x14ac:dyDescent="0.3">
      <c r="B248" s="181" t="s">
        <v>31</v>
      </c>
      <c r="C248" s="182">
        <v>30</v>
      </c>
    </row>
    <row r="249" spans="2:3" x14ac:dyDescent="0.3">
      <c r="B249" s="183" t="s">
        <v>32</v>
      </c>
      <c r="C249" s="184">
        <v>30</v>
      </c>
    </row>
    <row r="250" spans="2:3" x14ac:dyDescent="0.3">
      <c r="B250" s="183" t="s">
        <v>33</v>
      </c>
      <c r="C250" s="184">
        <v>0</v>
      </c>
    </row>
    <row r="251" spans="2:3" x14ac:dyDescent="0.3">
      <c r="B251" s="185" t="s">
        <v>10</v>
      </c>
      <c r="C251" s="186">
        <v>371.8</v>
      </c>
    </row>
    <row r="252" spans="2:3" x14ac:dyDescent="0.3">
      <c r="B252" s="180" t="s">
        <v>11</v>
      </c>
      <c r="C252" s="178">
        <v>302.5</v>
      </c>
    </row>
    <row r="253" spans="2:3" x14ac:dyDescent="0.3">
      <c r="B253" s="180" t="s">
        <v>12</v>
      </c>
      <c r="C253" s="178">
        <v>41.7</v>
      </c>
    </row>
    <row r="254" spans="2:3" x14ac:dyDescent="0.3">
      <c r="B254" s="180" t="s">
        <v>13</v>
      </c>
      <c r="C254" s="178">
        <v>0</v>
      </c>
    </row>
    <row r="255" spans="2:3" x14ac:dyDescent="0.3">
      <c r="B255" s="180" t="s">
        <v>14</v>
      </c>
      <c r="C255" s="178">
        <v>0</v>
      </c>
    </row>
    <row r="256" spans="2:3" x14ac:dyDescent="0.3">
      <c r="B256" s="180" t="s">
        <v>2</v>
      </c>
      <c r="C256" s="178">
        <v>0</v>
      </c>
    </row>
    <row r="257" spans="2:3" x14ac:dyDescent="0.3">
      <c r="B257" s="180" t="s">
        <v>15</v>
      </c>
      <c r="C257" s="178">
        <v>3</v>
      </c>
    </row>
    <row r="258" spans="2:3" x14ac:dyDescent="0.3">
      <c r="B258" s="180" t="s">
        <v>16</v>
      </c>
      <c r="C258" s="178">
        <v>24.6</v>
      </c>
    </row>
    <row r="259" spans="2:3" x14ac:dyDescent="0.3">
      <c r="B259" s="185" t="s">
        <v>17</v>
      </c>
      <c r="C259" s="178">
        <v>192.1</v>
      </c>
    </row>
    <row r="260" spans="2:3" x14ac:dyDescent="0.3">
      <c r="B260" s="185" t="s">
        <v>18</v>
      </c>
      <c r="C260" s="178">
        <v>0</v>
      </c>
    </row>
    <row r="261" spans="2:3" x14ac:dyDescent="0.3">
      <c r="B261" s="185" t="s">
        <v>21</v>
      </c>
      <c r="C261" s="178">
        <v>77.599999999999994</v>
      </c>
    </row>
    <row r="262" spans="2:3" x14ac:dyDescent="0.3">
      <c r="B262" s="181" t="s">
        <v>23</v>
      </c>
      <c r="C262" s="178">
        <v>760.7</v>
      </c>
    </row>
    <row r="263" spans="2:3" x14ac:dyDescent="0.3">
      <c r="B263" s="187" t="s">
        <v>0</v>
      </c>
      <c r="C263" s="178">
        <v>760.7</v>
      </c>
    </row>
    <row r="264" spans="2:3" x14ac:dyDescent="0.3">
      <c r="B264" s="187" t="s">
        <v>4</v>
      </c>
      <c r="C264" s="178">
        <v>0</v>
      </c>
    </row>
    <row r="265" spans="2:3" x14ac:dyDescent="0.3">
      <c r="B265" s="187" t="s">
        <v>24</v>
      </c>
      <c r="C265" s="178">
        <v>0</v>
      </c>
    </row>
    <row r="266" spans="2:3" x14ac:dyDescent="0.3">
      <c r="B266" s="187" t="s">
        <v>7</v>
      </c>
      <c r="C266" s="178">
        <v>0</v>
      </c>
    </row>
    <row r="267" spans="2:3" x14ac:dyDescent="0.3">
      <c r="B267" s="181" t="s">
        <v>25</v>
      </c>
      <c r="C267" s="178">
        <v>641.5</v>
      </c>
    </row>
    <row r="268" spans="2:3" x14ac:dyDescent="0.3">
      <c r="B268" s="187" t="s">
        <v>10</v>
      </c>
      <c r="C268" s="178">
        <v>371.8</v>
      </c>
    </row>
    <row r="269" spans="2:3" x14ac:dyDescent="0.3">
      <c r="B269" s="187" t="s">
        <v>17</v>
      </c>
      <c r="C269" s="178">
        <v>192.1</v>
      </c>
    </row>
    <row r="270" spans="2:3" x14ac:dyDescent="0.3">
      <c r="B270" s="187" t="s">
        <v>26</v>
      </c>
      <c r="C270" s="178">
        <v>0</v>
      </c>
    </row>
    <row r="271" spans="2:3" x14ac:dyDescent="0.3">
      <c r="B271" s="187" t="s">
        <v>21</v>
      </c>
      <c r="C271" s="186">
        <v>77.599999999999994</v>
      </c>
    </row>
    <row r="272" spans="2:3" x14ac:dyDescent="0.3">
      <c r="B272" s="188" t="s">
        <v>27</v>
      </c>
      <c r="C272" s="189">
        <v>119.20000000000005</v>
      </c>
    </row>
    <row r="273" spans="2:3" x14ac:dyDescent="0.3">
      <c r="B273" s="188" t="s">
        <v>28</v>
      </c>
      <c r="C273" s="189">
        <v>293.60000000000002</v>
      </c>
    </row>
    <row r="274" spans="2:3" x14ac:dyDescent="0.3">
      <c r="B274" s="188" t="s">
        <v>29</v>
      </c>
      <c r="C274" s="189">
        <v>412.80000000000007</v>
      </c>
    </row>
    <row r="275" spans="2:3" x14ac:dyDescent="0.3">
      <c r="B275" s="214" t="s">
        <v>1554</v>
      </c>
      <c r="C275" s="215" t="s">
        <v>1546</v>
      </c>
    </row>
    <row r="276" spans="2:3" x14ac:dyDescent="0.3">
      <c r="B276" s="177" t="s">
        <v>0</v>
      </c>
      <c r="C276" s="178">
        <v>103390.82504999997</v>
      </c>
    </row>
    <row r="277" spans="2:3" x14ac:dyDescent="0.3">
      <c r="B277" s="180" t="s">
        <v>2</v>
      </c>
      <c r="C277" s="178">
        <v>0</v>
      </c>
    </row>
    <row r="278" spans="2:3" x14ac:dyDescent="0.3">
      <c r="B278" s="180" t="s">
        <v>3</v>
      </c>
      <c r="C278" s="178">
        <v>103390.82504999997</v>
      </c>
    </row>
    <row r="279" spans="2:3" x14ac:dyDescent="0.3">
      <c r="B279" s="177" t="s">
        <v>4</v>
      </c>
      <c r="C279" s="178">
        <v>0</v>
      </c>
    </row>
    <row r="280" spans="2:3" x14ac:dyDescent="0.3">
      <c r="B280" s="177" t="s">
        <v>5</v>
      </c>
      <c r="C280" s="178">
        <v>1996.6294100000002</v>
      </c>
    </row>
    <row r="281" spans="2:3" x14ac:dyDescent="0.3">
      <c r="B281" s="177" t="s">
        <v>7</v>
      </c>
      <c r="C281" s="178">
        <v>59952.97585000001</v>
      </c>
    </row>
    <row r="282" spans="2:3" x14ac:dyDescent="0.3">
      <c r="B282" s="181" t="s">
        <v>31</v>
      </c>
      <c r="C282" s="182">
        <v>0</v>
      </c>
    </row>
    <row r="283" spans="2:3" x14ac:dyDescent="0.3">
      <c r="B283" s="183" t="s">
        <v>32</v>
      </c>
      <c r="C283" s="184">
        <v>0</v>
      </c>
    </row>
    <row r="284" spans="2:3" x14ac:dyDescent="0.3">
      <c r="B284" s="183" t="s">
        <v>33</v>
      </c>
      <c r="C284" s="184">
        <v>0</v>
      </c>
    </row>
    <row r="285" spans="2:3" x14ac:dyDescent="0.3">
      <c r="B285" s="185" t="s">
        <v>10</v>
      </c>
      <c r="C285" s="186">
        <v>100304.07445999989</v>
      </c>
    </row>
    <row r="286" spans="2:3" x14ac:dyDescent="0.3">
      <c r="B286" s="180" t="s">
        <v>11</v>
      </c>
      <c r="C286" s="178">
        <v>8635.0852199999881</v>
      </c>
    </row>
    <row r="287" spans="2:3" x14ac:dyDescent="0.3">
      <c r="B287" s="180" t="s">
        <v>12</v>
      </c>
      <c r="C287" s="178">
        <v>80922.545449999889</v>
      </c>
    </row>
    <row r="288" spans="2:3" x14ac:dyDescent="0.3">
      <c r="B288" s="180" t="s">
        <v>13</v>
      </c>
      <c r="C288" s="178">
        <v>2352.5816500000005</v>
      </c>
    </row>
    <row r="289" spans="2:3" x14ac:dyDescent="0.3">
      <c r="B289" s="180" t="s">
        <v>14</v>
      </c>
      <c r="C289" s="178">
        <v>0</v>
      </c>
    </row>
    <row r="290" spans="2:3" x14ac:dyDescent="0.3">
      <c r="B290" s="180" t="s">
        <v>2</v>
      </c>
      <c r="C290" s="178">
        <v>0</v>
      </c>
    </row>
    <row r="291" spans="2:3" x14ac:dyDescent="0.3">
      <c r="B291" s="180" t="s">
        <v>15</v>
      </c>
      <c r="C291" s="178">
        <v>0</v>
      </c>
    </row>
    <row r="292" spans="2:3" x14ac:dyDescent="0.3">
      <c r="B292" s="180" t="s">
        <v>16</v>
      </c>
      <c r="C292" s="178">
        <v>8393.8621400000011</v>
      </c>
    </row>
    <row r="293" spans="2:3" x14ac:dyDescent="0.3">
      <c r="B293" s="185" t="s">
        <v>17</v>
      </c>
      <c r="C293" s="178">
        <v>0</v>
      </c>
    </row>
    <row r="294" spans="2:3" x14ac:dyDescent="0.3">
      <c r="B294" s="185" t="s">
        <v>18</v>
      </c>
      <c r="C294" s="178">
        <v>10284.118269999999</v>
      </c>
    </row>
    <row r="295" spans="2:3" x14ac:dyDescent="0.3">
      <c r="B295" s="185" t="s">
        <v>21</v>
      </c>
      <c r="C295" s="178">
        <v>48542.755029999993</v>
      </c>
    </row>
    <row r="296" spans="2:3" x14ac:dyDescent="0.3">
      <c r="B296" s="181" t="s">
        <v>23</v>
      </c>
      <c r="C296" s="178">
        <v>165340.43030999997</v>
      </c>
    </row>
    <row r="297" spans="2:3" x14ac:dyDescent="0.3">
      <c r="B297" s="187" t="s">
        <v>0</v>
      </c>
      <c r="C297" s="178">
        <v>103390.82504999997</v>
      </c>
    </row>
    <row r="298" spans="2:3" x14ac:dyDescent="0.3">
      <c r="B298" s="187" t="s">
        <v>4</v>
      </c>
      <c r="C298" s="178">
        <v>0</v>
      </c>
    </row>
    <row r="299" spans="2:3" x14ac:dyDescent="0.3">
      <c r="B299" s="187" t="s">
        <v>24</v>
      </c>
      <c r="C299" s="178">
        <v>1996.6294100000002</v>
      </c>
    </row>
    <row r="300" spans="2:3" x14ac:dyDescent="0.3">
      <c r="B300" s="187" t="s">
        <v>7</v>
      </c>
      <c r="C300" s="178">
        <v>59952.97585000001</v>
      </c>
    </row>
    <row r="301" spans="2:3" x14ac:dyDescent="0.3">
      <c r="B301" s="181" t="s">
        <v>25</v>
      </c>
      <c r="C301" s="178">
        <v>159130.94775999989</v>
      </c>
    </row>
    <row r="302" spans="2:3" x14ac:dyDescent="0.3">
      <c r="B302" s="187" t="s">
        <v>10</v>
      </c>
      <c r="C302" s="178">
        <v>100304.07445999989</v>
      </c>
    </row>
    <row r="303" spans="2:3" x14ac:dyDescent="0.3">
      <c r="B303" s="187" t="s">
        <v>17</v>
      </c>
      <c r="C303" s="178">
        <v>0</v>
      </c>
    </row>
    <row r="304" spans="2:3" x14ac:dyDescent="0.3">
      <c r="B304" s="187" t="s">
        <v>26</v>
      </c>
      <c r="C304" s="178">
        <v>10284.118269999999</v>
      </c>
    </row>
    <row r="305" spans="2:3" x14ac:dyDescent="0.3">
      <c r="B305" s="187" t="s">
        <v>21</v>
      </c>
      <c r="C305" s="186">
        <v>48542.755029999993</v>
      </c>
    </row>
    <row r="306" spans="2:3" x14ac:dyDescent="0.3">
      <c r="B306" s="188" t="s">
        <v>27</v>
      </c>
      <c r="C306" s="189">
        <v>6209.4825500000734</v>
      </c>
    </row>
    <row r="307" spans="2:3" x14ac:dyDescent="0.3">
      <c r="B307" s="188" t="s">
        <v>28</v>
      </c>
      <c r="C307" s="189">
        <v>404.35500000000002</v>
      </c>
    </row>
    <row r="308" spans="2:3" x14ac:dyDescent="0.3">
      <c r="B308" s="188" t="s">
        <v>29</v>
      </c>
      <c r="C308" s="189">
        <v>6613.837550000073</v>
      </c>
    </row>
    <row r="309" spans="2:3" x14ac:dyDescent="0.3">
      <c r="B309" s="214" t="s">
        <v>1555</v>
      </c>
      <c r="C309" s="215" t="s">
        <v>1546</v>
      </c>
    </row>
    <row r="310" spans="2:3" x14ac:dyDescent="0.3">
      <c r="B310" s="177" t="s">
        <v>0</v>
      </c>
      <c r="C310" s="178">
        <v>116.905</v>
      </c>
    </row>
    <row r="311" spans="2:3" x14ac:dyDescent="0.3">
      <c r="B311" s="180" t="s">
        <v>2</v>
      </c>
      <c r="C311" s="178">
        <v>0</v>
      </c>
    </row>
    <row r="312" spans="2:3" x14ac:dyDescent="0.3">
      <c r="B312" s="180" t="s">
        <v>3</v>
      </c>
      <c r="C312" s="178">
        <v>116.905</v>
      </c>
    </row>
    <row r="313" spans="2:3" x14ac:dyDescent="0.3">
      <c r="B313" s="177" t="s">
        <v>4</v>
      </c>
      <c r="C313" s="178">
        <v>0</v>
      </c>
    </row>
    <row r="314" spans="2:3" x14ac:dyDescent="0.3">
      <c r="B314" s="177" t="s">
        <v>5</v>
      </c>
      <c r="C314" s="178">
        <v>9.0988199999999999</v>
      </c>
    </row>
    <row r="315" spans="2:3" x14ac:dyDescent="0.3">
      <c r="B315" s="177" t="s">
        <v>7</v>
      </c>
      <c r="C315" s="178">
        <v>0</v>
      </c>
    </row>
    <row r="316" spans="2:3" x14ac:dyDescent="0.3">
      <c r="B316" s="181" t="s">
        <v>31</v>
      </c>
      <c r="C316" s="182">
        <v>20</v>
      </c>
    </row>
    <row r="317" spans="2:3" x14ac:dyDescent="0.3">
      <c r="B317" s="183" t="s">
        <v>32</v>
      </c>
      <c r="C317" s="184">
        <v>20</v>
      </c>
    </row>
    <row r="318" spans="2:3" x14ac:dyDescent="0.3">
      <c r="B318" s="183" t="s">
        <v>33</v>
      </c>
      <c r="C318" s="184">
        <v>0</v>
      </c>
    </row>
    <row r="319" spans="2:3" x14ac:dyDescent="0.3">
      <c r="B319" s="185" t="s">
        <v>10</v>
      </c>
      <c r="C319" s="186">
        <v>106.40339</v>
      </c>
    </row>
    <row r="320" spans="2:3" x14ac:dyDescent="0.3">
      <c r="B320" s="180" t="s">
        <v>11</v>
      </c>
      <c r="C320" s="178">
        <v>83.656419999999997</v>
      </c>
    </row>
    <row r="321" spans="2:3" x14ac:dyDescent="0.3">
      <c r="B321" s="180" t="s">
        <v>12</v>
      </c>
      <c r="C321" s="178">
        <v>6.1763599999999999</v>
      </c>
    </row>
    <row r="322" spans="2:3" x14ac:dyDescent="0.3">
      <c r="B322" s="180" t="s">
        <v>13</v>
      </c>
      <c r="C322" s="178">
        <v>0</v>
      </c>
    </row>
    <row r="323" spans="2:3" x14ac:dyDescent="0.3">
      <c r="B323" s="180" t="s">
        <v>14</v>
      </c>
      <c r="C323" s="178">
        <v>0</v>
      </c>
    </row>
    <row r="324" spans="2:3" x14ac:dyDescent="0.3">
      <c r="B324" s="180" t="s">
        <v>2</v>
      </c>
      <c r="C324" s="178">
        <v>0</v>
      </c>
    </row>
    <row r="325" spans="2:3" x14ac:dyDescent="0.3">
      <c r="B325" s="180" t="s">
        <v>15</v>
      </c>
      <c r="C325" s="178">
        <v>0</v>
      </c>
    </row>
    <row r="326" spans="2:3" x14ac:dyDescent="0.3">
      <c r="B326" s="180" t="s">
        <v>16</v>
      </c>
      <c r="C326" s="178">
        <v>16.570609999999999</v>
      </c>
    </row>
    <row r="327" spans="2:3" x14ac:dyDescent="0.3">
      <c r="B327" s="185" t="s">
        <v>17</v>
      </c>
      <c r="C327" s="178">
        <v>0</v>
      </c>
    </row>
    <row r="328" spans="2:3" x14ac:dyDescent="0.3">
      <c r="B328" s="185" t="s">
        <v>18</v>
      </c>
      <c r="C328" s="178">
        <v>8.0592799999999993</v>
      </c>
    </row>
    <row r="329" spans="2:3" x14ac:dyDescent="0.3">
      <c r="B329" s="185" t="s">
        <v>21</v>
      </c>
      <c r="C329" s="178">
        <v>1.04</v>
      </c>
    </row>
    <row r="330" spans="2:3" x14ac:dyDescent="0.3">
      <c r="B330" s="181" t="s">
        <v>23</v>
      </c>
      <c r="C330" s="178">
        <v>126.00382</v>
      </c>
    </row>
    <row r="331" spans="2:3" x14ac:dyDescent="0.3">
      <c r="B331" s="187" t="s">
        <v>0</v>
      </c>
      <c r="C331" s="178">
        <v>116.905</v>
      </c>
    </row>
    <row r="332" spans="2:3" x14ac:dyDescent="0.3">
      <c r="B332" s="187" t="s">
        <v>4</v>
      </c>
      <c r="C332" s="178">
        <v>0</v>
      </c>
    </row>
    <row r="333" spans="2:3" x14ac:dyDescent="0.3">
      <c r="B333" s="187" t="s">
        <v>24</v>
      </c>
      <c r="C333" s="178">
        <v>9.0988199999999999</v>
      </c>
    </row>
    <row r="334" spans="2:3" x14ac:dyDescent="0.3">
      <c r="B334" s="187" t="s">
        <v>7</v>
      </c>
      <c r="C334" s="178">
        <v>0</v>
      </c>
    </row>
    <row r="335" spans="2:3" x14ac:dyDescent="0.3">
      <c r="B335" s="181" t="s">
        <v>25</v>
      </c>
      <c r="C335" s="178">
        <v>115.50267000000001</v>
      </c>
    </row>
    <row r="336" spans="2:3" x14ac:dyDescent="0.3">
      <c r="B336" s="187" t="s">
        <v>10</v>
      </c>
      <c r="C336" s="178">
        <v>106.40339</v>
      </c>
    </row>
    <row r="337" spans="2:3" x14ac:dyDescent="0.3">
      <c r="B337" s="187" t="s">
        <v>17</v>
      </c>
      <c r="C337" s="178">
        <v>0</v>
      </c>
    </row>
    <row r="338" spans="2:3" x14ac:dyDescent="0.3">
      <c r="B338" s="187" t="s">
        <v>26</v>
      </c>
      <c r="C338" s="178">
        <v>8.0592799999999993</v>
      </c>
    </row>
    <row r="339" spans="2:3" x14ac:dyDescent="0.3">
      <c r="B339" s="187" t="s">
        <v>21</v>
      </c>
      <c r="C339" s="186">
        <v>1.04</v>
      </c>
    </row>
    <row r="340" spans="2:3" x14ac:dyDescent="0.3">
      <c r="B340" s="188" t="s">
        <v>27</v>
      </c>
      <c r="C340" s="189">
        <v>10.501149999999996</v>
      </c>
    </row>
    <row r="341" spans="2:3" x14ac:dyDescent="0.3">
      <c r="B341" s="188" t="s">
        <v>28</v>
      </c>
      <c r="C341" s="189">
        <v>31.331250000000001</v>
      </c>
    </row>
    <row r="342" spans="2:3" x14ac:dyDescent="0.3">
      <c r="B342" s="188" t="s">
        <v>29</v>
      </c>
      <c r="C342" s="189">
        <v>41.832399999999993</v>
      </c>
    </row>
    <row r="343" spans="2:3" x14ac:dyDescent="0.3">
      <c r="B343" s="214" t="s">
        <v>1556</v>
      </c>
      <c r="C343" s="215" t="s">
        <v>1546</v>
      </c>
    </row>
    <row r="344" spans="2:3" x14ac:dyDescent="0.3">
      <c r="B344" s="177" t="s">
        <v>0</v>
      </c>
      <c r="C344" s="178">
        <v>3913.1729999999998</v>
      </c>
    </row>
    <row r="345" spans="2:3" x14ac:dyDescent="0.3">
      <c r="B345" s="180" t="s">
        <v>2</v>
      </c>
      <c r="C345" s="178">
        <v>0</v>
      </c>
    </row>
    <row r="346" spans="2:3" x14ac:dyDescent="0.3">
      <c r="B346" s="180" t="s">
        <v>3</v>
      </c>
      <c r="C346" s="178">
        <v>3913.1729999999998</v>
      </c>
    </row>
    <row r="347" spans="2:3" x14ac:dyDescent="0.3">
      <c r="B347" s="177" t="s">
        <v>4</v>
      </c>
      <c r="C347" s="178">
        <v>0</v>
      </c>
    </row>
    <row r="348" spans="2:3" x14ac:dyDescent="0.3">
      <c r="B348" s="177" t="s">
        <v>5</v>
      </c>
      <c r="C348" s="178">
        <v>0</v>
      </c>
    </row>
    <row r="349" spans="2:3" x14ac:dyDescent="0.3">
      <c r="B349" s="177" t="s">
        <v>7</v>
      </c>
      <c r="C349" s="178">
        <v>0</v>
      </c>
    </row>
    <row r="350" spans="2:3" x14ac:dyDescent="0.3">
      <c r="B350" s="181" t="s">
        <v>31</v>
      </c>
      <c r="C350" s="182">
        <v>0</v>
      </c>
    </row>
    <row r="351" spans="2:3" x14ac:dyDescent="0.3">
      <c r="B351" s="183" t="s">
        <v>32</v>
      </c>
      <c r="C351" s="184">
        <v>0</v>
      </c>
    </row>
    <row r="352" spans="2:3" x14ac:dyDescent="0.3">
      <c r="B352" s="183" t="s">
        <v>33</v>
      </c>
      <c r="C352" s="184">
        <v>0</v>
      </c>
    </row>
    <row r="353" spans="2:3" x14ac:dyDescent="0.3">
      <c r="B353" s="185" t="s">
        <v>10</v>
      </c>
      <c r="C353" s="186">
        <v>3668.9490000000001</v>
      </c>
    </row>
    <row r="354" spans="2:3" x14ac:dyDescent="0.3">
      <c r="B354" s="180" t="s">
        <v>11</v>
      </c>
      <c r="C354" s="178">
        <v>1642.673</v>
      </c>
    </row>
    <row r="355" spans="2:3" x14ac:dyDescent="0.3">
      <c r="B355" s="180" t="s">
        <v>12</v>
      </c>
      <c r="C355" s="178">
        <v>1183.78</v>
      </c>
    </row>
    <row r="356" spans="2:3" x14ac:dyDescent="0.3">
      <c r="B356" s="180" t="s">
        <v>13</v>
      </c>
      <c r="C356" s="178">
        <v>0</v>
      </c>
    </row>
    <row r="357" spans="2:3" x14ac:dyDescent="0.3">
      <c r="B357" s="180" t="s">
        <v>14</v>
      </c>
      <c r="C357" s="178">
        <v>0</v>
      </c>
    </row>
    <row r="358" spans="2:3" x14ac:dyDescent="0.3">
      <c r="B358" s="180" t="s">
        <v>2</v>
      </c>
      <c r="C358" s="178">
        <v>0</v>
      </c>
    </row>
    <row r="359" spans="2:3" x14ac:dyDescent="0.3">
      <c r="B359" s="180" t="s">
        <v>15</v>
      </c>
      <c r="C359" s="178">
        <v>0</v>
      </c>
    </row>
    <row r="360" spans="2:3" x14ac:dyDescent="0.3">
      <c r="B360" s="180" t="s">
        <v>16</v>
      </c>
      <c r="C360" s="178">
        <v>842.49599999999998</v>
      </c>
    </row>
    <row r="361" spans="2:3" x14ac:dyDescent="0.3">
      <c r="B361" s="185" t="s">
        <v>17</v>
      </c>
      <c r="C361" s="178">
        <v>0</v>
      </c>
    </row>
    <row r="362" spans="2:3" x14ac:dyDescent="0.3">
      <c r="B362" s="185" t="s">
        <v>18</v>
      </c>
      <c r="C362" s="178">
        <v>0</v>
      </c>
    </row>
    <row r="363" spans="2:3" x14ac:dyDescent="0.3">
      <c r="B363" s="185" t="s">
        <v>21</v>
      </c>
      <c r="C363" s="178">
        <v>0</v>
      </c>
    </row>
    <row r="364" spans="2:3" x14ac:dyDescent="0.3">
      <c r="B364" s="181" t="s">
        <v>23</v>
      </c>
      <c r="C364" s="178">
        <v>3913.1729999999998</v>
      </c>
    </row>
    <row r="365" spans="2:3" x14ac:dyDescent="0.3">
      <c r="B365" s="187" t="s">
        <v>0</v>
      </c>
      <c r="C365" s="178">
        <v>3913.1729999999998</v>
      </c>
    </row>
    <row r="366" spans="2:3" x14ac:dyDescent="0.3">
      <c r="B366" s="187" t="s">
        <v>4</v>
      </c>
      <c r="C366" s="178">
        <v>0</v>
      </c>
    </row>
    <row r="367" spans="2:3" x14ac:dyDescent="0.3">
      <c r="B367" s="187" t="s">
        <v>24</v>
      </c>
      <c r="C367" s="178">
        <v>0</v>
      </c>
    </row>
    <row r="368" spans="2:3" x14ac:dyDescent="0.3">
      <c r="B368" s="187" t="s">
        <v>7</v>
      </c>
      <c r="C368" s="178">
        <v>0</v>
      </c>
    </row>
    <row r="369" spans="2:3" x14ac:dyDescent="0.3">
      <c r="B369" s="181" t="s">
        <v>25</v>
      </c>
      <c r="C369" s="178">
        <v>3668.9490000000001</v>
      </c>
    </row>
    <row r="370" spans="2:3" x14ac:dyDescent="0.3">
      <c r="B370" s="187" t="s">
        <v>10</v>
      </c>
      <c r="C370" s="178">
        <v>3668.9490000000001</v>
      </c>
    </row>
    <row r="371" spans="2:3" x14ac:dyDescent="0.3">
      <c r="B371" s="187" t="s">
        <v>17</v>
      </c>
      <c r="C371" s="178">
        <v>0</v>
      </c>
    </row>
    <row r="372" spans="2:3" x14ac:dyDescent="0.3">
      <c r="B372" s="187" t="s">
        <v>26</v>
      </c>
      <c r="C372" s="178">
        <v>0</v>
      </c>
    </row>
    <row r="373" spans="2:3" x14ac:dyDescent="0.3">
      <c r="B373" s="187" t="s">
        <v>21</v>
      </c>
      <c r="C373" s="186">
        <v>0</v>
      </c>
    </row>
    <row r="374" spans="2:3" x14ac:dyDescent="0.3">
      <c r="B374" s="188" t="s">
        <v>27</v>
      </c>
      <c r="C374" s="189">
        <v>244.22399999999971</v>
      </c>
    </row>
    <row r="375" spans="2:3" x14ac:dyDescent="0.3">
      <c r="B375" s="188" t="s">
        <v>28</v>
      </c>
      <c r="C375" s="189">
        <v>53.646000000000001</v>
      </c>
    </row>
    <row r="376" spans="2:3" x14ac:dyDescent="0.3">
      <c r="B376" s="188" t="s">
        <v>29</v>
      </c>
      <c r="C376" s="189">
        <v>297.86999999999972</v>
      </c>
    </row>
    <row r="377" spans="2:3" x14ac:dyDescent="0.3">
      <c r="B377" s="214" t="s">
        <v>1557</v>
      </c>
      <c r="C377" s="215" t="s">
        <v>1546</v>
      </c>
    </row>
    <row r="378" spans="2:3" x14ac:dyDescent="0.3">
      <c r="B378" s="177" t="s">
        <v>0</v>
      </c>
      <c r="C378" s="178">
        <v>1644.1482699999999</v>
      </c>
    </row>
    <row r="379" spans="2:3" x14ac:dyDescent="0.3">
      <c r="B379" s="180" t="s">
        <v>2</v>
      </c>
      <c r="C379" s="178">
        <v>0</v>
      </c>
    </row>
    <row r="380" spans="2:3" x14ac:dyDescent="0.3">
      <c r="B380" s="180" t="s">
        <v>3</v>
      </c>
      <c r="C380" s="178">
        <v>1644.1482699999999</v>
      </c>
    </row>
    <row r="381" spans="2:3" x14ac:dyDescent="0.3">
      <c r="B381" s="177" t="s">
        <v>4</v>
      </c>
      <c r="C381" s="178">
        <v>0</v>
      </c>
    </row>
    <row r="382" spans="2:3" x14ac:dyDescent="0.3">
      <c r="B382" s="177" t="s">
        <v>5</v>
      </c>
      <c r="C382" s="178">
        <v>0</v>
      </c>
    </row>
    <row r="383" spans="2:3" x14ac:dyDescent="0.3">
      <c r="B383" s="177" t="s">
        <v>7</v>
      </c>
      <c r="C383" s="178">
        <v>0</v>
      </c>
    </row>
    <row r="384" spans="2:3" x14ac:dyDescent="0.3">
      <c r="B384" s="181" t="s">
        <v>31</v>
      </c>
      <c r="C384" s="182">
        <v>0</v>
      </c>
    </row>
    <row r="385" spans="2:3" x14ac:dyDescent="0.3">
      <c r="B385" s="183" t="s">
        <v>32</v>
      </c>
      <c r="C385" s="184">
        <v>0</v>
      </c>
    </row>
    <row r="386" spans="2:3" x14ac:dyDescent="0.3">
      <c r="B386" s="183" t="s">
        <v>33</v>
      </c>
      <c r="C386" s="184">
        <v>0</v>
      </c>
    </row>
    <row r="387" spans="2:3" x14ac:dyDescent="0.3">
      <c r="B387" s="185" t="s">
        <v>10</v>
      </c>
      <c r="C387" s="186">
        <v>1515.1968899999999</v>
      </c>
    </row>
    <row r="388" spans="2:3" x14ac:dyDescent="0.3">
      <c r="B388" s="180" t="s">
        <v>11</v>
      </c>
      <c r="C388" s="178">
        <v>971.83853999999997</v>
      </c>
    </row>
    <row r="389" spans="2:3" x14ac:dyDescent="0.3">
      <c r="B389" s="180" t="s">
        <v>12</v>
      </c>
      <c r="C389" s="178">
        <v>0</v>
      </c>
    </row>
    <row r="390" spans="2:3" x14ac:dyDescent="0.3">
      <c r="B390" s="180" t="s">
        <v>13</v>
      </c>
      <c r="C390" s="178">
        <v>0</v>
      </c>
    </row>
    <row r="391" spans="2:3" x14ac:dyDescent="0.3">
      <c r="B391" s="180" t="s">
        <v>14</v>
      </c>
      <c r="C391" s="178">
        <v>0</v>
      </c>
    </row>
    <row r="392" spans="2:3" x14ac:dyDescent="0.3">
      <c r="B392" s="180" t="s">
        <v>2</v>
      </c>
      <c r="C392" s="178">
        <v>0</v>
      </c>
    </row>
    <row r="393" spans="2:3" x14ac:dyDescent="0.3">
      <c r="B393" s="180" t="s">
        <v>15</v>
      </c>
      <c r="C393" s="178">
        <v>0</v>
      </c>
    </row>
    <row r="394" spans="2:3" x14ac:dyDescent="0.3">
      <c r="B394" s="180" t="s">
        <v>16</v>
      </c>
      <c r="C394" s="178">
        <v>543.35834999999997</v>
      </c>
    </row>
    <row r="395" spans="2:3" x14ac:dyDescent="0.3">
      <c r="B395" s="185" t="s">
        <v>17</v>
      </c>
      <c r="C395" s="178">
        <v>10.173999999999999</v>
      </c>
    </row>
    <row r="396" spans="2:3" x14ac:dyDescent="0.3">
      <c r="B396" s="185" t="s">
        <v>18</v>
      </c>
      <c r="C396" s="178">
        <v>0</v>
      </c>
    </row>
    <row r="397" spans="2:3" x14ac:dyDescent="0.3">
      <c r="B397" s="185" t="s">
        <v>21</v>
      </c>
      <c r="C397" s="178">
        <v>0</v>
      </c>
    </row>
    <row r="398" spans="2:3" x14ac:dyDescent="0.3">
      <c r="B398" s="181" t="s">
        <v>23</v>
      </c>
      <c r="C398" s="178">
        <v>1644.1482699999999</v>
      </c>
    </row>
    <row r="399" spans="2:3" x14ac:dyDescent="0.3">
      <c r="B399" s="187" t="s">
        <v>0</v>
      </c>
      <c r="C399" s="178">
        <v>1644.1482699999999</v>
      </c>
    </row>
    <row r="400" spans="2:3" x14ac:dyDescent="0.3">
      <c r="B400" s="187" t="s">
        <v>4</v>
      </c>
      <c r="C400" s="178">
        <v>0</v>
      </c>
    </row>
    <row r="401" spans="2:3" x14ac:dyDescent="0.3">
      <c r="B401" s="187" t="s">
        <v>24</v>
      </c>
      <c r="C401" s="178">
        <v>0</v>
      </c>
    </row>
    <row r="402" spans="2:3" x14ac:dyDescent="0.3">
      <c r="B402" s="187" t="s">
        <v>7</v>
      </c>
      <c r="C402" s="178">
        <v>0</v>
      </c>
    </row>
    <row r="403" spans="2:3" x14ac:dyDescent="0.3">
      <c r="B403" s="181" t="s">
        <v>25</v>
      </c>
      <c r="C403" s="178">
        <v>1525.3708899999999</v>
      </c>
    </row>
    <row r="404" spans="2:3" x14ac:dyDescent="0.3">
      <c r="B404" s="187" t="s">
        <v>10</v>
      </c>
      <c r="C404" s="178">
        <v>1515.1968899999999</v>
      </c>
    </row>
    <row r="405" spans="2:3" x14ac:dyDescent="0.3">
      <c r="B405" s="187" t="s">
        <v>17</v>
      </c>
      <c r="C405" s="178">
        <v>10.173999999999999</v>
      </c>
    </row>
    <row r="406" spans="2:3" x14ac:dyDescent="0.3">
      <c r="B406" s="187" t="s">
        <v>26</v>
      </c>
      <c r="C406" s="178">
        <v>0</v>
      </c>
    </row>
    <row r="407" spans="2:3" x14ac:dyDescent="0.3">
      <c r="B407" s="187" t="s">
        <v>21</v>
      </c>
      <c r="C407" s="186">
        <v>0</v>
      </c>
    </row>
    <row r="408" spans="2:3" x14ac:dyDescent="0.3">
      <c r="B408" s="188" t="s">
        <v>27</v>
      </c>
      <c r="C408" s="189">
        <v>118.77737999999999</v>
      </c>
    </row>
    <row r="409" spans="2:3" x14ac:dyDescent="0.3">
      <c r="B409" s="188" t="s">
        <v>28</v>
      </c>
      <c r="C409" s="189">
        <v>889.33136000000002</v>
      </c>
    </row>
    <row r="410" spans="2:3" x14ac:dyDescent="0.3">
      <c r="B410" s="188" t="s">
        <v>29</v>
      </c>
      <c r="C410" s="189">
        <v>1008.10874</v>
      </c>
    </row>
    <row r="411" spans="2:3" x14ac:dyDescent="0.3">
      <c r="B411" s="214" t="s">
        <v>1558</v>
      </c>
      <c r="C411" s="215" t="s">
        <v>1546</v>
      </c>
    </row>
    <row r="412" spans="2:3" x14ac:dyDescent="0.3">
      <c r="B412" s="177" t="s">
        <v>0</v>
      </c>
      <c r="C412" s="178">
        <v>321.93939</v>
      </c>
    </row>
    <row r="413" spans="2:3" x14ac:dyDescent="0.3">
      <c r="B413" s="180" t="s">
        <v>2</v>
      </c>
      <c r="C413" s="178">
        <v>0</v>
      </c>
    </row>
    <row r="414" spans="2:3" x14ac:dyDescent="0.3">
      <c r="B414" s="180" t="s">
        <v>3</v>
      </c>
      <c r="C414" s="178">
        <v>321.93939</v>
      </c>
    </row>
    <row r="415" spans="2:3" x14ac:dyDescent="0.3">
      <c r="B415" s="177" t="s">
        <v>4</v>
      </c>
      <c r="C415" s="178">
        <v>0</v>
      </c>
    </row>
    <row r="416" spans="2:3" x14ac:dyDescent="0.3">
      <c r="B416" s="177" t="s">
        <v>5</v>
      </c>
      <c r="C416" s="178">
        <v>46.549949999999995</v>
      </c>
    </row>
    <row r="417" spans="2:3" x14ac:dyDescent="0.3">
      <c r="B417" s="177" t="s">
        <v>7</v>
      </c>
      <c r="C417" s="178">
        <v>125.51161999999999</v>
      </c>
    </row>
    <row r="418" spans="2:3" x14ac:dyDescent="0.3">
      <c r="B418" s="181" t="s">
        <v>31</v>
      </c>
      <c r="C418" s="182">
        <v>19</v>
      </c>
    </row>
    <row r="419" spans="2:3" x14ac:dyDescent="0.3">
      <c r="B419" s="183" t="s">
        <v>32</v>
      </c>
      <c r="C419" s="184">
        <v>17</v>
      </c>
    </row>
    <row r="420" spans="2:3" x14ac:dyDescent="0.3">
      <c r="B420" s="183" t="s">
        <v>33</v>
      </c>
      <c r="C420" s="184">
        <v>2</v>
      </c>
    </row>
    <row r="421" spans="2:3" x14ac:dyDescent="0.3">
      <c r="B421" s="185" t="s">
        <v>10</v>
      </c>
      <c r="C421" s="186">
        <v>954.84233999999992</v>
      </c>
    </row>
    <row r="422" spans="2:3" x14ac:dyDescent="0.3">
      <c r="B422" s="180" t="s">
        <v>11</v>
      </c>
      <c r="C422" s="178">
        <v>543.63126999999997</v>
      </c>
    </row>
    <row r="423" spans="2:3" x14ac:dyDescent="0.3">
      <c r="B423" s="180" t="s">
        <v>12</v>
      </c>
      <c r="C423" s="178">
        <v>252.69426000000001</v>
      </c>
    </row>
    <row r="424" spans="2:3" x14ac:dyDescent="0.3">
      <c r="B424" s="180" t="s">
        <v>13</v>
      </c>
      <c r="C424" s="178">
        <v>0</v>
      </c>
    </row>
    <row r="425" spans="2:3" x14ac:dyDescent="0.3">
      <c r="B425" s="180" t="s">
        <v>14</v>
      </c>
      <c r="C425" s="178">
        <v>0</v>
      </c>
    </row>
    <row r="426" spans="2:3" x14ac:dyDescent="0.3">
      <c r="B426" s="180" t="s">
        <v>2</v>
      </c>
      <c r="C426" s="178">
        <v>0</v>
      </c>
    </row>
    <row r="427" spans="2:3" x14ac:dyDescent="0.3">
      <c r="B427" s="180" t="s">
        <v>15</v>
      </c>
      <c r="C427" s="178">
        <v>0</v>
      </c>
    </row>
    <row r="428" spans="2:3" x14ac:dyDescent="0.3">
      <c r="B428" s="180" t="s">
        <v>16</v>
      </c>
      <c r="C428" s="178">
        <v>158.51680999999999</v>
      </c>
    </row>
    <row r="429" spans="2:3" x14ac:dyDescent="0.3">
      <c r="B429" s="185" t="s">
        <v>17</v>
      </c>
      <c r="C429" s="178">
        <v>0</v>
      </c>
    </row>
    <row r="430" spans="2:3" x14ac:dyDescent="0.3">
      <c r="B430" s="185" t="s">
        <v>18</v>
      </c>
      <c r="C430" s="178">
        <v>0</v>
      </c>
    </row>
    <row r="431" spans="2:3" x14ac:dyDescent="0.3">
      <c r="B431" s="185" t="s">
        <v>21</v>
      </c>
      <c r="C431" s="178">
        <v>0</v>
      </c>
    </row>
    <row r="432" spans="2:3" x14ac:dyDescent="0.3">
      <c r="B432" s="181" t="s">
        <v>23</v>
      </c>
      <c r="C432" s="178">
        <v>494.00095999999996</v>
      </c>
    </row>
    <row r="433" spans="2:3" x14ac:dyDescent="0.3">
      <c r="B433" s="187" t="s">
        <v>0</v>
      </c>
      <c r="C433" s="178">
        <v>321.93939</v>
      </c>
    </row>
    <row r="434" spans="2:3" x14ac:dyDescent="0.3">
      <c r="B434" s="187" t="s">
        <v>4</v>
      </c>
      <c r="C434" s="178">
        <v>0</v>
      </c>
    </row>
    <row r="435" spans="2:3" x14ac:dyDescent="0.3">
      <c r="B435" s="187" t="s">
        <v>24</v>
      </c>
      <c r="C435" s="178">
        <v>46.549949999999995</v>
      </c>
    </row>
    <row r="436" spans="2:3" x14ac:dyDescent="0.3">
      <c r="B436" s="187" t="s">
        <v>7</v>
      </c>
      <c r="C436" s="178">
        <v>125.51161999999999</v>
      </c>
    </row>
    <row r="437" spans="2:3" x14ac:dyDescent="0.3">
      <c r="B437" s="181" t="s">
        <v>25</v>
      </c>
      <c r="C437" s="178">
        <v>954.84233999999992</v>
      </c>
    </row>
    <row r="438" spans="2:3" x14ac:dyDescent="0.3">
      <c r="B438" s="187" t="s">
        <v>10</v>
      </c>
      <c r="C438" s="178">
        <v>954.84233999999992</v>
      </c>
    </row>
    <row r="439" spans="2:3" x14ac:dyDescent="0.3">
      <c r="B439" s="187" t="s">
        <v>17</v>
      </c>
      <c r="C439" s="178">
        <v>0</v>
      </c>
    </row>
    <row r="440" spans="2:3" x14ac:dyDescent="0.3">
      <c r="B440" s="187" t="s">
        <v>26</v>
      </c>
      <c r="C440" s="178">
        <v>0</v>
      </c>
    </row>
    <row r="441" spans="2:3" x14ac:dyDescent="0.3">
      <c r="B441" s="187" t="s">
        <v>21</v>
      </c>
      <c r="C441" s="186">
        <v>0</v>
      </c>
    </row>
    <row r="442" spans="2:3" x14ac:dyDescent="0.3">
      <c r="B442" s="188" t="s">
        <v>27</v>
      </c>
      <c r="C442" s="189">
        <v>-460.84137999999996</v>
      </c>
    </row>
    <row r="443" spans="2:3" x14ac:dyDescent="0.3">
      <c r="B443" s="188" t="s">
        <v>28</v>
      </c>
      <c r="C443" s="189">
        <v>801.21194000000094</v>
      </c>
    </row>
    <row r="444" spans="2:3" x14ac:dyDescent="0.3">
      <c r="B444" s="188" t="s">
        <v>29</v>
      </c>
      <c r="C444" s="189">
        <v>340.37056000000098</v>
      </c>
    </row>
    <row r="445" spans="2:3" x14ac:dyDescent="0.3">
      <c r="B445" s="214" t="s">
        <v>1559</v>
      </c>
      <c r="C445" s="215" t="s">
        <v>1546</v>
      </c>
    </row>
    <row r="446" spans="2:3" x14ac:dyDescent="0.3">
      <c r="B446" s="177" t="s">
        <v>0</v>
      </c>
      <c r="C446" s="178">
        <v>5861.8369300000004</v>
      </c>
    </row>
    <row r="447" spans="2:3" x14ac:dyDescent="0.3">
      <c r="B447" s="180" t="s">
        <v>2</v>
      </c>
      <c r="C447" s="178">
        <v>0</v>
      </c>
    </row>
    <row r="448" spans="2:3" x14ac:dyDescent="0.3">
      <c r="B448" s="180" t="s">
        <v>3</v>
      </c>
      <c r="C448" s="178">
        <v>5861.8369300000004</v>
      </c>
    </row>
    <row r="449" spans="2:3" x14ac:dyDescent="0.3">
      <c r="B449" s="177" t="s">
        <v>4</v>
      </c>
      <c r="C449" s="178">
        <v>0</v>
      </c>
    </row>
    <row r="450" spans="2:3" x14ac:dyDescent="0.3">
      <c r="B450" s="177" t="s">
        <v>5</v>
      </c>
      <c r="C450" s="178">
        <v>0</v>
      </c>
    </row>
    <row r="451" spans="2:3" x14ac:dyDescent="0.3">
      <c r="B451" s="177" t="s">
        <v>7</v>
      </c>
      <c r="C451" s="178">
        <v>0</v>
      </c>
    </row>
    <row r="452" spans="2:3" x14ac:dyDescent="0.3">
      <c r="B452" s="181" t="s">
        <v>31</v>
      </c>
      <c r="C452" s="182">
        <v>0</v>
      </c>
    </row>
    <row r="453" spans="2:3" x14ac:dyDescent="0.3">
      <c r="B453" s="183" t="s">
        <v>32</v>
      </c>
      <c r="C453" s="184">
        <v>0</v>
      </c>
    </row>
    <row r="454" spans="2:3" x14ac:dyDescent="0.3">
      <c r="B454" s="183" t="s">
        <v>33</v>
      </c>
      <c r="C454" s="184">
        <v>0</v>
      </c>
    </row>
    <row r="455" spans="2:3" x14ac:dyDescent="0.3">
      <c r="B455" s="185" t="s">
        <v>10</v>
      </c>
      <c r="C455" s="186">
        <v>5814.4067599999998</v>
      </c>
    </row>
    <row r="456" spans="2:3" x14ac:dyDescent="0.3">
      <c r="B456" s="180" t="s">
        <v>11</v>
      </c>
      <c r="C456" s="178">
        <v>2706.1324</v>
      </c>
    </row>
    <row r="457" spans="2:3" x14ac:dyDescent="0.3">
      <c r="B457" s="180" t="s">
        <v>12</v>
      </c>
      <c r="C457" s="178">
        <v>104.37065</v>
      </c>
    </row>
    <row r="458" spans="2:3" x14ac:dyDescent="0.3">
      <c r="B458" s="180" t="s">
        <v>13</v>
      </c>
      <c r="C458" s="178">
        <v>0</v>
      </c>
    </row>
    <row r="459" spans="2:3" x14ac:dyDescent="0.3">
      <c r="B459" s="180" t="s">
        <v>14</v>
      </c>
      <c r="C459" s="178">
        <v>0</v>
      </c>
    </row>
    <row r="460" spans="2:3" x14ac:dyDescent="0.3">
      <c r="B460" s="180" t="s">
        <v>2</v>
      </c>
      <c r="C460" s="178">
        <v>0</v>
      </c>
    </row>
    <row r="461" spans="2:3" x14ac:dyDescent="0.3">
      <c r="B461" s="180" t="s">
        <v>15</v>
      </c>
      <c r="C461" s="178">
        <v>0</v>
      </c>
    </row>
    <row r="462" spans="2:3" x14ac:dyDescent="0.3">
      <c r="B462" s="180" t="s">
        <v>16</v>
      </c>
      <c r="C462" s="178">
        <v>3003.90371</v>
      </c>
    </row>
    <row r="463" spans="2:3" x14ac:dyDescent="0.3">
      <c r="B463" s="185" t="s">
        <v>17</v>
      </c>
      <c r="C463" s="178">
        <v>154.01078000000001</v>
      </c>
    </row>
    <row r="464" spans="2:3" x14ac:dyDescent="0.3">
      <c r="B464" s="185" t="s">
        <v>18</v>
      </c>
      <c r="C464" s="178">
        <v>0</v>
      </c>
    </row>
    <row r="465" spans="2:3" x14ac:dyDescent="0.3">
      <c r="B465" s="185" t="s">
        <v>21</v>
      </c>
      <c r="C465" s="178">
        <v>0</v>
      </c>
    </row>
    <row r="466" spans="2:3" x14ac:dyDescent="0.3">
      <c r="B466" s="181" t="s">
        <v>23</v>
      </c>
      <c r="C466" s="178">
        <v>5861.8369300000004</v>
      </c>
    </row>
    <row r="467" spans="2:3" x14ac:dyDescent="0.3">
      <c r="B467" s="187" t="s">
        <v>0</v>
      </c>
      <c r="C467" s="178">
        <v>5861.8369300000004</v>
      </c>
    </row>
    <row r="468" spans="2:3" x14ac:dyDescent="0.3">
      <c r="B468" s="187" t="s">
        <v>4</v>
      </c>
      <c r="C468" s="178">
        <v>0</v>
      </c>
    </row>
    <row r="469" spans="2:3" x14ac:dyDescent="0.3">
      <c r="B469" s="187" t="s">
        <v>24</v>
      </c>
      <c r="C469" s="178">
        <v>0</v>
      </c>
    </row>
    <row r="470" spans="2:3" x14ac:dyDescent="0.3">
      <c r="B470" s="187" t="s">
        <v>7</v>
      </c>
      <c r="C470" s="178">
        <v>0</v>
      </c>
    </row>
    <row r="471" spans="2:3" x14ac:dyDescent="0.3">
      <c r="B471" s="181" t="s">
        <v>25</v>
      </c>
      <c r="C471" s="178">
        <v>5968.4175399999995</v>
      </c>
    </row>
    <row r="472" spans="2:3" x14ac:dyDescent="0.3">
      <c r="B472" s="187" t="s">
        <v>10</v>
      </c>
      <c r="C472" s="178">
        <v>5814.4067599999998</v>
      </c>
    </row>
    <row r="473" spans="2:3" x14ac:dyDescent="0.3">
      <c r="B473" s="187" t="s">
        <v>17</v>
      </c>
      <c r="C473" s="178">
        <v>154.01078000000001</v>
      </c>
    </row>
    <row r="474" spans="2:3" x14ac:dyDescent="0.3">
      <c r="B474" s="187" t="s">
        <v>26</v>
      </c>
      <c r="C474" s="178">
        <v>0</v>
      </c>
    </row>
    <row r="475" spans="2:3" x14ac:dyDescent="0.3">
      <c r="B475" s="187" t="s">
        <v>21</v>
      </c>
      <c r="C475" s="186">
        <v>0</v>
      </c>
    </row>
    <row r="476" spans="2:3" x14ac:dyDescent="0.3">
      <c r="B476" s="188" t="s">
        <v>27</v>
      </c>
      <c r="C476" s="189">
        <v>-106.58060999999907</v>
      </c>
    </row>
    <row r="477" spans="2:3" x14ac:dyDescent="0.3">
      <c r="B477" s="188" t="s">
        <v>28</v>
      </c>
      <c r="C477" s="189">
        <v>271.36281000000002</v>
      </c>
    </row>
    <row r="478" spans="2:3" x14ac:dyDescent="0.3">
      <c r="B478" s="188" t="s">
        <v>29</v>
      </c>
      <c r="C478" s="189">
        <v>164.78220000000096</v>
      </c>
    </row>
    <row r="479" spans="2:3" x14ac:dyDescent="0.3">
      <c r="B479" s="214" t="s">
        <v>1560</v>
      </c>
      <c r="C479" s="215" t="s">
        <v>1546</v>
      </c>
    </row>
    <row r="480" spans="2:3" x14ac:dyDescent="0.3">
      <c r="B480" s="177" t="s">
        <v>0</v>
      </c>
      <c r="C480" s="178">
        <v>1364.873</v>
      </c>
    </row>
    <row r="481" spans="2:3" x14ac:dyDescent="0.3">
      <c r="B481" s="180" t="s">
        <v>2</v>
      </c>
      <c r="C481" s="178">
        <v>0</v>
      </c>
    </row>
    <row r="482" spans="2:3" x14ac:dyDescent="0.3">
      <c r="B482" s="180" t="s">
        <v>3</v>
      </c>
      <c r="C482" s="178">
        <v>1364.873</v>
      </c>
    </row>
    <row r="483" spans="2:3" x14ac:dyDescent="0.3">
      <c r="B483" s="177" t="s">
        <v>4</v>
      </c>
      <c r="C483" s="178">
        <v>0</v>
      </c>
    </row>
    <row r="484" spans="2:3" x14ac:dyDescent="0.3">
      <c r="B484" s="177" t="s">
        <v>5</v>
      </c>
      <c r="C484" s="178">
        <v>0</v>
      </c>
    </row>
    <row r="485" spans="2:3" x14ac:dyDescent="0.3">
      <c r="B485" s="177" t="s">
        <v>7</v>
      </c>
      <c r="C485" s="178">
        <v>0</v>
      </c>
    </row>
    <row r="486" spans="2:3" x14ac:dyDescent="0.3">
      <c r="B486" s="181" t="s">
        <v>31</v>
      </c>
      <c r="C486" s="182">
        <v>111</v>
      </c>
    </row>
    <row r="487" spans="2:3" x14ac:dyDescent="0.3">
      <c r="B487" s="183" t="s">
        <v>32</v>
      </c>
      <c r="C487" s="184">
        <v>111</v>
      </c>
    </row>
    <row r="488" spans="2:3" x14ac:dyDescent="0.3">
      <c r="B488" s="183" t="s">
        <v>33</v>
      </c>
      <c r="C488" s="184">
        <v>0</v>
      </c>
    </row>
    <row r="489" spans="2:3" x14ac:dyDescent="0.3">
      <c r="B489" s="185" t="s">
        <v>10</v>
      </c>
      <c r="C489" s="186">
        <v>1340.6849999999999</v>
      </c>
    </row>
    <row r="490" spans="2:3" x14ac:dyDescent="0.3">
      <c r="B490" s="180" t="s">
        <v>11</v>
      </c>
      <c r="C490" s="178">
        <v>1256.4849999999999</v>
      </c>
    </row>
    <row r="491" spans="2:3" x14ac:dyDescent="0.3">
      <c r="B491" s="180" t="s">
        <v>12</v>
      </c>
      <c r="C491" s="178">
        <v>79.641000000000005</v>
      </c>
    </row>
    <row r="492" spans="2:3" x14ac:dyDescent="0.3">
      <c r="B492" s="180" t="s">
        <v>13</v>
      </c>
      <c r="C492" s="178">
        <v>0</v>
      </c>
    </row>
    <row r="493" spans="2:3" x14ac:dyDescent="0.3">
      <c r="B493" s="180" t="s">
        <v>14</v>
      </c>
      <c r="C493" s="178">
        <v>0</v>
      </c>
    </row>
    <row r="494" spans="2:3" x14ac:dyDescent="0.3">
      <c r="B494" s="180" t="s">
        <v>2</v>
      </c>
      <c r="C494" s="178">
        <v>0</v>
      </c>
    </row>
    <row r="495" spans="2:3" x14ac:dyDescent="0.3">
      <c r="B495" s="180" t="s">
        <v>15</v>
      </c>
      <c r="C495" s="178">
        <v>4.5590000000000002</v>
      </c>
    </row>
    <row r="496" spans="2:3" x14ac:dyDescent="0.3">
      <c r="B496" s="180" t="s">
        <v>16</v>
      </c>
      <c r="C496" s="178">
        <v>0</v>
      </c>
    </row>
    <row r="497" spans="2:3" x14ac:dyDescent="0.3">
      <c r="B497" s="185" t="s">
        <v>17</v>
      </c>
      <c r="C497" s="178">
        <v>1.46</v>
      </c>
    </row>
    <row r="498" spans="2:3" x14ac:dyDescent="0.3">
      <c r="B498" s="185" t="s">
        <v>18</v>
      </c>
      <c r="C498" s="178">
        <v>0</v>
      </c>
    </row>
    <row r="499" spans="2:3" x14ac:dyDescent="0.3">
      <c r="B499" s="185" t="s">
        <v>21</v>
      </c>
      <c r="C499" s="178">
        <v>0</v>
      </c>
    </row>
    <row r="500" spans="2:3" x14ac:dyDescent="0.3">
      <c r="B500" s="181" t="s">
        <v>23</v>
      </c>
      <c r="C500" s="178">
        <v>1364.873</v>
      </c>
    </row>
    <row r="501" spans="2:3" x14ac:dyDescent="0.3">
      <c r="B501" s="187" t="s">
        <v>0</v>
      </c>
      <c r="C501" s="178">
        <v>1364.873</v>
      </c>
    </row>
    <row r="502" spans="2:3" x14ac:dyDescent="0.3">
      <c r="B502" s="187" t="s">
        <v>4</v>
      </c>
      <c r="C502" s="178">
        <v>0</v>
      </c>
    </row>
    <row r="503" spans="2:3" x14ac:dyDescent="0.3">
      <c r="B503" s="187" t="s">
        <v>24</v>
      </c>
      <c r="C503" s="178">
        <v>0</v>
      </c>
    </row>
    <row r="504" spans="2:3" x14ac:dyDescent="0.3">
      <c r="B504" s="187" t="s">
        <v>7</v>
      </c>
      <c r="C504" s="178">
        <v>0</v>
      </c>
    </row>
    <row r="505" spans="2:3" x14ac:dyDescent="0.3">
      <c r="B505" s="181" t="s">
        <v>25</v>
      </c>
      <c r="C505" s="178">
        <v>1342.145</v>
      </c>
    </row>
    <row r="506" spans="2:3" x14ac:dyDescent="0.3">
      <c r="B506" s="187" t="s">
        <v>10</v>
      </c>
      <c r="C506" s="178">
        <v>1340.6849999999999</v>
      </c>
    </row>
    <row r="507" spans="2:3" x14ac:dyDescent="0.3">
      <c r="B507" s="187" t="s">
        <v>17</v>
      </c>
      <c r="C507" s="178">
        <v>1.46</v>
      </c>
    </row>
    <row r="508" spans="2:3" x14ac:dyDescent="0.3">
      <c r="B508" s="187" t="s">
        <v>26</v>
      </c>
      <c r="C508" s="178">
        <v>0</v>
      </c>
    </row>
    <row r="509" spans="2:3" x14ac:dyDescent="0.3">
      <c r="B509" s="187" t="s">
        <v>21</v>
      </c>
      <c r="C509" s="186">
        <v>0</v>
      </c>
    </row>
    <row r="510" spans="2:3" x14ac:dyDescent="0.3">
      <c r="B510" s="188" t="s">
        <v>27</v>
      </c>
      <c r="C510" s="189">
        <v>22.728000000000065</v>
      </c>
    </row>
    <row r="511" spans="2:3" x14ac:dyDescent="0.3">
      <c r="B511" s="188" t="s">
        <v>28</v>
      </c>
      <c r="C511" s="189">
        <v>261.85199999999998</v>
      </c>
    </row>
    <row r="512" spans="2:3" x14ac:dyDescent="0.3">
      <c r="B512" s="188" t="s">
        <v>29</v>
      </c>
      <c r="C512" s="189">
        <v>284.58000000000004</v>
      </c>
    </row>
    <row r="513" spans="2:3" x14ac:dyDescent="0.3">
      <c r="B513" s="214" t="s">
        <v>1561</v>
      </c>
      <c r="C513" s="215" t="s">
        <v>1546</v>
      </c>
    </row>
    <row r="514" spans="2:3" x14ac:dyDescent="0.3">
      <c r="B514" s="177" t="s">
        <v>0</v>
      </c>
      <c r="C514" s="178">
        <v>4033.087</v>
      </c>
    </row>
    <row r="515" spans="2:3" x14ac:dyDescent="0.3">
      <c r="B515" s="180" t="s">
        <v>2</v>
      </c>
      <c r="C515" s="178">
        <v>1000</v>
      </c>
    </row>
    <row r="516" spans="2:3" x14ac:dyDescent="0.3">
      <c r="B516" s="180" t="s">
        <v>3</v>
      </c>
      <c r="C516" s="178">
        <v>3033.087</v>
      </c>
    </row>
    <row r="517" spans="2:3" x14ac:dyDescent="0.3">
      <c r="B517" s="177" t="s">
        <v>4</v>
      </c>
      <c r="C517" s="178">
        <v>19920.431</v>
      </c>
    </row>
    <row r="518" spans="2:3" x14ac:dyDescent="0.3">
      <c r="B518" s="177" t="s">
        <v>5</v>
      </c>
      <c r="C518" s="178">
        <v>161.667</v>
      </c>
    </row>
    <row r="519" spans="2:3" x14ac:dyDescent="0.3">
      <c r="B519" s="177" t="s">
        <v>7</v>
      </c>
      <c r="C519" s="178">
        <v>1520.0160000000001</v>
      </c>
    </row>
    <row r="520" spans="2:3" x14ac:dyDescent="0.3">
      <c r="B520" s="181" t="s">
        <v>31</v>
      </c>
      <c r="C520" s="182">
        <v>401</v>
      </c>
    </row>
    <row r="521" spans="2:3" x14ac:dyDescent="0.3">
      <c r="B521" s="183" t="s">
        <v>32</v>
      </c>
      <c r="C521" s="184">
        <v>323</v>
      </c>
    </row>
    <row r="522" spans="2:3" x14ac:dyDescent="0.3">
      <c r="B522" s="183" t="s">
        <v>33</v>
      </c>
      <c r="C522" s="184">
        <v>78</v>
      </c>
    </row>
    <row r="523" spans="2:3" x14ac:dyDescent="0.3">
      <c r="B523" s="185" t="s">
        <v>10</v>
      </c>
      <c r="C523" s="186">
        <v>16059.257999999998</v>
      </c>
    </row>
    <row r="524" spans="2:3" x14ac:dyDescent="0.3">
      <c r="B524" s="180" t="s">
        <v>11</v>
      </c>
      <c r="C524" s="178">
        <v>4166.4650000000001</v>
      </c>
    </row>
    <row r="525" spans="2:3" x14ac:dyDescent="0.3">
      <c r="B525" s="180" t="s">
        <v>12</v>
      </c>
      <c r="C525" s="178">
        <v>10982.543</v>
      </c>
    </row>
    <row r="526" spans="2:3" x14ac:dyDescent="0.3">
      <c r="B526" s="180" t="s">
        <v>13</v>
      </c>
      <c r="C526" s="178">
        <v>910.25</v>
      </c>
    </row>
    <row r="527" spans="2:3" x14ac:dyDescent="0.3">
      <c r="B527" s="180" t="s">
        <v>14</v>
      </c>
      <c r="C527" s="178">
        <v>0</v>
      </c>
    </row>
    <row r="528" spans="2:3" x14ac:dyDescent="0.3">
      <c r="B528" s="180" t="s">
        <v>2</v>
      </c>
      <c r="C528" s="178">
        <v>0</v>
      </c>
    </row>
    <row r="529" spans="2:3" x14ac:dyDescent="0.3">
      <c r="B529" s="180" t="s">
        <v>15</v>
      </c>
      <c r="C529" s="178">
        <v>0</v>
      </c>
    </row>
    <row r="530" spans="2:3" x14ac:dyDescent="0.3">
      <c r="B530" s="180" t="s">
        <v>16</v>
      </c>
      <c r="C530" s="178">
        <v>0</v>
      </c>
    </row>
    <row r="531" spans="2:3" x14ac:dyDescent="0.3">
      <c r="B531" s="185" t="s">
        <v>17</v>
      </c>
      <c r="C531" s="178">
        <v>0</v>
      </c>
    </row>
    <row r="532" spans="2:3" x14ac:dyDescent="0.3">
      <c r="B532" s="185" t="s">
        <v>18</v>
      </c>
      <c r="C532" s="178">
        <v>0</v>
      </c>
    </row>
    <row r="533" spans="2:3" x14ac:dyDescent="0.3">
      <c r="B533" s="185" t="s">
        <v>21</v>
      </c>
      <c r="C533" s="178">
        <v>8500</v>
      </c>
    </row>
    <row r="534" spans="2:3" x14ac:dyDescent="0.3">
      <c r="B534" s="181" t="s">
        <v>23</v>
      </c>
      <c r="C534" s="178">
        <v>25635.201000000001</v>
      </c>
    </row>
    <row r="535" spans="2:3" x14ac:dyDescent="0.3">
      <c r="B535" s="187" t="s">
        <v>0</v>
      </c>
      <c r="C535" s="178">
        <v>4033.087</v>
      </c>
    </row>
    <row r="536" spans="2:3" x14ac:dyDescent="0.3">
      <c r="B536" s="187" t="s">
        <v>4</v>
      </c>
      <c r="C536" s="178">
        <v>19920.431</v>
      </c>
    </row>
    <row r="537" spans="2:3" x14ac:dyDescent="0.3">
      <c r="B537" s="187" t="s">
        <v>24</v>
      </c>
      <c r="C537" s="178">
        <v>161.667</v>
      </c>
    </row>
    <row r="538" spans="2:3" x14ac:dyDescent="0.3">
      <c r="B538" s="187" t="s">
        <v>7</v>
      </c>
      <c r="C538" s="178">
        <v>1520.0160000000001</v>
      </c>
    </row>
    <row r="539" spans="2:3" x14ac:dyDescent="0.3">
      <c r="B539" s="181" t="s">
        <v>25</v>
      </c>
      <c r="C539" s="178">
        <v>24559.257999999998</v>
      </c>
    </row>
    <row r="540" spans="2:3" x14ac:dyDescent="0.3">
      <c r="B540" s="187" t="s">
        <v>10</v>
      </c>
      <c r="C540" s="178">
        <v>16059.257999999998</v>
      </c>
    </row>
    <row r="541" spans="2:3" x14ac:dyDescent="0.3">
      <c r="B541" s="187" t="s">
        <v>17</v>
      </c>
      <c r="C541" s="178">
        <v>0</v>
      </c>
    </row>
    <row r="542" spans="2:3" x14ac:dyDescent="0.3">
      <c r="B542" s="187" t="s">
        <v>26</v>
      </c>
      <c r="C542" s="178">
        <v>0</v>
      </c>
    </row>
    <row r="543" spans="2:3" x14ac:dyDescent="0.3">
      <c r="B543" s="187" t="s">
        <v>21</v>
      </c>
      <c r="C543" s="186">
        <v>8500</v>
      </c>
    </row>
    <row r="544" spans="2:3" x14ac:dyDescent="0.3">
      <c r="B544" s="188" t="s">
        <v>27</v>
      </c>
      <c r="C544" s="189">
        <v>1075.9430000000029</v>
      </c>
    </row>
    <row r="545" spans="2:3" x14ac:dyDescent="0.3">
      <c r="B545" s="188" t="s">
        <v>28</v>
      </c>
      <c r="C545" s="189">
        <v>436.14</v>
      </c>
    </row>
    <row r="546" spans="2:3" x14ac:dyDescent="0.3">
      <c r="B546" s="188" t="s">
        <v>29</v>
      </c>
      <c r="C546" s="189">
        <v>1512.0830000000028</v>
      </c>
    </row>
    <row r="547" spans="2:3" x14ac:dyDescent="0.3">
      <c r="B547" s="214" t="s">
        <v>1562</v>
      </c>
      <c r="C547" s="215" t="s">
        <v>1546</v>
      </c>
    </row>
    <row r="548" spans="2:3" x14ac:dyDescent="0.3">
      <c r="B548" s="177" t="s">
        <v>0</v>
      </c>
      <c r="C548" s="178">
        <v>7105</v>
      </c>
    </row>
    <row r="549" spans="2:3" x14ac:dyDescent="0.3">
      <c r="B549" s="180" t="s">
        <v>2</v>
      </c>
      <c r="C549" s="178">
        <v>0</v>
      </c>
    </row>
    <row r="550" spans="2:3" x14ac:dyDescent="0.3">
      <c r="B550" s="180" t="s">
        <v>3</v>
      </c>
      <c r="C550" s="178">
        <v>7105</v>
      </c>
    </row>
    <row r="551" spans="2:3" x14ac:dyDescent="0.3">
      <c r="B551" s="177" t="s">
        <v>4</v>
      </c>
      <c r="C551" s="178">
        <v>0</v>
      </c>
    </row>
    <row r="552" spans="2:3" x14ac:dyDescent="0.3">
      <c r="B552" s="177" t="s">
        <v>5</v>
      </c>
      <c r="C552" s="178">
        <v>1440</v>
      </c>
    </row>
    <row r="553" spans="2:3" x14ac:dyDescent="0.3">
      <c r="B553" s="177" t="s">
        <v>7</v>
      </c>
      <c r="C553" s="178">
        <v>0</v>
      </c>
    </row>
    <row r="554" spans="2:3" x14ac:dyDescent="0.3">
      <c r="B554" s="181" t="s">
        <v>31</v>
      </c>
      <c r="C554" s="182">
        <v>107</v>
      </c>
    </row>
    <row r="555" spans="2:3" x14ac:dyDescent="0.3">
      <c r="B555" s="183" t="s">
        <v>32</v>
      </c>
      <c r="C555" s="184">
        <v>107</v>
      </c>
    </row>
    <row r="556" spans="2:3" x14ac:dyDescent="0.3">
      <c r="B556" s="183" t="s">
        <v>33</v>
      </c>
      <c r="C556" s="184">
        <v>0</v>
      </c>
    </row>
    <row r="557" spans="2:3" x14ac:dyDescent="0.3">
      <c r="B557" s="185" t="s">
        <v>10</v>
      </c>
      <c r="C557" s="186">
        <v>5658</v>
      </c>
    </row>
    <row r="558" spans="2:3" x14ac:dyDescent="0.3">
      <c r="B558" s="180" t="s">
        <v>11</v>
      </c>
      <c r="C558" s="178">
        <v>3751</v>
      </c>
    </row>
    <row r="559" spans="2:3" x14ac:dyDescent="0.3">
      <c r="B559" s="180" t="s">
        <v>12</v>
      </c>
      <c r="C559" s="178">
        <v>0</v>
      </c>
    </row>
    <row r="560" spans="2:3" x14ac:dyDescent="0.3">
      <c r="B560" s="180" t="s">
        <v>13</v>
      </c>
      <c r="C560" s="178">
        <v>0</v>
      </c>
    </row>
    <row r="561" spans="2:3" x14ac:dyDescent="0.3">
      <c r="B561" s="180" t="s">
        <v>14</v>
      </c>
      <c r="C561" s="178">
        <v>0</v>
      </c>
    </row>
    <row r="562" spans="2:3" x14ac:dyDescent="0.3">
      <c r="B562" s="180" t="s">
        <v>2</v>
      </c>
      <c r="C562" s="178">
        <v>0</v>
      </c>
    </row>
    <row r="563" spans="2:3" x14ac:dyDescent="0.3">
      <c r="B563" s="180" t="s">
        <v>15</v>
      </c>
      <c r="C563" s="178">
        <v>0</v>
      </c>
    </row>
    <row r="564" spans="2:3" x14ac:dyDescent="0.3">
      <c r="B564" s="180" t="s">
        <v>16</v>
      </c>
      <c r="C564" s="178">
        <v>1907</v>
      </c>
    </row>
    <row r="565" spans="2:3" x14ac:dyDescent="0.3">
      <c r="B565" s="185" t="s">
        <v>17</v>
      </c>
      <c r="C565" s="178">
        <v>4995</v>
      </c>
    </row>
    <row r="566" spans="2:3" x14ac:dyDescent="0.3">
      <c r="B566" s="185" t="s">
        <v>18</v>
      </c>
      <c r="C566" s="178">
        <v>0</v>
      </c>
    </row>
    <row r="567" spans="2:3" x14ac:dyDescent="0.3">
      <c r="B567" s="185" t="s">
        <v>21</v>
      </c>
      <c r="C567" s="178">
        <v>413</v>
      </c>
    </row>
    <row r="568" spans="2:3" x14ac:dyDescent="0.3">
      <c r="B568" s="181" t="s">
        <v>23</v>
      </c>
      <c r="C568" s="178">
        <v>8545</v>
      </c>
    </row>
    <row r="569" spans="2:3" x14ac:dyDescent="0.3">
      <c r="B569" s="187" t="s">
        <v>0</v>
      </c>
      <c r="C569" s="178">
        <v>7105</v>
      </c>
    </row>
    <row r="570" spans="2:3" x14ac:dyDescent="0.3">
      <c r="B570" s="187" t="s">
        <v>4</v>
      </c>
      <c r="C570" s="178">
        <v>0</v>
      </c>
    </row>
    <row r="571" spans="2:3" x14ac:dyDescent="0.3">
      <c r="B571" s="187" t="s">
        <v>24</v>
      </c>
      <c r="C571" s="178">
        <v>1440</v>
      </c>
    </row>
    <row r="572" spans="2:3" x14ac:dyDescent="0.3">
      <c r="B572" s="187" t="s">
        <v>7</v>
      </c>
      <c r="C572" s="178">
        <v>0</v>
      </c>
    </row>
    <row r="573" spans="2:3" x14ac:dyDescent="0.3">
      <c r="B573" s="181" t="s">
        <v>25</v>
      </c>
      <c r="C573" s="178">
        <v>11066</v>
      </c>
    </row>
    <row r="574" spans="2:3" x14ac:dyDescent="0.3">
      <c r="B574" s="187" t="s">
        <v>10</v>
      </c>
      <c r="C574" s="178">
        <v>5658</v>
      </c>
    </row>
    <row r="575" spans="2:3" x14ac:dyDescent="0.3">
      <c r="B575" s="187" t="s">
        <v>17</v>
      </c>
      <c r="C575" s="178">
        <v>4995</v>
      </c>
    </row>
    <row r="576" spans="2:3" x14ac:dyDescent="0.3">
      <c r="B576" s="187" t="s">
        <v>26</v>
      </c>
      <c r="C576" s="178">
        <v>0</v>
      </c>
    </row>
    <row r="577" spans="2:3" x14ac:dyDescent="0.3">
      <c r="B577" s="187" t="s">
        <v>21</v>
      </c>
      <c r="C577" s="186">
        <v>413</v>
      </c>
    </row>
    <row r="578" spans="2:3" x14ac:dyDescent="0.3">
      <c r="B578" s="188" t="s">
        <v>27</v>
      </c>
      <c r="C578" s="189">
        <v>-2521</v>
      </c>
    </row>
    <row r="579" spans="2:3" x14ac:dyDescent="0.3">
      <c r="B579" s="188" t="s">
        <v>28</v>
      </c>
      <c r="C579" s="189">
        <v>57299</v>
      </c>
    </row>
    <row r="580" spans="2:3" x14ac:dyDescent="0.3">
      <c r="B580" s="188" t="s">
        <v>29</v>
      </c>
      <c r="C580" s="189">
        <v>54778</v>
      </c>
    </row>
    <row r="581" spans="2:3" x14ac:dyDescent="0.3">
      <c r="B581" s="214" t="s">
        <v>1563</v>
      </c>
      <c r="C581" s="215" t="s">
        <v>1546</v>
      </c>
    </row>
    <row r="582" spans="2:3" x14ac:dyDescent="0.3">
      <c r="B582" s="177" t="s">
        <v>0</v>
      </c>
      <c r="C582" s="178">
        <v>12615.73055</v>
      </c>
    </row>
    <row r="583" spans="2:3" x14ac:dyDescent="0.3">
      <c r="B583" s="180" t="s">
        <v>2</v>
      </c>
      <c r="C583" s="178">
        <v>0</v>
      </c>
    </row>
    <row r="584" spans="2:3" x14ac:dyDescent="0.3">
      <c r="B584" s="180" t="s">
        <v>3</v>
      </c>
      <c r="C584" s="178">
        <v>12615.73055</v>
      </c>
    </row>
    <row r="585" spans="2:3" x14ac:dyDescent="0.3">
      <c r="B585" s="177" t="s">
        <v>4</v>
      </c>
      <c r="C585" s="178">
        <v>0</v>
      </c>
    </row>
    <row r="586" spans="2:3" x14ac:dyDescent="0.3">
      <c r="B586" s="177" t="s">
        <v>5</v>
      </c>
      <c r="C586" s="178">
        <v>0</v>
      </c>
    </row>
    <row r="587" spans="2:3" x14ac:dyDescent="0.3">
      <c r="B587" s="177" t="s">
        <v>7</v>
      </c>
      <c r="C587" s="178">
        <v>0</v>
      </c>
    </row>
    <row r="588" spans="2:3" x14ac:dyDescent="0.3">
      <c r="B588" s="181" t="s">
        <v>31</v>
      </c>
      <c r="C588" s="182">
        <v>142</v>
      </c>
    </row>
    <row r="589" spans="2:3" x14ac:dyDescent="0.3">
      <c r="B589" s="183" t="s">
        <v>32</v>
      </c>
      <c r="C589" s="184">
        <v>27</v>
      </c>
    </row>
    <row r="590" spans="2:3" x14ac:dyDescent="0.3">
      <c r="B590" s="183" t="s">
        <v>33</v>
      </c>
      <c r="C590" s="184">
        <v>115</v>
      </c>
    </row>
    <row r="591" spans="2:3" x14ac:dyDescent="0.3">
      <c r="B591" s="185" t="s">
        <v>10</v>
      </c>
      <c r="C591" s="186">
        <v>6045.9167799999996</v>
      </c>
    </row>
    <row r="592" spans="2:3" x14ac:dyDescent="0.3">
      <c r="B592" s="180" t="s">
        <v>11</v>
      </c>
      <c r="C592" s="178">
        <v>2707.58151</v>
      </c>
    </row>
    <row r="593" spans="2:3" x14ac:dyDescent="0.3">
      <c r="B593" s="180" t="s">
        <v>12</v>
      </c>
      <c r="C593" s="178">
        <v>2943.05231</v>
      </c>
    </row>
    <row r="594" spans="2:3" x14ac:dyDescent="0.3">
      <c r="B594" s="180" t="s">
        <v>13</v>
      </c>
      <c r="C594" s="178">
        <v>0</v>
      </c>
    </row>
    <row r="595" spans="2:3" x14ac:dyDescent="0.3">
      <c r="B595" s="180" t="s">
        <v>14</v>
      </c>
      <c r="C595" s="178">
        <v>0</v>
      </c>
    </row>
    <row r="596" spans="2:3" x14ac:dyDescent="0.3">
      <c r="B596" s="180" t="s">
        <v>2</v>
      </c>
      <c r="C596" s="178">
        <v>0</v>
      </c>
    </row>
    <row r="597" spans="2:3" x14ac:dyDescent="0.3">
      <c r="B597" s="180" t="s">
        <v>15</v>
      </c>
      <c r="C597" s="178">
        <v>0</v>
      </c>
    </row>
    <row r="598" spans="2:3" x14ac:dyDescent="0.3">
      <c r="B598" s="180" t="s">
        <v>16</v>
      </c>
      <c r="C598" s="178">
        <v>395.28296</v>
      </c>
    </row>
    <row r="599" spans="2:3" x14ac:dyDescent="0.3">
      <c r="B599" s="185" t="s">
        <v>17</v>
      </c>
      <c r="C599" s="178">
        <v>0</v>
      </c>
    </row>
    <row r="600" spans="2:3" x14ac:dyDescent="0.3">
      <c r="B600" s="185" t="s">
        <v>18</v>
      </c>
      <c r="C600" s="178">
        <v>7300.8991999999998</v>
      </c>
    </row>
    <row r="601" spans="2:3" x14ac:dyDescent="0.3">
      <c r="B601" s="185" t="s">
        <v>21</v>
      </c>
      <c r="C601" s="178">
        <v>0</v>
      </c>
    </row>
    <row r="602" spans="2:3" x14ac:dyDescent="0.3">
      <c r="B602" s="181" t="s">
        <v>23</v>
      </c>
      <c r="C602" s="178">
        <v>12615.73055</v>
      </c>
    </row>
    <row r="603" spans="2:3" x14ac:dyDescent="0.3">
      <c r="B603" s="187" t="s">
        <v>0</v>
      </c>
      <c r="C603" s="178">
        <v>12615.73055</v>
      </c>
    </row>
    <row r="604" spans="2:3" x14ac:dyDescent="0.3">
      <c r="B604" s="187" t="s">
        <v>4</v>
      </c>
      <c r="C604" s="178">
        <v>0</v>
      </c>
    </row>
    <row r="605" spans="2:3" x14ac:dyDescent="0.3">
      <c r="B605" s="187" t="s">
        <v>24</v>
      </c>
      <c r="C605" s="178">
        <v>0</v>
      </c>
    </row>
    <row r="606" spans="2:3" x14ac:dyDescent="0.3">
      <c r="B606" s="187" t="s">
        <v>7</v>
      </c>
      <c r="C606" s="178">
        <v>0</v>
      </c>
    </row>
    <row r="607" spans="2:3" x14ac:dyDescent="0.3">
      <c r="B607" s="181" t="s">
        <v>25</v>
      </c>
      <c r="C607" s="178">
        <v>13346.815979999999</v>
      </c>
    </row>
    <row r="608" spans="2:3" x14ac:dyDescent="0.3">
      <c r="B608" s="187" t="s">
        <v>10</v>
      </c>
      <c r="C608" s="178">
        <v>6045.9167799999996</v>
      </c>
    </row>
    <row r="609" spans="2:3" x14ac:dyDescent="0.3">
      <c r="B609" s="187" t="s">
        <v>17</v>
      </c>
      <c r="C609" s="178">
        <v>0</v>
      </c>
    </row>
    <row r="610" spans="2:3" x14ac:dyDescent="0.3">
      <c r="B610" s="187" t="s">
        <v>26</v>
      </c>
      <c r="C610" s="178">
        <v>7300.8991999999998</v>
      </c>
    </row>
    <row r="611" spans="2:3" x14ac:dyDescent="0.3">
      <c r="B611" s="187" t="s">
        <v>21</v>
      </c>
      <c r="C611" s="186">
        <v>0</v>
      </c>
    </row>
    <row r="612" spans="2:3" x14ac:dyDescent="0.3">
      <c r="B612" s="188" t="s">
        <v>27</v>
      </c>
      <c r="C612" s="189">
        <v>-731.08542999999918</v>
      </c>
    </row>
    <row r="613" spans="2:3" x14ac:dyDescent="0.3">
      <c r="B613" s="188" t="s">
        <v>28</v>
      </c>
      <c r="C613" s="189">
        <v>9761.9805199999992</v>
      </c>
    </row>
    <row r="614" spans="2:3" x14ac:dyDescent="0.3">
      <c r="B614" s="188" t="s">
        <v>29</v>
      </c>
      <c r="C614" s="189">
        <v>9030.89509</v>
      </c>
    </row>
    <row r="615" spans="2:3" x14ac:dyDescent="0.3">
      <c r="B615" s="214" t="s">
        <v>1564</v>
      </c>
      <c r="C615" s="215" t="s">
        <v>1546</v>
      </c>
    </row>
    <row r="616" spans="2:3" x14ac:dyDescent="0.3">
      <c r="B616" s="177" t="s">
        <v>0</v>
      </c>
      <c r="C616" s="178">
        <v>75186.8</v>
      </c>
    </row>
    <row r="617" spans="2:3" x14ac:dyDescent="0.3">
      <c r="B617" s="180" t="s">
        <v>2</v>
      </c>
      <c r="C617" s="178">
        <v>62000</v>
      </c>
    </row>
    <row r="618" spans="2:3" x14ac:dyDescent="0.3">
      <c r="B618" s="180" t="s">
        <v>3</v>
      </c>
      <c r="C618" s="178">
        <v>13186.8</v>
      </c>
    </row>
    <row r="619" spans="2:3" x14ac:dyDescent="0.3">
      <c r="B619" s="177" t="s">
        <v>4</v>
      </c>
      <c r="C619" s="178">
        <v>113.9</v>
      </c>
    </row>
    <row r="620" spans="2:3" x14ac:dyDescent="0.3">
      <c r="B620" s="177" t="s">
        <v>5</v>
      </c>
      <c r="C620" s="178">
        <v>0</v>
      </c>
    </row>
    <row r="621" spans="2:3" x14ac:dyDescent="0.3">
      <c r="B621" s="177" t="s">
        <v>7</v>
      </c>
      <c r="C621" s="178">
        <v>0</v>
      </c>
    </row>
    <row r="622" spans="2:3" x14ac:dyDescent="0.3">
      <c r="B622" s="181" t="s">
        <v>31</v>
      </c>
      <c r="C622" s="182">
        <v>1687</v>
      </c>
    </row>
    <row r="623" spans="2:3" x14ac:dyDescent="0.3">
      <c r="B623" s="183" t="s">
        <v>32</v>
      </c>
      <c r="C623" s="184">
        <v>1070</v>
      </c>
    </row>
    <row r="624" spans="2:3" x14ac:dyDescent="0.3">
      <c r="B624" s="183" t="s">
        <v>33</v>
      </c>
      <c r="C624" s="184">
        <v>617</v>
      </c>
    </row>
    <row r="625" spans="2:3" x14ac:dyDescent="0.3">
      <c r="B625" s="185" t="s">
        <v>10</v>
      </c>
      <c r="C625" s="186">
        <v>39353.199999999997</v>
      </c>
    </row>
    <row r="626" spans="2:3" x14ac:dyDescent="0.3">
      <c r="B626" s="180" t="s">
        <v>11</v>
      </c>
      <c r="C626" s="178">
        <v>16438.599999999999</v>
      </c>
    </row>
    <row r="627" spans="2:3" x14ac:dyDescent="0.3">
      <c r="B627" s="180" t="s">
        <v>12</v>
      </c>
      <c r="C627" s="178">
        <v>20259.3</v>
      </c>
    </row>
    <row r="628" spans="2:3" x14ac:dyDescent="0.3">
      <c r="B628" s="180" t="s">
        <v>13</v>
      </c>
      <c r="C628" s="178">
        <v>0</v>
      </c>
    </row>
    <row r="629" spans="2:3" x14ac:dyDescent="0.3">
      <c r="B629" s="180" t="s">
        <v>14</v>
      </c>
      <c r="C629" s="178">
        <v>0</v>
      </c>
    </row>
    <row r="630" spans="2:3" x14ac:dyDescent="0.3">
      <c r="B630" s="180" t="s">
        <v>2</v>
      </c>
      <c r="C630" s="178">
        <v>0</v>
      </c>
    </row>
    <row r="631" spans="2:3" x14ac:dyDescent="0.3">
      <c r="B631" s="180" t="s">
        <v>15</v>
      </c>
      <c r="C631" s="178">
        <v>0</v>
      </c>
    </row>
    <row r="632" spans="2:3" x14ac:dyDescent="0.3">
      <c r="B632" s="180" t="s">
        <v>16</v>
      </c>
      <c r="C632" s="178">
        <v>2655.3</v>
      </c>
    </row>
    <row r="633" spans="2:3" x14ac:dyDescent="0.3">
      <c r="B633" s="185" t="s">
        <v>17</v>
      </c>
      <c r="C633" s="178">
        <v>24145.4</v>
      </c>
    </row>
    <row r="634" spans="2:3" x14ac:dyDescent="0.3">
      <c r="B634" s="185" t="s">
        <v>18</v>
      </c>
      <c r="C634" s="178">
        <v>0</v>
      </c>
    </row>
    <row r="635" spans="2:3" x14ac:dyDescent="0.3">
      <c r="B635" s="185" t="s">
        <v>21</v>
      </c>
      <c r="C635" s="178">
        <v>0</v>
      </c>
    </row>
    <row r="636" spans="2:3" x14ac:dyDescent="0.3">
      <c r="B636" s="181" t="s">
        <v>23</v>
      </c>
      <c r="C636" s="178">
        <v>75300.7</v>
      </c>
    </row>
    <row r="637" spans="2:3" x14ac:dyDescent="0.3">
      <c r="B637" s="187" t="s">
        <v>0</v>
      </c>
      <c r="C637" s="178">
        <v>75186.8</v>
      </c>
    </row>
    <row r="638" spans="2:3" x14ac:dyDescent="0.3">
      <c r="B638" s="187" t="s">
        <v>4</v>
      </c>
      <c r="C638" s="178">
        <v>113.9</v>
      </c>
    </row>
    <row r="639" spans="2:3" x14ac:dyDescent="0.3">
      <c r="B639" s="187" t="s">
        <v>24</v>
      </c>
      <c r="C639" s="178">
        <v>0</v>
      </c>
    </row>
    <row r="640" spans="2:3" x14ac:dyDescent="0.3">
      <c r="B640" s="187" t="s">
        <v>7</v>
      </c>
      <c r="C640" s="178">
        <v>0</v>
      </c>
    </row>
    <row r="641" spans="2:3" x14ac:dyDescent="0.3">
      <c r="B641" s="181" t="s">
        <v>25</v>
      </c>
      <c r="C641" s="178">
        <v>63498.6</v>
      </c>
    </row>
    <row r="642" spans="2:3" x14ac:dyDescent="0.3">
      <c r="B642" s="187" t="s">
        <v>10</v>
      </c>
      <c r="C642" s="178">
        <v>39353.199999999997</v>
      </c>
    </row>
    <row r="643" spans="2:3" x14ac:dyDescent="0.3">
      <c r="B643" s="187" t="s">
        <v>17</v>
      </c>
      <c r="C643" s="178">
        <v>24145.4</v>
      </c>
    </row>
    <row r="644" spans="2:3" x14ac:dyDescent="0.3">
      <c r="B644" s="187" t="s">
        <v>26</v>
      </c>
      <c r="C644" s="178">
        <v>0</v>
      </c>
    </row>
    <row r="645" spans="2:3" x14ac:dyDescent="0.3">
      <c r="B645" s="187" t="s">
        <v>21</v>
      </c>
      <c r="C645" s="186">
        <v>0</v>
      </c>
    </row>
    <row r="646" spans="2:3" x14ac:dyDescent="0.3">
      <c r="B646" s="188" t="s">
        <v>27</v>
      </c>
      <c r="C646" s="189">
        <v>11802.099999999999</v>
      </c>
    </row>
    <row r="647" spans="2:3" x14ac:dyDescent="0.3">
      <c r="B647" s="188" t="s">
        <v>28</v>
      </c>
      <c r="C647" s="189">
        <v>15722.2</v>
      </c>
    </row>
    <row r="648" spans="2:3" x14ac:dyDescent="0.3">
      <c r="B648" s="188" t="s">
        <v>29</v>
      </c>
      <c r="C648" s="189">
        <v>27524.3</v>
      </c>
    </row>
    <row r="649" spans="2:3" x14ac:dyDescent="0.3">
      <c r="B649" s="214" t="s">
        <v>1565</v>
      </c>
      <c r="C649" s="215" t="s">
        <v>1546</v>
      </c>
    </row>
    <row r="650" spans="2:3" x14ac:dyDescent="0.3">
      <c r="B650" s="177" t="s">
        <v>0</v>
      </c>
      <c r="C650" s="178">
        <v>61920</v>
      </c>
    </row>
    <row r="651" spans="2:3" x14ac:dyDescent="0.3">
      <c r="B651" s="180" t="s">
        <v>2</v>
      </c>
      <c r="C651" s="178">
        <v>61609</v>
      </c>
    </row>
    <row r="652" spans="2:3" x14ac:dyDescent="0.3">
      <c r="B652" s="180" t="s">
        <v>3</v>
      </c>
      <c r="C652" s="178">
        <v>311</v>
      </c>
    </row>
    <row r="653" spans="2:3" x14ac:dyDescent="0.3">
      <c r="B653" s="177" t="s">
        <v>4</v>
      </c>
      <c r="C653" s="178">
        <v>0</v>
      </c>
    </row>
    <row r="654" spans="2:3" x14ac:dyDescent="0.3">
      <c r="B654" s="177" t="s">
        <v>5</v>
      </c>
      <c r="C654" s="178">
        <v>13750</v>
      </c>
    </row>
    <row r="655" spans="2:3" x14ac:dyDescent="0.3">
      <c r="B655" s="177" t="s">
        <v>7</v>
      </c>
      <c r="C655" s="178">
        <v>0</v>
      </c>
    </row>
    <row r="656" spans="2:3" x14ac:dyDescent="0.3">
      <c r="B656" s="181" t="s">
        <v>31</v>
      </c>
      <c r="C656" s="182">
        <v>82</v>
      </c>
    </row>
    <row r="657" spans="2:3" x14ac:dyDescent="0.3">
      <c r="B657" s="183" t="s">
        <v>32</v>
      </c>
      <c r="C657" s="184">
        <v>82</v>
      </c>
    </row>
    <row r="658" spans="2:3" x14ac:dyDescent="0.3">
      <c r="B658" s="183" t="s">
        <v>33</v>
      </c>
      <c r="C658" s="184">
        <v>0</v>
      </c>
    </row>
    <row r="659" spans="2:3" x14ac:dyDescent="0.3">
      <c r="B659" s="185" t="s">
        <v>10</v>
      </c>
      <c r="C659" s="186">
        <v>66232</v>
      </c>
    </row>
    <row r="660" spans="2:3" x14ac:dyDescent="0.3">
      <c r="B660" s="180" t="s">
        <v>11</v>
      </c>
      <c r="C660" s="178">
        <v>1770</v>
      </c>
    </row>
    <row r="661" spans="2:3" x14ac:dyDescent="0.3">
      <c r="B661" s="180" t="s">
        <v>12</v>
      </c>
      <c r="C661" s="178">
        <v>64462</v>
      </c>
    </row>
    <row r="662" spans="2:3" x14ac:dyDescent="0.3">
      <c r="B662" s="180" t="s">
        <v>13</v>
      </c>
      <c r="C662" s="178">
        <v>0</v>
      </c>
    </row>
    <row r="663" spans="2:3" x14ac:dyDescent="0.3">
      <c r="B663" s="180" t="s">
        <v>14</v>
      </c>
      <c r="C663" s="178">
        <v>0</v>
      </c>
    </row>
    <row r="664" spans="2:3" x14ac:dyDescent="0.3">
      <c r="B664" s="180" t="s">
        <v>2</v>
      </c>
      <c r="C664" s="178">
        <v>0</v>
      </c>
    </row>
    <row r="665" spans="2:3" x14ac:dyDescent="0.3">
      <c r="B665" s="180" t="s">
        <v>15</v>
      </c>
      <c r="C665" s="178">
        <v>0</v>
      </c>
    </row>
    <row r="666" spans="2:3" x14ac:dyDescent="0.3">
      <c r="B666" s="180" t="s">
        <v>16</v>
      </c>
      <c r="C666" s="178">
        <v>0</v>
      </c>
    </row>
    <row r="667" spans="2:3" x14ac:dyDescent="0.3">
      <c r="B667" s="185" t="s">
        <v>17</v>
      </c>
      <c r="C667" s="178">
        <v>0</v>
      </c>
    </row>
    <row r="668" spans="2:3" x14ac:dyDescent="0.3">
      <c r="B668" s="185" t="s">
        <v>18</v>
      </c>
      <c r="C668" s="178">
        <v>0</v>
      </c>
    </row>
    <row r="669" spans="2:3" x14ac:dyDescent="0.3">
      <c r="B669" s="185" t="s">
        <v>21</v>
      </c>
      <c r="C669" s="178">
        <v>0</v>
      </c>
    </row>
    <row r="670" spans="2:3" x14ac:dyDescent="0.3">
      <c r="B670" s="181" t="s">
        <v>23</v>
      </c>
      <c r="C670" s="178">
        <v>75670</v>
      </c>
    </row>
    <row r="671" spans="2:3" x14ac:dyDescent="0.3">
      <c r="B671" s="187" t="s">
        <v>0</v>
      </c>
      <c r="C671" s="178">
        <v>61920</v>
      </c>
    </row>
    <row r="672" spans="2:3" x14ac:dyDescent="0.3">
      <c r="B672" s="187" t="s">
        <v>4</v>
      </c>
      <c r="C672" s="178">
        <v>0</v>
      </c>
    </row>
    <row r="673" spans="2:3" x14ac:dyDescent="0.3">
      <c r="B673" s="187" t="s">
        <v>24</v>
      </c>
      <c r="C673" s="178">
        <v>13750</v>
      </c>
    </row>
    <row r="674" spans="2:3" x14ac:dyDescent="0.3">
      <c r="B674" s="187" t="s">
        <v>7</v>
      </c>
      <c r="C674" s="178">
        <v>0</v>
      </c>
    </row>
    <row r="675" spans="2:3" x14ac:dyDescent="0.3">
      <c r="B675" s="181" t="s">
        <v>25</v>
      </c>
      <c r="C675" s="178">
        <v>66232</v>
      </c>
    </row>
    <row r="676" spans="2:3" x14ac:dyDescent="0.3">
      <c r="B676" s="187" t="s">
        <v>10</v>
      </c>
      <c r="C676" s="178">
        <v>66232</v>
      </c>
    </row>
    <row r="677" spans="2:3" x14ac:dyDescent="0.3">
      <c r="B677" s="187" t="s">
        <v>17</v>
      </c>
      <c r="C677" s="178">
        <v>0</v>
      </c>
    </row>
    <row r="678" spans="2:3" x14ac:dyDescent="0.3">
      <c r="B678" s="187" t="s">
        <v>26</v>
      </c>
      <c r="C678" s="178">
        <v>0</v>
      </c>
    </row>
    <row r="679" spans="2:3" x14ac:dyDescent="0.3">
      <c r="B679" s="187" t="s">
        <v>21</v>
      </c>
      <c r="C679" s="186">
        <v>0</v>
      </c>
    </row>
    <row r="680" spans="2:3" x14ac:dyDescent="0.3">
      <c r="B680" s="188" t="s">
        <v>27</v>
      </c>
      <c r="C680" s="189">
        <v>9438</v>
      </c>
    </row>
    <row r="681" spans="2:3" x14ac:dyDescent="0.3">
      <c r="B681" s="188" t="s">
        <v>28</v>
      </c>
      <c r="C681" s="189">
        <v>3443</v>
      </c>
    </row>
    <row r="682" spans="2:3" x14ac:dyDescent="0.3">
      <c r="B682" s="188" t="s">
        <v>29</v>
      </c>
      <c r="C682" s="189">
        <v>12881</v>
      </c>
    </row>
    <row r="683" spans="2:3" x14ac:dyDescent="0.3">
      <c r="B683" s="214" t="s">
        <v>1566</v>
      </c>
      <c r="C683" s="215" t="s">
        <v>1546</v>
      </c>
    </row>
    <row r="684" spans="2:3" x14ac:dyDescent="0.3">
      <c r="B684" s="177" t="s">
        <v>0</v>
      </c>
      <c r="C684" s="178">
        <v>23789.853520000001</v>
      </c>
    </row>
    <row r="685" spans="2:3" x14ac:dyDescent="0.3">
      <c r="B685" s="180" t="s">
        <v>2</v>
      </c>
      <c r="C685" s="178">
        <v>21779.837500000001</v>
      </c>
    </row>
    <row r="686" spans="2:3" x14ac:dyDescent="0.3">
      <c r="B686" s="180" t="s">
        <v>3</v>
      </c>
      <c r="C686" s="178">
        <v>2010.01602</v>
      </c>
    </row>
    <row r="687" spans="2:3" x14ac:dyDescent="0.3">
      <c r="B687" s="177" t="s">
        <v>4</v>
      </c>
      <c r="C687" s="178">
        <v>0</v>
      </c>
    </row>
    <row r="688" spans="2:3" x14ac:dyDescent="0.3">
      <c r="B688" s="177" t="s">
        <v>5</v>
      </c>
      <c r="C688" s="178">
        <v>0</v>
      </c>
    </row>
    <row r="689" spans="2:3" x14ac:dyDescent="0.3">
      <c r="B689" s="177" t="s">
        <v>7</v>
      </c>
      <c r="C689" s="178">
        <v>17443.190210000001</v>
      </c>
    </row>
    <row r="690" spans="2:3" x14ac:dyDescent="0.3">
      <c r="B690" s="181" t="s">
        <v>31</v>
      </c>
      <c r="C690" s="182">
        <v>490</v>
      </c>
    </row>
    <row r="691" spans="2:3" x14ac:dyDescent="0.3">
      <c r="B691" s="183" t="s">
        <v>32</v>
      </c>
      <c r="C691" s="184">
        <v>490</v>
      </c>
    </row>
    <row r="692" spans="2:3" x14ac:dyDescent="0.3">
      <c r="B692" s="183" t="s">
        <v>33</v>
      </c>
      <c r="C692" s="184">
        <v>0</v>
      </c>
    </row>
    <row r="693" spans="2:3" x14ac:dyDescent="0.3">
      <c r="B693" s="185" t="s">
        <v>10</v>
      </c>
      <c r="C693" s="186">
        <v>14648.56782</v>
      </c>
    </row>
    <row r="694" spans="2:3" x14ac:dyDescent="0.3">
      <c r="B694" s="180" t="s">
        <v>11</v>
      </c>
      <c r="C694" s="178">
        <v>5221.1579199999996</v>
      </c>
    </row>
    <row r="695" spans="2:3" x14ac:dyDescent="0.3">
      <c r="B695" s="180" t="s">
        <v>12</v>
      </c>
      <c r="C695" s="178">
        <v>0</v>
      </c>
    </row>
    <row r="696" spans="2:3" x14ac:dyDescent="0.3">
      <c r="B696" s="180" t="s">
        <v>13</v>
      </c>
      <c r="C696" s="178">
        <v>647.68988000000002</v>
      </c>
    </row>
    <row r="697" spans="2:3" x14ac:dyDescent="0.3">
      <c r="B697" s="180" t="s">
        <v>14</v>
      </c>
      <c r="C697" s="178">
        <v>0</v>
      </c>
    </row>
    <row r="698" spans="2:3" x14ac:dyDescent="0.3">
      <c r="B698" s="180" t="s">
        <v>2</v>
      </c>
      <c r="C698" s="178">
        <v>0</v>
      </c>
    </row>
    <row r="699" spans="2:3" x14ac:dyDescent="0.3">
      <c r="B699" s="180" t="s">
        <v>15</v>
      </c>
      <c r="C699" s="178">
        <v>82.817959999999999</v>
      </c>
    </row>
    <row r="700" spans="2:3" x14ac:dyDescent="0.3">
      <c r="B700" s="180" t="s">
        <v>16</v>
      </c>
      <c r="C700" s="178">
        <v>8696.9020600000003</v>
      </c>
    </row>
    <row r="701" spans="2:3" x14ac:dyDescent="0.3">
      <c r="B701" s="185" t="s">
        <v>17</v>
      </c>
      <c r="C701" s="178">
        <v>17500.091700000001</v>
      </c>
    </row>
    <row r="702" spans="2:3" x14ac:dyDescent="0.3">
      <c r="B702" s="185" t="s">
        <v>18</v>
      </c>
      <c r="C702" s="178">
        <v>9022.588459999999</v>
      </c>
    </row>
    <row r="703" spans="2:3" x14ac:dyDescent="0.3">
      <c r="B703" s="185" t="s">
        <v>21</v>
      </c>
      <c r="C703" s="178">
        <v>0</v>
      </c>
    </row>
    <row r="704" spans="2:3" x14ac:dyDescent="0.3">
      <c r="B704" s="181" t="s">
        <v>23</v>
      </c>
      <c r="C704" s="178">
        <v>41233.043730000005</v>
      </c>
    </row>
    <row r="705" spans="2:3" x14ac:dyDescent="0.3">
      <c r="B705" s="187" t="s">
        <v>0</v>
      </c>
      <c r="C705" s="178">
        <v>23789.853520000001</v>
      </c>
    </row>
    <row r="706" spans="2:3" x14ac:dyDescent="0.3">
      <c r="B706" s="187" t="s">
        <v>4</v>
      </c>
      <c r="C706" s="178">
        <v>0</v>
      </c>
    </row>
    <row r="707" spans="2:3" x14ac:dyDescent="0.3">
      <c r="B707" s="187" t="s">
        <v>24</v>
      </c>
      <c r="C707" s="178">
        <v>0</v>
      </c>
    </row>
    <row r="708" spans="2:3" x14ac:dyDescent="0.3">
      <c r="B708" s="187" t="s">
        <v>7</v>
      </c>
      <c r="C708" s="178">
        <v>17443.190210000001</v>
      </c>
    </row>
    <row r="709" spans="2:3" x14ac:dyDescent="0.3">
      <c r="B709" s="181" t="s">
        <v>25</v>
      </c>
      <c r="C709" s="178">
        <v>41171.24798</v>
      </c>
    </row>
    <row r="710" spans="2:3" x14ac:dyDescent="0.3">
      <c r="B710" s="187" t="s">
        <v>10</v>
      </c>
      <c r="C710" s="178">
        <v>14648.56782</v>
      </c>
    </row>
    <row r="711" spans="2:3" x14ac:dyDescent="0.3">
      <c r="B711" s="187" t="s">
        <v>17</v>
      </c>
      <c r="C711" s="178">
        <v>17500.091700000001</v>
      </c>
    </row>
    <row r="712" spans="2:3" x14ac:dyDescent="0.3">
      <c r="B712" s="187" t="s">
        <v>26</v>
      </c>
      <c r="C712" s="178">
        <v>9022.588459999999</v>
      </c>
    </row>
    <row r="713" spans="2:3" x14ac:dyDescent="0.3">
      <c r="B713" s="187" t="s">
        <v>21</v>
      </c>
      <c r="C713" s="186">
        <v>0</v>
      </c>
    </row>
    <row r="714" spans="2:3" x14ac:dyDescent="0.3">
      <c r="B714" s="188" t="s">
        <v>27</v>
      </c>
      <c r="C714" s="189">
        <v>61.795750000004773</v>
      </c>
    </row>
    <row r="715" spans="2:3" x14ac:dyDescent="0.3">
      <c r="B715" s="188" t="s">
        <v>28</v>
      </c>
      <c r="C715" s="189">
        <v>14523.203820000001</v>
      </c>
    </row>
    <row r="716" spans="2:3" x14ac:dyDescent="0.3">
      <c r="B716" s="188" t="s">
        <v>29</v>
      </c>
      <c r="C716" s="189">
        <v>14584.999570000005</v>
      </c>
    </row>
    <row r="717" spans="2:3" x14ac:dyDescent="0.3">
      <c r="B717" s="214" t="s">
        <v>1567</v>
      </c>
      <c r="C717" s="215" t="s">
        <v>1546</v>
      </c>
    </row>
    <row r="718" spans="2:3" x14ac:dyDescent="0.3">
      <c r="B718" s="177" t="s">
        <v>0</v>
      </c>
      <c r="C718" s="178">
        <v>318760</v>
      </c>
    </row>
    <row r="719" spans="2:3" x14ac:dyDescent="0.3">
      <c r="B719" s="180" t="s">
        <v>2</v>
      </c>
      <c r="C719" s="178">
        <v>279856.75</v>
      </c>
    </row>
    <row r="720" spans="2:3" x14ac:dyDescent="0.3">
      <c r="B720" s="180" t="s">
        <v>3</v>
      </c>
      <c r="C720" s="178">
        <v>38903.25</v>
      </c>
    </row>
    <row r="721" spans="2:3" x14ac:dyDescent="0.3">
      <c r="B721" s="177" t="s">
        <v>4</v>
      </c>
      <c r="C721" s="178">
        <v>0</v>
      </c>
    </row>
    <row r="722" spans="2:3" x14ac:dyDescent="0.3">
      <c r="B722" s="177" t="s">
        <v>5</v>
      </c>
      <c r="C722" s="178">
        <v>0</v>
      </c>
    </row>
    <row r="723" spans="2:3" x14ac:dyDescent="0.3">
      <c r="B723" s="177" t="s">
        <v>7</v>
      </c>
      <c r="C723" s="178">
        <v>0</v>
      </c>
    </row>
    <row r="724" spans="2:3" x14ac:dyDescent="0.3">
      <c r="B724" s="181" t="s">
        <v>31</v>
      </c>
      <c r="C724" s="182">
        <v>630</v>
      </c>
    </row>
    <row r="725" spans="2:3" x14ac:dyDescent="0.3">
      <c r="B725" s="183" t="s">
        <v>32</v>
      </c>
      <c r="C725" s="184">
        <v>0</v>
      </c>
    </row>
    <row r="726" spans="2:3" x14ac:dyDescent="0.3">
      <c r="B726" s="183" t="s">
        <v>33</v>
      </c>
      <c r="C726" s="184">
        <v>630</v>
      </c>
    </row>
    <row r="727" spans="2:3" x14ac:dyDescent="0.3">
      <c r="B727" s="185" t="s">
        <v>10</v>
      </c>
      <c r="C727" s="186">
        <v>28893</v>
      </c>
    </row>
    <row r="728" spans="2:3" x14ac:dyDescent="0.3">
      <c r="B728" s="180" t="s">
        <v>11</v>
      </c>
      <c r="C728" s="178">
        <v>9800</v>
      </c>
    </row>
    <row r="729" spans="2:3" x14ac:dyDescent="0.3">
      <c r="B729" s="180" t="s">
        <v>12</v>
      </c>
      <c r="C729" s="178">
        <v>16969</v>
      </c>
    </row>
    <row r="730" spans="2:3" x14ac:dyDescent="0.3">
      <c r="B730" s="180" t="s">
        <v>13</v>
      </c>
      <c r="C730" s="178">
        <v>0</v>
      </c>
    </row>
    <row r="731" spans="2:3" x14ac:dyDescent="0.3">
      <c r="B731" s="180" t="s">
        <v>14</v>
      </c>
      <c r="C731" s="178">
        <v>0</v>
      </c>
    </row>
    <row r="732" spans="2:3" x14ac:dyDescent="0.3">
      <c r="B732" s="180" t="s">
        <v>2</v>
      </c>
      <c r="C732" s="178">
        <v>0</v>
      </c>
    </row>
    <row r="733" spans="2:3" x14ac:dyDescent="0.3">
      <c r="B733" s="180" t="s">
        <v>15</v>
      </c>
      <c r="C733" s="178">
        <v>416</v>
      </c>
    </row>
    <row r="734" spans="2:3" x14ac:dyDescent="0.3">
      <c r="B734" s="180" t="s">
        <v>16</v>
      </c>
      <c r="C734" s="178">
        <v>1708</v>
      </c>
    </row>
    <row r="735" spans="2:3" x14ac:dyDescent="0.3">
      <c r="B735" s="185" t="s">
        <v>17</v>
      </c>
      <c r="C735" s="178">
        <v>0</v>
      </c>
    </row>
    <row r="736" spans="2:3" x14ac:dyDescent="0.3">
      <c r="B736" s="185" t="s">
        <v>18</v>
      </c>
      <c r="C736" s="178">
        <v>0</v>
      </c>
    </row>
    <row r="737" spans="2:3" x14ac:dyDescent="0.3">
      <c r="B737" s="185" t="s">
        <v>21</v>
      </c>
      <c r="C737" s="178">
        <v>187008</v>
      </c>
    </row>
    <row r="738" spans="2:3" x14ac:dyDescent="0.3">
      <c r="B738" s="181" t="s">
        <v>23</v>
      </c>
      <c r="C738" s="178">
        <v>318760</v>
      </c>
    </row>
    <row r="739" spans="2:3" x14ac:dyDescent="0.3">
      <c r="B739" s="187" t="s">
        <v>0</v>
      </c>
      <c r="C739" s="178">
        <v>318760</v>
      </c>
    </row>
    <row r="740" spans="2:3" x14ac:dyDescent="0.3">
      <c r="B740" s="187" t="s">
        <v>4</v>
      </c>
      <c r="C740" s="178">
        <v>0</v>
      </c>
    </row>
    <row r="741" spans="2:3" x14ac:dyDescent="0.3">
      <c r="B741" s="187" t="s">
        <v>24</v>
      </c>
      <c r="C741" s="178">
        <v>0</v>
      </c>
    </row>
    <row r="742" spans="2:3" x14ac:dyDescent="0.3">
      <c r="B742" s="187" t="s">
        <v>7</v>
      </c>
      <c r="C742" s="178">
        <v>0</v>
      </c>
    </row>
    <row r="743" spans="2:3" x14ac:dyDescent="0.3">
      <c r="B743" s="181" t="s">
        <v>25</v>
      </c>
      <c r="C743" s="178">
        <v>215901</v>
      </c>
    </row>
    <row r="744" spans="2:3" x14ac:dyDescent="0.3">
      <c r="B744" s="187" t="s">
        <v>10</v>
      </c>
      <c r="C744" s="178">
        <v>28893</v>
      </c>
    </row>
    <row r="745" spans="2:3" x14ac:dyDescent="0.3">
      <c r="B745" s="187" t="s">
        <v>17</v>
      </c>
      <c r="C745" s="178">
        <v>0</v>
      </c>
    </row>
    <row r="746" spans="2:3" x14ac:dyDescent="0.3">
      <c r="B746" s="187" t="s">
        <v>26</v>
      </c>
      <c r="C746" s="178">
        <v>0</v>
      </c>
    </row>
    <row r="747" spans="2:3" x14ac:dyDescent="0.3">
      <c r="B747" s="187" t="s">
        <v>21</v>
      </c>
      <c r="C747" s="186">
        <v>187008</v>
      </c>
    </row>
    <row r="748" spans="2:3" x14ac:dyDescent="0.3">
      <c r="B748" s="188" t="s">
        <v>27</v>
      </c>
      <c r="C748" s="189">
        <v>102859</v>
      </c>
    </row>
    <row r="749" spans="2:3" x14ac:dyDescent="0.3">
      <c r="B749" s="188" t="s">
        <v>28</v>
      </c>
      <c r="C749" s="189">
        <v>26399</v>
      </c>
    </row>
    <row r="750" spans="2:3" x14ac:dyDescent="0.3">
      <c r="B750" s="188" t="s">
        <v>29</v>
      </c>
      <c r="C750" s="189">
        <v>129258</v>
      </c>
    </row>
    <row r="751" spans="2:3" x14ac:dyDescent="0.3">
      <c r="B751" s="214" t="s">
        <v>1568</v>
      </c>
      <c r="C751" s="215" t="s">
        <v>1546</v>
      </c>
    </row>
    <row r="752" spans="2:3" x14ac:dyDescent="0.3">
      <c r="B752" s="177" t="s">
        <v>0</v>
      </c>
      <c r="C752" s="178">
        <v>1914.22</v>
      </c>
    </row>
    <row r="753" spans="2:3" x14ac:dyDescent="0.3">
      <c r="B753" s="180" t="s">
        <v>2</v>
      </c>
      <c r="C753" s="178">
        <v>0</v>
      </c>
    </row>
    <row r="754" spans="2:3" x14ac:dyDescent="0.3">
      <c r="B754" s="180" t="s">
        <v>3</v>
      </c>
      <c r="C754" s="178">
        <v>1914.22</v>
      </c>
    </row>
    <row r="755" spans="2:3" x14ac:dyDescent="0.3">
      <c r="B755" s="177" t="s">
        <v>4</v>
      </c>
      <c r="C755" s="178">
        <v>0</v>
      </c>
    </row>
    <row r="756" spans="2:3" x14ac:dyDescent="0.3">
      <c r="B756" s="177" t="s">
        <v>5</v>
      </c>
      <c r="C756" s="178">
        <v>0</v>
      </c>
    </row>
    <row r="757" spans="2:3" x14ac:dyDescent="0.3">
      <c r="B757" s="177" t="s">
        <v>7</v>
      </c>
      <c r="C757" s="178">
        <v>0</v>
      </c>
    </row>
    <row r="758" spans="2:3" x14ac:dyDescent="0.3">
      <c r="B758" s="181" t="s">
        <v>31</v>
      </c>
      <c r="C758" s="182">
        <v>0</v>
      </c>
    </row>
    <row r="759" spans="2:3" x14ac:dyDescent="0.3">
      <c r="B759" s="183" t="s">
        <v>32</v>
      </c>
      <c r="C759" s="184">
        <v>0</v>
      </c>
    </row>
    <row r="760" spans="2:3" x14ac:dyDescent="0.3">
      <c r="B760" s="183" t="s">
        <v>33</v>
      </c>
      <c r="C760" s="184">
        <v>0</v>
      </c>
    </row>
    <row r="761" spans="2:3" x14ac:dyDescent="0.3">
      <c r="B761" s="185" t="s">
        <v>10</v>
      </c>
      <c r="C761" s="186">
        <v>1787.595</v>
      </c>
    </row>
    <row r="762" spans="2:3" x14ac:dyDescent="0.3">
      <c r="B762" s="180" t="s">
        <v>11</v>
      </c>
      <c r="C762" s="178">
        <v>1058.075</v>
      </c>
    </row>
    <row r="763" spans="2:3" x14ac:dyDescent="0.3">
      <c r="B763" s="180" t="s">
        <v>12</v>
      </c>
      <c r="C763" s="178">
        <v>580.29100000000005</v>
      </c>
    </row>
    <row r="764" spans="2:3" x14ac:dyDescent="0.3">
      <c r="B764" s="180" t="s">
        <v>13</v>
      </c>
      <c r="C764" s="178">
        <v>0</v>
      </c>
    </row>
    <row r="765" spans="2:3" x14ac:dyDescent="0.3">
      <c r="B765" s="180" t="s">
        <v>14</v>
      </c>
      <c r="C765" s="178">
        <v>0</v>
      </c>
    </row>
    <row r="766" spans="2:3" x14ac:dyDescent="0.3">
      <c r="B766" s="180" t="s">
        <v>2</v>
      </c>
      <c r="C766" s="178">
        <v>0</v>
      </c>
    </row>
    <row r="767" spans="2:3" x14ac:dyDescent="0.3">
      <c r="B767" s="180" t="s">
        <v>15</v>
      </c>
      <c r="C767" s="178">
        <v>11.164999999999999</v>
      </c>
    </row>
    <row r="768" spans="2:3" x14ac:dyDescent="0.3">
      <c r="B768" s="180" t="s">
        <v>16</v>
      </c>
      <c r="C768" s="178">
        <v>138.06399999999999</v>
      </c>
    </row>
    <row r="769" spans="2:3" x14ac:dyDescent="0.3">
      <c r="B769" s="185" t="s">
        <v>17</v>
      </c>
      <c r="C769" s="178">
        <v>8.3559999999999999</v>
      </c>
    </row>
    <row r="770" spans="2:3" x14ac:dyDescent="0.3">
      <c r="B770" s="185" t="s">
        <v>18</v>
      </c>
      <c r="C770" s="178">
        <v>23.719000000000001</v>
      </c>
    </row>
    <row r="771" spans="2:3" x14ac:dyDescent="0.3">
      <c r="B771" s="185" t="s">
        <v>21</v>
      </c>
      <c r="C771" s="178">
        <v>13.132</v>
      </c>
    </row>
    <row r="772" spans="2:3" x14ac:dyDescent="0.3">
      <c r="B772" s="181" t="s">
        <v>23</v>
      </c>
      <c r="C772" s="178">
        <v>1914.22</v>
      </c>
    </row>
    <row r="773" spans="2:3" x14ac:dyDescent="0.3">
      <c r="B773" s="187" t="s">
        <v>0</v>
      </c>
      <c r="C773" s="178">
        <v>1914.22</v>
      </c>
    </row>
    <row r="774" spans="2:3" x14ac:dyDescent="0.3">
      <c r="B774" s="187" t="s">
        <v>4</v>
      </c>
      <c r="C774" s="178">
        <v>0</v>
      </c>
    </row>
    <row r="775" spans="2:3" x14ac:dyDescent="0.3">
      <c r="B775" s="187" t="s">
        <v>24</v>
      </c>
      <c r="C775" s="178">
        <v>0</v>
      </c>
    </row>
    <row r="776" spans="2:3" x14ac:dyDescent="0.3">
      <c r="B776" s="187" t="s">
        <v>7</v>
      </c>
      <c r="C776" s="178">
        <v>0</v>
      </c>
    </row>
    <row r="777" spans="2:3" x14ac:dyDescent="0.3">
      <c r="B777" s="181" t="s">
        <v>25</v>
      </c>
      <c r="C777" s="178">
        <v>1832.8020000000001</v>
      </c>
    </row>
    <row r="778" spans="2:3" x14ac:dyDescent="0.3">
      <c r="B778" s="187" t="s">
        <v>10</v>
      </c>
      <c r="C778" s="178">
        <v>1787.595</v>
      </c>
    </row>
    <row r="779" spans="2:3" x14ac:dyDescent="0.3">
      <c r="B779" s="187" t="s">
        <v>17</v>
      </c>
      <c r="C779" s="178">
        <v>8.3559999999999999</v>
      </c>
    </row>
    <row r="780" spans="2:3" x14ac:dyDescent="0.3">
      <c r="B780" s="187" t="s">
        <v>26</v>
      </c>
      <c r="C780" s="178">
        <v>23.719000000000001</v>
      </c>
    </row>
    <row r="781" spans="2:3" x14ac:dyDescent="0.3">
      <c r="B781" s="187" t="s">
        <v>21</v>
      </c>
      <c r="C781" s="186">
        <v>13.132</v>
      </c>
    </row>
    <row r="782" spans="2:3" x14ac:dyDescent="0.3">
      <c r="B782" s="188" t="s">
        <v>27</v>
      </c>
      <c r="C782" s="189">
        <v>81.417999999999893</v>
      </c>
    </row>
    <row r="783" spans="2:3" x14ac:dyDescent="0.3">
      <c r="B783" s="188" t="s">
        <v>28</v>
      </c>
      <c r="C783" s="189">
        <v>35.21</v>
      </c>
    </row>
    <row r="784" spans="2:3" x14ac:dyDescent="0.3">
      <c r="B784" s="188" t="s">
        <v>29</v>
      </c>
      <c r="C784" s="189">
        <v>116.6279999999999</v>
      </c>
    </row>
    <row r="785" spans="2:3" x14ac:dyDescent="0.3">
      <c r="B785" s="214" t="s">
        <v>1569</v>
      </c>
      <c r="C785" s="215" t="s">
        <v>1546</v>
      </c>
    </row>
    <row r="786" spans="2:3" x14ac:dyDescent="0.3">
      <c r="B786" s="177" t="s">
        <v>0</v>
      </c>
      <c r="C786" s="178">
        <v>92.9</v>
      </c>
    </row>
    <row r="787" spans="2:3" x14ac:dyDescent="0.3">
      <c r="B787" s="180" t="s">
        <v>2</v>
      </c>
      <c r="C787" s="178">
        <v>0</v>
      </c>
    </row>
    <row r="788" spans="2:3" x14ac:dyDescent="0.3">
      <c r="B788" s="180" t="s">
        <v>3</v>
      </c>
      <c r="C788" s="178">
        <v>92.9</v>
      </c>
    </row>
    <row r="789" spans="2:3" x14ac:dyDescent="0.3">
      <c r="B789" s="177" t="s">
        <v>4</v>
      </c>
      <c r="C789" s="178">
        <v>0</v>
      </c>
    </row>
    <row r="790" spans="2:3" x14ac:dyDescent="0.3">
      <c r="B790" s="177" t="s">
        <v>5</v>
      </c>
      <c r="C790" s="178">
        <v>788.7</v>
      </c>
    </row>
    <row r="791" spans="2:3" x14ac:dyDescent="0.3">
      <c r="B791" s="177" t="s">
        <v>7</v>
      </c>
      <c r="C791" s="178">
        <v>0</v>
      </c>
    </row>
    <row r="792" spans="2:3" x14ac:dyDescent="0.3">
      <c r="B792" s="181" t="s">
        <v>31</v>
      </c>
      <c r="C792" s="182">
        <v>46</v>
      </c>
    </row>
    <row r="793" spans="2:3" x14ac:dyDescent="0.3">
      <c r="B793" s="183" t="s">
        <v>32</v>
      </c>
      <c r="C793" s="184">
        <v>46</v>
      </c>
    </row>
    <row r="794" spans="2:3" x14ac:dyDescent="0.3">
      <c r="B794" s="183" t="s">
        <v>33</v>
      </c>
      <c r="C794" s="184">
        <v>0</v>
      </c>
    </row>
    <row r="795" spans="2:3" x14ac:dyDescent="0.3">
      <c r="B795" s="185" t="s">
        <v>10</v>
      </c>
      <c r="C795" s="186">
        <v>792.1</v>
      </c>
    </row>
    <row r="796" spans="2:3" x14ac:dyDescent="0.3">
      <c r="B796" s="180" t="s">
        <v>11</v>
      </c>
      <c r="C796" s="178">
        <v>423.8</v>
      </c>
    </row>
    <row r="797" spans="2:3" x14ac:dyDescent="0.3">
      <c r="B797" s="180" t="s">
        <v>12</v>
      </c>
      <c r="C797" s="178">
        <v>250.8</v>
      </c>
    </row>
    <row r="798" spans="2:3" x14ac:dyDescent="0.3">
      <c r="B798" s="180" t="s">
        <v>13</v>
      </c>
      <c r="C798" s="178">
        <v>0</v>
      </c>
    </row>
    <row r="799" spans="2:3" x14ac:dyDescent="0.3">
      <c r="B799" s="180" t="s">
        <v>14</v>
      </c>
      <c r="C799" s="178">
        <v>0</v>
      </c>
    </row>
    <row r="800" spans="2:3" x14ac:dyDescent="0.3">
      <c r="B800" s="180" t="s">
        <v>2</v>
      </c>
      <c r="C800" s="178">
        <v>0</v>
      </c>
    </row>
    <row r="801" spans="2:3" x14ac:dyDescent="0.3">
      <c r="B801" s="180" t="s">
        <v>15</v>
      </c>
      <c r="C801" s="178">
        <v>0</v>
      </c>
    </row>
    <row r="802" spans="2:3" x14ac:dyDescent="0.3">
      <c r="B802" s="180" t="s">
        <v>16</v>
      </c>
      <c r="C802" s="178">
        <v>117.5</v>
      </c>
    </row>
    <row r="803" spans="2:3" x14ac:dyDescent="0.3">
      <c r="B803" s="185" t="s">
        <v>17</v>
      </c>
      <c r="C803" s="178">
        <v>0</v>
      </c>
    </row>
    <row r="804" spans="2:3" x14ac:dyDescent="0.3">
      <c r="B804" s="185" t="s">
        <v>18</v>
      </c>
      <c r="C804" s="178">
        <v>0</v>
      </c>
    </row>
    <row r="805" spans="2:3" x14ac:dyDescent="0.3">
      <c r="B805" s="185" t="s">
        <v>21</v>
      </c>
      <c r="C805" s="178">
        <v>219.5</v>
      </c>
    </row>
    <row r="806" spans="2:3" x14ac:dyDescent="0.3">
      <c r="B806" s="181" t="s">
        <v>23</v>
      </c>
      <c r="C806" s="178">
        <v>881.6</v>
      </c>
    </row>
    <row r="807" spans="2:3" x14ac:dyDescent="0.3">
      <c r="B807" s="187" t="s">
        <v>0</v>
      </c>
      <c r="C807" s="178">
        <v>92.9</v>
      </c>
    </row>
    <row r="808" spans="2:3" x14ac:dyDescent="0.3">
      <c r="B808" s="187" t="s">
        <v>4</v>
      </c>
      <c r="C808" s="178">
        <v>0</v>
      </c>
    </row>
    <row r="809" spans="2:3" x14ac:dyDescent="0.3">
      <c r="B809" s="187" t="s">
        <v>24</v>
      </c>
      <c r="C809" s="178">
        <v>788.7</v>
      </c>
    </row>
    <row r="810" spans="2:3" x14ac:dyDescent="0.3">
      <c r="B810" s="187" t="s">
        <v>7</v>
      </c>
      <c r="C810" s="178">
        <v>0</v>
      </c>
    </row>
    <row r="811" spans="2:3" x14ac:dyDescent="0.3">
      <c r="B811" s="181" t="s">
        <v>25</v>
      </c>
      <c r="C811" s="178">
        <v>1011.6</v>
      </c>
    </row>
    <row r="812" spans="2:3" x14ac:dyDescent="0.3">
      <c r="B812" s="187" t="s">
        <v>10</v>
      </c>
      <c r="C812" s="178">
        <v>792.1</v>
      </c>
    </row>
    <row r="813" spans="2:3" x14ac:dyDescent="0.3">
      <c r="B813" s="187" t="s">
        <v>17</v>
      </c>
      <c r="C813" s="178">
        <v>0</v>
      </c>
    </row>
    <row r="814" spans="2:3" x14ac:dyDescent="0.3">
      <c r="B814" s="187" t="s">
        <v>26</v>
      </c>
      <c r="C814" s="178">
        <v>0</v>
      </c>
    </row>
    <row r="815" spans="2:3" x14ac:dyDescent="0.3">
      <c r="B815" s="187" t="s">
        <v>21</v>
      </c>
      <c r="C815" s="186">
        <v>219.5</v>
      </c>
    </row>
    <row r="816" spans="2:3" x14ac:dyDescent="0.3">
      <c r="B816" s="188" t="s">
        <v>27</v>
      </c>
      <c r="C816" s="189">
        <v>-130</v>
      </c>
    </row>
    <row r="817" spans="2:3" x14ac:dyDescent="0.3">
      <c r="B817" s="188" t="s">
        <v>28</v>
      </c>
      <c r="C817" s="189">
        <v>329.7</v>
      </c>
    </row>
    <row r="818" spans="2:3" x14ac:dyDescent="0.3">
      <c r="B818" s="188" t="s">
        <v>29</v>
      </c>
      <c r="C818" s="189">
        <v>199.7</v>
      </c>
    </row>
    <row r="819" spans="2:3" x14ac:dyDescent="0.3">
      <c r="B819" s="214" t="s">
        <v>1570</v>
      </c>
      <c r="C819" s="215" t="s">
        <v>1546</v>
      </c>
    </row>
    <row r="820" spans="2:3" x14ac:dyDescent="0.3">
      <c r="B820" s="177" t="s">
        <v>0</v>
      </c>
      <c r="C820" s="178">
        <v>492371.60599999997</v>
      </c>
    </row>
    <row r="821" spans="2:3" x14ac:dyDescent="0.3">
      <c r="B821" s="180" t="s">
        <v>2</v>
      </c>
      <c r="C821" s="178">
        <v>336350.06799999997</v>
      </c>
    </row>
    <row r="822" spans="2:3" x14ac:dyDescent="0.3">
      <c r="B822" s="180" t="s">
        <v>3</v>
      </c>
      <c r="C822" s="178">
        <v>156021.538</v>
      </c>
    </row>
    <row r="823" spans="2:3" x14ac:dyDescent="0.3">
      <c r="B823" s="177" t="s">
        <v>4</v>
      </c>
      <c r="C823" s="178">
        <v>0</v>
      </c>
    </row>
    <row r="824" spans="2:3" x14ac:dyDescent="0.3">
      <c r="B824" s="177" t="s">
        <v>5</v>
      </c>
      <c r="C824" s="178">
        <v>0</v>
      </c>
    </row>
    <row r="825" spans="2:3" x14ac:dyDescent="0.3">
      <c r="B825" s="177" t="s">
        <v>7</v>
      </c>
      <c r="C825" s="178">
        <v>107581</v>
      </c>
    </row>
    <row r="826" spans="2:3" x14ac:dyDescent="0.3">
      <c r="B826" s="181" t="s">
        <v>31</v>
      </c>
      <c r="C826" s="182">
        <v>3021</v>
      </c>
    </row>
    <row r="827" spans="2:3" x14ac:dyDescent="0.3">
      <c r="B827" s="183" t="s">
        <v>32</v>
      </c>
      <c r="C827" s="184">
        <v>3021</v>
      </c>
    </row>
    <row r="828" spans="2:3" x14ac:dyDescent="0.3">
      <c r="B828" s="183" t="s">
        <v>33</v>
      </c>
      <c r="C828" s="184">
        <v>0</v>
      </c>
    </row>
    <row r="829" spans="2:3" x14ac:dyDescent="0.3">
      <c r="B829" s="185" t="s">
        <v>10</v>
      </c>
      <c r="C829" s="186">
        <v>119652.54300000001</v>
      </c>
    </row>
    <row r="830" spans="2:3" x14ac:dyDescent="0.3">
      <c r="B830" s="180" t="s">
        <v>11</v>
      </c>
      <c r="C830" s="178">
        <v>35076.038</v>
      </c>
    </row>
    <row r="831" spans="2:3" x14ac:dyDescent="0.3">
      <c r="B831" s="180" t="s">
        <v>12</v>
      </c>
      <c r="C831" s="178">
        <v>43125.161999999997</v>
      </c>
    </row>
    <row r="832" spans="2:3" x14ac:dyDescent="0.3">
      <c r="B832" s="180" t="s">
        <v>13</v>
      </c>
      <c r="C832" s="178">
        <v>12002.016</v>
      </c>
    </row>
    <row r="833" spans="2:3" x14ac:dyDescent="0.3">
      <c r="B833" s="180" t="s">
        <v>14</v>
      </c>
      <c r="C833" s="178">
        <v>0</v>
      </c>
    </row>
    <row r="834" spans="2:3" x14ac:dyDescent="0.3">
      <c r="B834" s="180" t="s">
        <v>2</v>
      </c>
      <c r="C834" s="178">
        <v>0</v>
      </c>
    </row>
    <row r="835" spans="2:3" x14ac:dyDescent="0.3">
      <c r="B835" s="180" t="s">
        <v>15</v>
      </c>
      <c r="C835" s="178">
        <v>116</v>
      </c>
    </row>
    <row r="836" spans="2:3" x14ac:dyDescent="0.3">
      <c r="B836" s="180" t="s">
        <v>16</v>
      </c>
      <c r="C836" s="178">
        <v>29333.327000000001</v>
      </c>
    </row>
    <row r="837" spans="2:3" x14ac:dyDescent="0.3">
      <c r="B837" s="185" t="s">
        <v>17</v>
      </c>
      <c r="C837" s="178">
        <v>330062.28700000001</v>
      </c>
    </row>
    <row r="838" spans="2:3" x14ac:dyDescent="0.3">
      <c r="B838" s="185" t="s">
        <v>18</v>
      </c>
      <c r="C838" s="178">
        <v>0</v>
      </c>
    </row>
    <row r="839" spans="2:3" x14ac:dyDescent="0.3">
      <c r="B839" s="185" t="s">
        <v>21</v>
      </c>
      <c r="C839" s="178">
        <v>1163.4770000000001</v>
      </c>
    </row>
    <row r="840" spans="2:3" x14ac:dyDescent="0.3">
      <c r="B840" s="181" t="s">
        <v>23</v>
      </c>
      <c r="C840" s="178">
        <v>599952.60599999991</v>
      </c>
    </row>
    <row r="841" spans="2:3" x14ac:dyDescent="0.3">
      <c r="B841" s="187" t="s">
        <v>0</v>
      </c>
      <c r="C841" s="178">
        <v>492371.60599999997</v>
      </c>
    </row>
    <row r="842" spans="2:3" x14ac:dyDescent="0.3">
      <c r="B842" s="187" t="s">
        <v>4</v>
      </c>
      <c r="C842" s="178">
        <v>0</v>
      </c>
    </row>
    <row r="843" spans="2:3" x14ac:dyDescent="0.3">
      <c r="B843" s="187" t="s">
        <v>24</v>
      </c>
      <c r="C843" s="178">
        <v>0</v>
      </c>
    </row>
    <row r="844" spans="2:3" x14ac:dyDescent="0.3">
      <c r="B844" s="187" t="s">
        <v>7</v>
      </c>
      <c r="C844" s="178">
        <v>107581</v>
      </c>
    </row>
    <row r="845" spans="2:3" x14ac:dyDescent="0.3">
      <c r="B845" s="181" t="s">
        <v>25</v>
      </c>
      <c r="C845" s="178">
        <v>450878.30700000003</v>
      </c>
    </row>
    <row r="846" spans="2:3" x14ac:dyDescent="0.3">
      <c r="B846" s="187" t="s">
        <v>10</v>
      </c>
      <c r="C846" s="178">
        <v>119652.54300000001</v>
      </c>
    </row>
    <row r="847" spans="2:3" x14ac:dyDescent="0.3">
      <c r="B847" s="187" t="s">
        <v>17</v>
      </c>
      <c r="C847" s="178">
        <v>330062.28700000001</v>
      </c>
    </row>
    <row r="848" spans="2:3" x14ac:dyDescent="0.3">
      <c r="B848" s="187" t="s">
        <v>26</v>
      </c>
      <c r="C848" s="178">
        <v>0</v>
      </c>
    </row>
    <row r="849" spans="2:3" x14ac:dyDescent="0.3">
      <c r="B849" s="187" t="s">
        <v>21</v>
      </c>
      <c r="C849" s="186">
        <v>1163.4770000000001</v>
      </c>
    </row>
    <row r="850" spans="2:3" x14ac:dyDescent="0.3">
      <c r="B850" s="188" t="s">
        <v>27</v>
      </c>
      <c r="C850" s="189">
        <v>149074.29899999988</v>
      </c>
    </row>
    <row r="851" spans="2:3" x14ac:dyDescent="0.3">
      <c r="B851" s="188" t="s">
        <v>28</v>
      </c>
      <c r="C851" s="189">
        <v>114786.863</v>
      </c>
    </row>
    <row r="852" spans="2:3" x14ac:dyDescent="0.3">
      <c r="B852" s="188" t="s">
        <v>29</v>
      </c>
      <c r="C852" s="189">
        <v>263861.16199999989</v>
      </c>
    </row>
    <row r="853" spans="2:3" x14ac:dyDescent="0.3">
      <c r="B853" s="190"/>
      <c r="C853" s="191"/>
    </row>
    <row r="854" spans="2:3" x14ac:dyDescent="0.3">
      <c r="B854" s="192"/>
      <c r="C854" s="193"/>
    </row>
    <row r="855" spans="2:3" x14ac:dyDescent="0.3">
      <c r="B855" s="194"/>
      <c r="C855" s="195"/>
    </row>
    <row r="856" spans="2:3" x14ac:dyDescent="0.3">
      <c r="B856" s="194"/>
      <c r="C856" s="195"/>
    </row>
    <row r="857" spans="2:3" x14ac:dyDescent="0.3">
      <c r="B857" s="192"/>
      <c r="C857" s="193"/>
    </row>
    <row r="858" spans="2:3" x14ac:dyDescent="0.3">
      <c r="B858" s="192"/>
      <c r="C858" s="193"/>
    </row>
    <row r="859" spans="2:3" x14ac:dyDescent="0.3">
      <c r="B859" s="192"/>
      <c r="C859" s="193"/>
    </row>
    <row r="860" spans="2:3" x14ac:dyDescent="0.3">
      <c r="B860" s="196"/>
      <c r="C860" s="197"/>
    </row>
    <row r="861" spans="2:3" x14ac:dyDescent="0.3">
      <c r="B861" s="198"/>
      <c r="C861" s="199"/>
    </row>
    <row r="862" spans="2:3" x14ac:dyDescent="0.3">
      <c r="B862" s="198"/>
      <c r="C862" s="199"/>
    </row>
    <row r="863" spans="2:3" x14ac:dyDescent="0.3">
      <c r="B863" s="198"/>
      <c r="C863" s="200"/>
    </row>
    <row r="864" spans="2:3" x14ac:dyDescent="0.3">
      <c r="B864" s="201"/>
      <c r="C864" s="202"/>
    </row>
    <row r="865" spans="2:3" x14ac:dyDescent="0.3">
      <c r="B865" s="201"/>
      <c r="C865" s="202"/>
    </row>
    <row r="866" spans="2:3" x14ac:dyDescent="0.3">
      <c r="B866" s="201"/>
      <c r="C866" s="202"/>
    </row>
    <row r="867" spans="2:3" x14ac:dyDescent="0.3">
      <c r="B867" s="194"/>
      <c r="C867" s="202"/>
    </row>
    <row r="868" spans="2:3" x14ac:dyDescent="0.3">
      <c r="B868" s="194"/>
      <c r="C868" s="202"/>
    </row>
    <row r="869" spans="2:3" x14ac:dyDescent="0.3">
      <c r="B869" s="201"/>
      <c r="C869" s="202"/>
    </row>
    <row r="870" spans="2:3" x14ac:dyDescent="0.3">
      <c r="B870" s="201"/>
      <c r="C870" s="202"/>
    </row>
    <row r="871" spans="2:3" x14ac:dyDescent="0.3">
      <c r="B871" s="198"/>
      <c r="C871" s="200"/>
    </row>
    <row r="872" spans="2:3" x14ac:dyDescent="0.3">
      <c r="B872" s="198"/>
      <c r="C872" s="200"/>
    </row>
    <row r="873" spans="2:3" x14ac:dyDescent="0.3">
      <c r="B873" s="198"/>
      <c r="C873" s="200"/>
    </row>
    <row r="874" spans="2:3" x14ac:dyDescent="0.3">
      <c r="B874" s="201"/>
      <c r="C874" s="202"/>
    </row>
    <row r="875" spans="2:3" x14ac:dyDescent="0.3">
      <c r="B875" s="203"/>
      <c r="C875" s="202"/>
    </row>
    <row r="876" spans="2:3" x14ac:dyDescent="0.3">
      <c r="B876" s="203"/>
      <c r="C876" s="202"/>
    </row>
    <row r="877" spans="2:3" x14ac:dyDescent="0.3">
      <c r="B877" s="203"/>
      <c r="C877" s="202"/>
    </row>
    <row r="878" spans="2:3" x14ac:dyDescent="0.3">
      <c r="B878" s="203"/>
      <c r="C878" s="202"/>
    </row>
    <row r="879" spans="2:3" x14ac:dyDescent="0.3">
      <c r="B879" s="201"/>
      <c r="C879" s="202"/>
    </row>
    <row r="880" spans="2:3" x14ac:dyDescent="0.3">
      <c r="B880" s="203"/>
      <c r="C880" s="202"/>
    </row>
    <row r="881" spans="2:3" x14ac:dyDescent="0.3">
      <c r="B881" s="203"/>
      <c r="C881" s="202"/>
    </row>
    <row r="882" spans="2:3" x14ac:dyDescent="0.3">
      <c r="B882" s="203"/>
      <c r="C882" s="202"/>
    </row>
    <row r="883" spans="2:3" x14ac:dyDescent="0.3">
      <c r="B883" s="203"/>
      <c r="C883" s="202"/>
    </row>
    <row r="884" spans="2:3" x14ac:dyDescent="0.3">
      <c r="B884" s="204"/>
      <c r="C884" s="205"/>
    </row>
    <row r="885" spans="2:3" x14ac:dyDescent="0.3">
      <c r="B885" s="204"/>
      <c r="C885" s="205"/>
    </row>
    <row r="886" spans="2:3" x14ac:dyDescent="0.3">
      <c r="B886" s="204"/>
      <c r="C886" s="205"/>
    </row>
    <row r="887" spans="2:3" x14ac:dyDescent="0.3">
      <c r="B887" s="190"/>
      <c r="C887" s="191"/>
    </row>
    <row r="888" spans="2:3" x14ac:dyDescent="0.3">
      <c r="B888" s="192"/>
      <c r="C888" s="193"/>
    </row>
    <row r="889" spans="2:3" x14ac:dyDescent="0.3">
      <c r="B889" s="194"/>
      <c r="C889" s="195"/>
    </row>
    <row r="890" spans="2:3" x14ac:dyDescent="0.3">
      <c r="B890" s="194"/>
      <c r="C890" s="195"/>
    </row>
    <row r="891" spans="2:3" x14ac:dyDescent="0.3">
      <c r="B891" s="192"/>
      <c r="C891" s="193"/>
    </row>
    <row r="892" spans="2:3" x14ac:dyDescent="0.3">
      <c r="B892" s="192"/>
      <c r="C892" s="193"/>
    </row>
    <row r="893" spans="2:3" x14ac:dyDescent="0.3">
      <c r="B893" s="192"/>
      <c r="C893" s="193"/>
    </row>
    <row r="894" spans="2:3" x14ac:dyDescent="0.3">
      <c r="B894" s="196"/>
      <c r="C894" s="197"/>
    </row>
    <row r="895" spans="2:3" x14ac:dyDescent="0.3">
      <c r="B895" s="198"/>
      <c r="C895" s="199"/>
    </row>
    <row r="896" spans="2:3" x14ac:dyDescent="0.3">
      <c r="B896" s="198"/>
      <c r="C896" s="199"/>
    </row>
    <row r="897" spans="2:3" x14ac:dyDescent="0.3">
      <c r="B897" s="198"/>
      <c r="C897" s="200"/>
    </row>
    <row r="898" spans="2:3" x14ac:dyDescent="0.3">
      <c r="B898" s="201"/>
      <c r="C898" s="202"/>
    </row>
    <row r="899" spans="2:3" x14ac:dyDescent="0.3">
      <c r="B899" s="201"/>
      <c r="C899" s="202"/>
    </row>
    <row r="900" spans="2:3" x14ac:dyDescent="0.3">
      <c r="B900" s="201"/>
      <c r="C900" s="202"/>
    </row>
    <row r="901" spans="2:3" x14ac:dyDescent="0.3">
      <c r="B901" s="194"/>
      <c r="C901" s="202"/>
    </row>
    <row r="902" spans="2:3" x14ac:dyDescent="0.3">
      <c r="B902" s="194"/>
      <c r="C902" s="202"/>
    </row>
    <row r="903" spans="2:3" x14ac:dyDescent="0.3">
      <c r="B903" s="201"/>
      <c r="C903" s="202"/>
    </row>
    <row r="904" spans="2:3" x14ac:dyDescent="0.3">
      <c r="B904" s="201"/>
      <c r="C904" s="202"/>
    </row>
    <row r="905" spans="2:3" x14ac:dyDescent="0.3">
      <c r="B905" s="198"/>
      <c r="C905" s="200"/>
    </row>
    <row r="906" spans="2:3" x14ac:dyDescent="0.3">
      <c r="B906" s="198"/>
      <c r="C906" s="200"/>
    </row>
    <row r="907" spans="2:3" x14ac:dyDescent="0.3">
      <c r="B907" s="198"/>
      <c r="C907" s="200"/>
    </row>
    <row r="908" spans="2:3" x14ac:dyDescent="0.3">
      <c r="B908" s="201"/>
      <c r="C908" s="202"/>
    </row>
    <row r="909" spans="2:3" x14ac:dyDescent="0.3">
      <c r="B909" s="203"/>
      <c r="C909" s="202"/>
    </row>
    <row r="910" spans="2:3" x14ac:dyDescent="0.3">
      <c r="B910" s="203"/>
      <c r="C910" s="202"/>
    </row>
    <row r="911" spans="2:3" x14ac:dyDescent="0.3">
      <c r="B911" s="203"/>
      <c r="C911" s="202"/>
    </row>
    <row r="912" spans="2:3" x14ac:dyDescent="0.3">
      <c r="B912" s="203"/>
      <c r="C912" s="202"/>
    </row>
    <row r="913" spans="2:3" x14ac:dyDescent="0.3">
      <c r="B913" s="201"/>
      <c r="C913" s="202"/>
    </row>
    <row r="914" spans="2:3" x14ac:dyDescent="0.3">
      <c r="B914" s="203"/>
      <c r="C914" s="202"/>
    </row>
    <row r="915" spans="2:3" x14ac:dyDescent="0.3">
      <c r="B915" s="203"/>
      <c r="C915" s="202"/>
    </row>
    <row r="916" spans="2:3" x14ac:dyDescent="0.3">
      <c r="B916" s="203"/>
      <c r="C916" s="202"/>
    </row>
    <row r="917" spans="2:3" x14ac:dyDescent="0.3">
      <c r="B917" s="203"/>
      <c r="C917" s="202"/>
    </row>
    <row r="918" spans="2:3" x14ac:dyDescent="0.3">
      <c r="B918" s="204"/>
      <c r="C918" s="205"/>
    </row>
    <row r="919" spans="2:3" x14ac:dyDescent="0.3">
      <c r="B919" s="204"/>
      <c r="C919" s="205"/>
    </row>
    <row r="920" spans="2:3" x14ac:dyDescent="0.3">
      <c r="B920" s="204"/>
      <c r="C920" s="205"/>
    </row>
    <row r="921" spans="2:3" x14ac:dyDescent="0.3">
      <c r="B921" s="190"/>
      <c r="C921" s="191"/>
    </row>
    <row r="922" spans="2:3" x14ac:dyDescent="0.3">
      <c r="B922" s="192"/>
      <c r="C922" s="193"/>
    </row>
    <row r="923" spans="2:3" x14ac:dyDescent="0.3">
      <c r="B923" s="194"/>
      <c r="C923" s="195"/>
    </row>
    <row r="924" spans="2:3" x14ac:dyDescent="0.3">
      <c r="B924" s="194"/>
      <c r="C924" s="195"/>
    </row>
    <row r="925" spans="2:3" x14ac:dyDescent="0.3">
      <c r="B925" s="192"/>
      <c r="C925" s="193"/>
    </row>
    <row r="926" spans="2:3" x14ac:dyDescent="0.3">
      <c r="B926" s="192"/>
      <c r="C926" s="193"/>
    </row>
    <row r="927" spans="2:3" x14ac:dyDescent="0.3">
      <c r="B927" s="192"/>
      <c r="C927" s="193"/>
    </row>
    <row r="928" spans="2:3" x14ac:dyDescent="0.3">
      <c r="B928" s="196"/>
      <c r="C928" s="197"/>
    </row>
    <row r="929" spans="2:3" x14ac:dyDescent="0.3">
      <c r="B929" s="198"/>
      <c r="C929" s="199"/>
    </row>
    <row r="930" spans="2:3" x14ac:dyDescent="0.3">
      <c r="B930" s="198"/>
      <c r="C930" s="199"/>
    </row>
    <row r="931" spans="2:3" x14ac:dyDescent="0.3">
      <c r="B931" s="198"/>
      <c r="C931" s="200"/>
    </row>
    <row r="932" spans="2:3" x14ac:dyDescent="0.3">
      <c r="B932" s="201"/>
      <c r="C932" s="202"/>
    </row>
    <row r="933" spans="2:3" x14ac:dyDescent="0.3">
      <c r="B933" s="201"/>
      <c r="C933" s="202"/>
    </row>
    <row r="934" spans="2:3" x14ac:dyDescent="0.3">
      <c r="B934" s="201"/>
      <c r="C934" s="202"/>
    </row>
    <row r="935" spans="2:3" x14ac:dyDescent="0.3">
      <c r="B935" s="194"/>
      <c r="C935" s="202"/>
    </row>
    <row r="936" spans="2:3" x14ac:dyDescent="0.3">
      <c r="B936" s="194"/>
      <c r="C936" s="202"/>
    </row>
    <row r="937" spans="2:3" x14ac:dyDescent="0.3">
      <c r="B937" s="201"/>
      <c r="C937" s="202"/>
    </row>
    <row r="938" spans="2:3" x14ac:dyDescent="0.3">
      <c r="B938" s="201"/>
      <c r="C938" s="202"/>
    </row>
    <row r="939" spans="2:3" x14ac:dyDescent="0.3">
      <c r="B939" s="198"/>
      <c r="C939" s="200"/>
    </row>
    <row r="940" spans="2:3" x14ac:dyDescent="0.3">
      <c r="B940" s="198"/>
      <c r="C940" s="200"/>
    </row>
    <row r="941" spans="2:3" x14ac:dyDescent="0.3">
      <c r="B941" s="198"/>
      <c r="C941" s="200"/>
    </row>
    <row r="942" spans="2:3" x14ac:dyDescent="0.3">
      <c r="B942" s="201"/>
      <c r="C942" s="202"/>
    </row>
    <row r="943" spans="2:3" x14ac:dyDescent="0.3">
      <c r="B943" s="203"/>
      <c r="C943" s="202"/>
    </row>
    <row r="944" spans="2:3" x14ac:dyDescent="0.3">
      <c r="B944" s="203"/>
      <c r="C944" s="202"/>
    </row>
    <row r="945" spans="2:3" x14ac:dyDescent="0.3">
      <c r="B945" s="203"/>
      <c r="C945" s="202"/>
    </row>
    <row r="946" spans="2:3" x14ac:dyDescent="0.3">
      <c r="B946" s="203"/>
      <c r="C946" s="202"/>
    </row>
    <row r="947" spans="2:3" x14ac:dyDescent="0.3">
      <c r="B947" s="201"/>
      <c r="C947" s="202"/>
    </row>
    <row r="948" spans="2:3" x14ac:dyDescent="0.3">
      <c r="B948" s="203"/>
      <c r="C948" s="202"/>
    </row>
    <row r="949" spans="2:3" x14ac:dyDescent="0.3">
      <c r="B949" s="203"/>
      <c r="C949" s="202"/>
    </row>
    <row r="950" spans="2:3" x14ac:dyDescent="0.3">
      <c r="B950" s="203"/>
      <c r="C950" s="202"/>
    </row>
    <row r="951" spans="2:3" x14ac:dyDescent="0.3">
      <c r="B951" s="203"/>
      <c r="C951" s="202"/>
    </row>
    <row r="952" spans="2:3" x14ac:dyDescent="0.3">
      <c r="B952" s="204"/>
      <c r="C952" s="205"/>
    </row>
    <row r="953" spans="2:3" x14ac:dyDescent="0.3">
      <c r="B953" s="204"/>
      <c r="C953" s="205"/>
    </row>
    <row r="954" spans="2:3" x14ac:dyDescent="0.3">
      <c r="B954" s="204"/>
      <c r="C954" s="205"/>
    </row>
    <row r="955" spans="2:3" x14ac:dyDescent="0.3">
      <c r="B955" s="190"/>
      <c r="C955" s="191"/>
    </row>
    <row r="956" spans="2:3" x14ac:dyDescent="0.3">
      <c r="B956" s="192"/>
      <c r="C956" s="193"/>
    </row>
    <row r="957" spans="2:3" x14ac:dyDescent="0.3">
      <c r="B957" s="194"/>
      <c r="C957" s="195"/>
    </row>
    <row r="958" spans="2:3" x14ac:dyDescent="0.3">
      <c r="B958" s="194"/>
      <c r="C958" s="195"/>
    </row>
    <row r="959" spans="2:3" x14ac:dyDescent="0.3">
      <c r="B959" s="192"/>
      <c r="C959" s="193"/>
    </row>
    <row r="960" spans="2:3" x14ac:dyDescent="0.3">
      <c r="B960" s="192"/>
      <c r="C960" s="193"/>
    </row>
    <row r="961" spans="2:3" x14ac:dyDescent="0.3">
      <c r="B961" s="192"/>
      <c r="C961" s="193"/>
    </row>
    <row r="962" spans="2:3" x14ac:dyDescent="0.3">
      <c r="B962" s="196"/>
      <c r="C962" s="197"/>
    </row>
    <row r="963" spans="2:3" x14ac:dyDescent="0.3">
      <c r="B963" s="198"/>
      <c r="C963" s="199"/>
    </row>
    <row r="964" spans="2:3" x14ac:dyDescent="0.3">
      <c r="B964" s="198"/>
      <c r="C964" s="199"/>
    </row>
    <row r="965" spans="2:3" x14ac:dyDescent="0.3">
      <c r="B965" s="198"/>
      <c r="C965" s="200"/>
    </row>
    <row r="966" spans="2:3" x14ac:dyDescent="0.3">
      <c r="B966" s="201"/>
      <c r="C966" s="202"/>
    </row>
    <row r="967" spans="2:3" x14ac:dyDescent="0.3">
      <c r="B967" s="201"/>
      <c r="C967" s="202"/>
    </row>
    <row r="968" spans="2:3" x14ac:dyDescent="0.3">
      <c r="B968" s="201"/>
      <c r="C968" s="202"/>
    </row>
    <row r="969" spans="2:3" x14ac:dyDescent="0.3">
      <c r="B969" s="194"/>
      <c r="C969" s="202"/>
    </row>
    <row r="970" spans="2:3" x14ac:dyDescent="0.3">
      <c r="B970" s="194"/>
      <c r="C970" s="202"/>
    </row>
    <row r="971" spans="2:3" x14ac:dyDescent="0.3">
      <c r="B971" s="201"/>
      <c r="C971" s="202"/>
    </row>
    <row r="972" spans="2:3" x14ac:dyDescent="0.3">
      <c r="B972" s="201"/>
      <c r="C972" s="202"/>
    </row>
    <row r="973" spans="2:3" x14ac:dyDescent="0.3">
      <c r="B973" s="198"/>
      <c r="C973" s="200"/>
    </row>
    <row r="974" spans="2:3" x14ac:dyDescent="0.3">
      <c r="B974" s="198"/>
      <c r="C974" s="200"/>
    </row>
    <row r="975" spans="2:3" x14ac:dyDescent="0.3">
      <c r="B975" s="198"/>
      <c r="C975" s="200"/>
    </row>
    <row r="976" spans="2:3" x14ac:dyDescent="0.3">
      <c r="B976" s="201"/>
      <c r="C976" s="202"/>
    </row>
    <row r="977" spans="2:3" x14ac:dyDescent="0.3">
      <c r="B977" s="203"/>
      <c r="C977" s="202"/>
    </row>
    <row r="978" spans="2:3" x14ac:dyDescent="0.3">
      <c r="B978" s="203"/>
      <c r="C978" s="202"/>
    </row>
    <row r="979" spans="2:3" x14ac:dyDescent="0.3">
      <c r="B979" s="203"/>
      <c r="C979" s="202"/>
    </row>
    <row r="980" spans="2:3" x14ac:dyDescent="0.3">
      <c r="B980" s="203"/>
      <c r="C980" s="202"/>
    </row>
    <row r="981" spans="2:3" x14ac:dyDescent="0.3">
      <c r="B981" s="201"/>
      <c r="C981" s="202"/>
    </row>
    <row r="982" spans="2:3" x14ac:dyDescent="0.3">
      <c r="B982" s="203"/>
      <c r="C982" s="202"/>
    </row>
    <row r="983" spans="2:3" x14ac:dyDescent="0.3">
      <c r="B983" s="203"/>
      <c r="C983" s="202"/>
    </row>
    <row r="984" spans="2:3" x14ac:dyDescent="0.3">
      <c r="B984" s="203"/>
      <c r="C984" s="202"/>
    </row>
    <row r="985" spans="2:3" x14ac:dyDescent="0.3">
      <c r="B985" s="203"/>
      <c r="C985" s="202"/>
    </row>
    <row r="986" spans="2:3" x14ac:dyDescent="0.3">
      <c r="B986" s="204"/>
      <c r="C986" s="205"/>
    </row>
    <row r="987" spans="2:3" x14ac:dyDescent="0.3">
      <c r="B987" s="204"/>
      <c r="C987" s="205"/>
    </row>
    <row r="988" spans="2:3" x14ac:dyDescent="0.3">
      <c r="B988" s="204"/>
      <c r="C988" s="205"/>
    </row>
    <row r="989" spans="2:3" x14ac:dyDescent="0.3">
      <c r="B989" s="190"/>
      <c r="C989" s="191"/>
    </row>
    <row r="990" spans="2:3" x14ac:dyDescent="0.3">
      <c r="B990" s="192"/>
      <c r="C990" s="193"/>
    </row>
    <row r="991" spans="2:3" x14ac:dyDescent="0.3">
      <c r="B991" s="194"/>
      <c r="C991" s="195"/>
    </row>
    <row r="992" spans="2:3" x14ac:dyDescent="0.3">
      <c r="B992" s="194"/>
      <c r="C992" s="195"/>
    </row>
    <row r="993" spans="2:3" x14ac:dyDescent="0.3">
      <c r="B993" s="192"/>
      <c r="C993" s="193"/>
    </row>
    <row r="994" spans="2:3" x14ac:dyDescent="0.3">
      <c r="B994" s="192"/>
      <c r="C994" s="193"/>
    </row>
    <row r="995" spans="2:3" x14ac:dyDescent="0.3">
      <c r="B995" s="192"/>
      <c r="C995" s="193"/>
    </row>
    <row r="996" spans="2:3" x14ac:dyDescent="0.3">
      <c r="B996" s="196"/>
      <c r="C996" s="197"/>
    </row>
    <row r="997" spans="2:3" x14ac:dyDescent="0.3">
      <c r="B997" s="198"/>
      <c r="C997" s="199"/>
    </row>
    <row r="998" spans="2:3" x14ac:dyDescent="0.3">
      <c r="B998" s="198"/>
      <c r="C998" s="199"/>
    </row>
    <row r="999" spans="2:3" x14ac:dyDescent="0.3">
      <c r="B999" s="198"/>
      <c r="C999" s="200"/>
    </row>
    <row r="1000" spans="2:3" x14ac:dyDescent="0.3">
      <c r="B1000" s="201"/>
      <c r="C1000" s="202"/>
    </row>
    <row r="1001" spans="2:3" x14ac:dyDescent="0.3">
      <c r="B1001" s="201"/>
      <c r="C1001" s="202"/>
    </row>
    <row r="1002" spans="2:3" x14ac:dyDescent="0.3">
      <c r="B1002" s="201"/>
      <c r="C1002" s="202"/>
    </row>
    <row r="1003" spans="2:3" x14ac:dyDescent="0.3">
      <c r="B1003" s="194"/>
      <c r="C1003" s="202"/>
    </row>
    <row r="1004" spans="2:3" x14ac:dyDescent="0.3">
      <c r="B1004" s="194"/>
      <c r="C1004" s="202"/>
    </row>
    <row r="1005" spans="2:3" x14ac:dyDescent="0.3">
      <c r="B1005" s="201"/>
      <c r="C1005" s="202"/>
    </row>
    <row r="1006" spans="2:3" x14ac:dyDescent="0.3">
      <c r="B1006" s="201"/>
      <c r="C1006" s="202"/>
    </row>
    <row r="1007" spans="2:3" x14ac:dyDescent="0.3">
      <c r="B1007" s="198"/>
      <c r="C1007" s="200"/>
    </row>
    <row r="1008" spans="2:3" x14ac:dyDescent="0.3">
      <c r="B1008" s="198"/>
      <c r="C1008" s="200"/>
    </row>
    <row r="1009" spans="2:3" x14ac:dyDescent="0.3">
      <c r="B1009" s="198"/>
      <c r="C1009" s="200"/>
    </row>
    <row r="1010" spans="2:3" x14ac:dyDescent="0.3">
      <c r="B1010" s="201"/>
      <c r="C1010" s="202"/>
    </row>
    <row r="1011" spans="2:3" x14ac:dyDescent="0.3">
      <c r="B1011" s="203"/>
      <c r="C1011" s="202"/>
    </row>
    <row r="1012" spans="2:3" x14ac:dyDescent="0.3">
      <c r="B1012" s="203"/>
      <c r="C1012" s="202"/>
    </row>
    <row r="1013" spans="2:3" x14ac:dyDescent="0.3">
      <c r="B1013" s="203"/>
      <c r="C1013" s="202"/>
    </row>
    <row r="1014" spans="2:3" x14ac:dyDescent="0.3">
      <c r="B1014" s="203"/>
      <c r="C1014" s="202"/>
    </row>
    <row r="1015" spans="2:3" x14ac:dyDescent="0.3">
      <c r="B1015" s="201"/>
      <c r="C1015" s="202"/>
    </row>
    <row r="1016" spans="2:3" x14ac:dyDescent="0.3">
      <c r="B1016" s="203"/>
      <c r="C1016" s="202"/>
    </row>
    <row r="1017" spans="2:3" x14ac:dyDescent="0.3">
      <c r="B1017" s="203"/>
      <c r="C1017" s="202"/>
    </row>
    <row r="1018" spans="2:3" x14ac:dyDescent="0.3">
      <c r="B1018" s="203"/>
      <c r="C1018" s="202"/>
    </row>
    <row r="1019" spans="2:3" x14ac:dyDescent="0.3">
      <c r="B1019" s="203"/>
      <c r="C1019" s="202"/>
    </row>
    <row r="1020" spans="2:3" x14ac:dyDescent="0.3">
      <c r="B1020" s="204"/>
      <c r="C1020" s="205"/>
    </row>
    <row r="1021" spans="2:3" x14ac:dyDescent="0.3">
      <c r="B1021" s="204"/>
      <c r="C1021" s="205"/>
    </row>
    <row r="1022" spans="2:3" x14ac:dyDescent="0.3">
      <c r="B1022" s="204"/>
      <c r="C1022" s="205"/>
    </row>
    <row r="1023" spans="2:3" x14ac:dyDescent="0.3">
      <c r="B1023" s="190"/>
      <c r="C1023" s="191"/>
    </row>
    <row r="1024" spans="2:3" x14ac:dyDescent="0.3">
      <c r="B1024" s="192"/>
      <c r="C1024" s="193"/>
    </row>
    <row r="1025" spans="2:3" x14ac:dyDescent="0.3">
      <c r="B1025" s="194"/>
      <c r="C1025" s="195"/>
    </row>
    <row r="1026" spans="2:3" x14ac:dyDescent="0.3">
      <c r="B1026" s="194"/>
      <c r="C1026" s="195"/>
    </row>
    <row r="1027" spans="2:3" x14ac:dyDescent="0.3">
      <c r="B1027" s="192"/>
      <c r="C1027" s="193"/>
    </row>
    <row r="1028" spans="2:3" x14ac:dyDescent="0.3">
      <c r="B1028" s="192"/>
      <c r="C1028" s="193"/>
    </row>
    <row r="1029" spans="2:3" x14ac:dyDescent="0.3">
      <c r="B1029" s="192"/>
      <c r="C1029" s="193"/>
    </row>
    <row r="1030" spans="2:3" x14ac:dyDescent="0.3">
      <c r="B1030" s="196"/>
      <c r="C1030" s="197"/>
    </row>
    <row r="1031" spans="2:3" x14ac:dyDescent="0.3">
      <c r="B1031" s="198"/>
      <c r="C1031" s="199"/>
    </row>
    <row r="1032" spans="2:3" x14ac:dyDescent="0.3">
      <c r="B1032" s="198"/>
      <c r="C1032" s="199"/>
    </row>
    <row r="1033" spans="2:3" x14ac:dyDescent="0.3">
      <c r="B1033" s="198"/>
      <c r="C1033" s="200"/>
    </row>
    <row r="1034" spans="2:3" x14ac:dyDescent="0.3">
      <c r="B1034" s="201"/>
      <c r="C1034" s="202"/>
    </row>
    <row r="1035" spans="2:3" x14ac:dyDescent="0.3">
      <c r="B1035" s="201"/>
      <c r="C1035" s="202"/>
    </row>
    <row r="1036" spans="2:3" x14ac:dyDescent="0.3">
      <c r="B1036" s="201"/>
      <c r="C1036" s="202"/>
    </row>
    <row r="1037" spans="2:3" x14ac:dyDescent="0.3">
      <c r="B1037" s="194"/>
      <c r="C1037" s="202"/>
    </row>
    <row r="1038" spans="2:3" x14ac:dyDescent="0.3">
      <c r="B1038" s="194"/>
      <c r="C1038" s="202"/>
    </row>
    <row r="1039" spans="2:3" x14ac:dyDescent="0.3">
      <c r="B1039" s="201"/>
      <c r="C1039" s="202"/>
    </row>
    <row r="1040" spans="2:3" x14ac:dyDescent="0.3">
      <c r="B1040" s="201"/>
      <c r="C1040" s="202"/>
    </row>
    <row r="1041" spans="2:3" x14ac:dyDescent="0.3">
      <c r="B1041" s="198"/>
      <c r="C1041" s="200"/>
    </row>
    <row r="1042" spans="2:3" x14ac:dyDescent="0.3">
      <c r="B1042" s="198"/>
      <c r="C1042" s="200"/>
    </row>
    <row r="1043" spans="2:3" x14ac:dyDescent="0.3">
      <c r="B1043" s="198"/>
      <c r="C1043" s="200"/>
    </row>
    <row r="1044" spans="2:3" x14ac:dyDescent="0.3">
      <c r="B1044" s="201"/>
      <c r="C1044" s="202"/>
    </row>
    <row r="1045" spans="2:3" x14ac:dyDescent="0.3">
      <c r="B1045" s="203"/>
      <c r="C1045" s="202"/>
    </row>
    <row r="1046" spans="2:3" x14ac:dyDescent="0.3">
      <c r="B1046" s="203"/>
      <c r="C1046" s="202"/>
    </row>
    <row r="1047" spans="2:3" x14ac:dyDescent="0.3">
      <c r="B1047" s="203"/>
      <c r="C1047" s="202"/>
    </row>
    <row r="1048" spans="2:3" x14ac:dyDescent="0.3">
      <c r="B1048" s="203"/>
      <c r="C1048" s="202"/>
    </row>
    <row r="1049" spans="2:3" x14ac:dyDescent="0.3">
      <c r="B1049" s="201"/>
      <c r="C1049" s="202"/>
    </row>
    <row r="1050" spans="2:3" x14ac:dyDescent="0.3">
      <c r="B1050" s="203"/>
      <c r="C1050" s="202"/>
    </row>
    <row r="1051" spans="2:3" x14ac:dyDescent="0.3">
      <c r="B1051" s="203"/>
      <c r="C1051" s="202"/>
    </row>
    <row r="1052" spans="2:3" x14ac:dyDescent="0.3">
      <c r="B1052" s="203"/>
      <c r="C1052" s="202"/>
    </row>
    <row r="1053" spans="2:3" x14ac:dyDescent="0.3">
      <c r="B1053" s="203"/>
      <c r="C1053" s="202"/>
    </row>
    <row r="1054" spans="2:3" x14ac:dyDescent="0.3">
      <c r="B1054" s="204"/>
      <c r="C1054" s="205"/>
    </row>
    <row r="1055" spans="2:3" x14ac:dyDescent="0.3">
      <c r="B1055" s="204"/>
      <c r="C1055" s="205"/>
    </row>
    <row r="1056" spans="2:3" x14ac:dyDescent="0.3">
      <c r="B1056" s="204"/>
      <c r="C1056" s="205"/>
    </row>
    <row r="1057" spans="2:3" x14ac:dyDescent="0.3">
      <c r="B1057" s="190"/>
      <c r="C1057" s="191"/>
    </row>
    <row r="1058" spans="2:3" x14ac:dyDescent="0.3">
      <c r="B1058" s="192"/>
      <c r="C1058" s="193"/>
    </row>
    <row r="1059" spans="2:3" x14ac:dyDescent="0.3">
      <c r="B1059" s="194"/>
      <c r="C1059" s="195"/>
    </row>
    <row r="1060" spans="2:3" x14ac:dyDescent="0.3">
      <c r="B1060" s="194"/>
      <c r="C1060" s="195"/>
    </row>
    <row r="1061" spans="2:3" x14ac:dyDescent="0.3">
      <c r="B1061" s="192"/>
      <c r="C1061" s="193"/>
    </row>
    <row r="1062" spans="2:3" x14ac:dyDescent="0.3">
      <c r="B1062" s="192"/>
      <c r="C1062" s="193"/>
    </row>
    <row r="1063" spans="2:3" x14ac:dyDescent="0.3">
      <c r="B1063" s="192"/>
      <c r="C1063" s="193"/>
    </row>
    <row r="1064" spans="2:3" x14ac:dyDescent="0.3">
      <c r="B1064" s="196"/>
      <c r="C1064" s="197"/>
    </row>
    <row r="1065" spans="2:3" x14ac:dyDescent="0.3">
      <c r="B1065" s="198"/>
      <c r="C1065" s="199"/>
    </row>
    <row r="1066" spans="2:3" x14ac:dyDescent="0.3">
      <c r="B1066" s="198"/>
      <c r="C1066" s="199"/>
    </row>
    <row r="1067" spans="2:3" x14ac:dyDescent="0.3">
      <c r="B1067" s="198"/>
      <c r="C1067" s="200"/>
    </row>
    <row r="1068" spans="2:3" x14ac:dyDescent="0.3">
      <c r="B1068" s="201"/>
      <c r="C1068" s="202"/>
    </row>
    <row r="1069" spans="2:3" x14ac:dyDescent="0.3">
      <c r="B1069" s="201"/>
      <c r="C1069" s="202"/>
    </row>
    <row r="1070" spans="2:3" x14ac:dyDescent="0.3">
      <c r="B1070" s="201"/>
      <c r="C1070" s="202"/>
    </row>
    <row r="1071" spans="2:3" x14ac:dyDescent="0.3">
      <c r="B1071" s="194"/>
      <c r="C1071" s="202"/>
    </row>
    <row r="1072" spans="2:3" x14ac:dyDescent="0.3">
      <c r="B1072" s="194"/>
      <c r="C1072" s="202"/>
    </row>
    <row r="1073" spans="2:3" x14ac:dyDescent="0.3">
      <c r="B1073" s="201"/>
      <c r="C1073" s="202"/>
    </row>
    <row r="1074" spans="2:3" x14ac:dyDescent="0.3">
      <c r="B1074" s="201"/>
      <c r="C1074" s="202"/>
    </row>
    <row r="1075" spans="2:3" x14ac:dyDescent="0.3">
      <c r="B1075" s="198"/>
      <c r="C1075" s="200"/>
    </row>
    <row r="1076" spans="2:3" x14ac:dyDescent="0.3">
      <c r="B1076" s="198"/>
      <c r="C1076" s="200"/>
    </row>
    <row r="1077" spans="2:3" x14ac:dyDescent="0.3">
      <c r="B1077" s="198"/>
      <c r="C1077" s="200"/>
    </row>
    <row r="1078" spans="2:3" x14ac:dyDescent="0.3">
      <c r="B1078" s="201"/>
      <c r="C1078" s="202"/>
    </row>
    <row r="1079" spans="2:3" x14ac:dyDescent="0.3">
      <c r="B1079" s="203"/>
      <c r="C1079" s="202"/>
    </row>
    <row r="1080" spans="2:3" x14ac:dyDescent="0.3">
      <c r="B1080" s="203"/>
      <c r="C1080" s="202"/>
    </row>
    <row r="1081" spans="2:3" x14ac:dyDescent="0.3">
      <c r="B1081" s="203"/>
      <c r="C1081" s="202"/>
    </row>
    <row r="1082" spans="2:3" x14ac:dyDescent="0.3">
      <c r="B1082" s="203"/>
      <c r="C1082" s="202"/>
    </row>
    <row r="1083" spans="2:3" x14ac:dyDescent="0.3">
      <c r="B1083" s="201"/>
      <c r="C1083" s="202"/>
    </row>
    <row r="1084" spans="2:3" x14ac:dyDescent="0.3">
      <c r="B1084" s="203"/>
      <c r="C1084" s="202"/>
    </row>
    <row r="1085" spans="2:3" x14ac:dyDescent="0.3">
      <c r="B1085" s="203"/>
      <c r="C1085" s="202"/>
    </row>
    <row r="1086" spans="2:3" x14ac:dyDescent="0.3">
      <c r="B1086" s="203"/>
      <c r="C1086" s="202"/>
    </row>
    <row r="1087" spans="2:3" x14ac:dyDescent="0.3">
      <c r="B1087" s="203"/>
      <c r="C1087" s="202"/>
    </row>
    <row r="1088" spans="2:3" x14ac:dyDescent="0.3">
      <c r="B1088" s="204"/>
      <c r="C1088" s="205"/>
    </row>
    <row r="1089" spans="2:3" x14ac:dyDescent="0.3">
      <c r="B1089" s="204"/>
      <c r="C1089" s="205"/>
    </row>
    <row r="1090" spans="2:3" x14ac:dyDescent="0.3">
      <c r="B1090" s="204"/>
      <c r="C1090" s="205"/>
    </row>
    <row r="1091" spans="2:3" x14ac:dyDescent="0.3">
      <c r="B1091" s="190"/>
      <c r="C1091" s="191"/>
    </row>
    <row r="1092" spans="2:3" x14ac:dyDescent="0.3">
      <c r="B1092" s="192"/>
      <c r="C1092" s="193"/>
    </row>
    <row r="1093" spans="2:3" x14ac:dyDescent="0.3">
      <c r="B1093" s="194"/>
      <c r="C1093" s="195"/>
    </row>
    <row r="1094" spans="2:3" x14ac:dyDescent="0.3">
      <c r="B1094" s="194"/>
      <c r="C1094" s="195"/>
    </row>
    <row r="1095" spans="2:3" x14ac:dyDescent="0.3">
      <c r="B1095" s="192"/>
      <c r="C1095" s="193"/>
    </row>
    <row r="1096" spans="2:3" x14ac:dyDescent="0.3">
      <c r="B1096" s="192"/>
      <c r="C1096" s="193"/>
    </row>
    <row r="1097" spans="2:3" x14ac:dyDescent="0.3">
      <c r="B1097" s="192"/>
      <c r="C1097" s="193"/>
    </row>
    <row r="1098" spans="2:3" x14ac:dyDescent="0.3">
      <c r="B1098" s="196"/>
      <c r="C1098" s="197"/>
    </row>
    <row r="1099" spans="2:3" x14ac:dyDescent="0.3">
      <c r="B1099" s="198"/>
      <c r="C1099" s="199"/>
    </row>
    <row r="1100" spans="2:3" x14ac:dyDescent="0.3">
      <c r="B1100" s="198"/>
      <c r="C1100" s="199"/>
    </row>
    <row r="1101" spans="2:3" x14ac:dyDescent="0.3">
      <c r="B1101" s="198"/>
      <c r="C1101" s="200"/>
    </row>
    <row r="1102" spans="2:3" x14ac:dyDescent="0.3">
      <c r="B1102" s="201"/>
      <c r="C1102" s="202"/>
    </row>
    <row r="1103" spans="2:3" x14ac:dyDescent="0.3">
      <c r="B1103" s="201"/>
      <c r="C1103" s="202"/>
    </row>
    <row r="1104" spans="2:3" x14ac:dyDescent="0.3">
      <c r="B1104" s="201"/>
      <c r="C1104" s="202"/>
    </row>
    <row r="1105" spans="2:3" x14ac:dyDescent="0.3">
      <c r="B1105" s="194"/>
      <c r="C1105" s="202"/>
    </row>
    <row r="1106" spans="2:3" x14ac:dyDescent="0.3">
      <c r="B1106" s="194"/>
      <c r="C1106" s="202"/>
    </row>
    <row r="1107" spans="2:3" x14ac:dyDescent="0.3">
      <c r="B1107" s="201"/>
      <c r="C1107" s="202"/>
    </row>
    <row r="1108" spans="2:3" x14ac:dyDescent="0.3">
      <c r="B1108" s="201"/>
      <c r="C1108" s="202"/>
    </row>
    <row r="1109" spans="2:3" x14ac:dyDescent="0.3">
      <c r="B1109" s="198"/>
      <c r="C1109" s="200"/>
    </row>
    <row r="1110" spans="2:3" x14ac:dyDescent="0.3">
      <c r="B1110" s="198"/>
      <c r="C1110" s="200"/>
    </row>
    <row r="1111" spans="2:3" x14ac:dyDescent="0.3">
      <c r="B1111" s="198"/>
      <c r="C1111" s="200"/>
    </row>
    <row r="1112" spans="2:3" x14ac:dyDescent="0.3">
      <c r="B1112" s="201"/>
      <c r="C1112" s="202"/>
    </row>
    <row r="1113" spans="2:3" x14ac:dyDescent="0.3">
      <c r="B1113" s="203"/>
      <c r="C1113" s="202"/>
    </row>
    <row r="1114" spans="2:3" x14ac:dyDescent="0.3">
      <c r="B1114" s="203"/>
      <c r="C1114" s="202"/>
    </row>
    <row r="1115" spans="2:3" x14ac:dyDescent="0.3">
      <c r="B1115" s="203"/>
      <c r="C1115" s="202"/>
    </row>
    <row r="1116" spans="2:3" x14ac:dyDescent="0.3">
      <c r="B1116" s="203"/>
      <c r="C1116" s="202"/>
    </row>
    <row r="1117" spans="2:3" x14ac:dyDescent="0.3">
      <c r="B1117" s="201"/>
      <c r="C1117" s="202"/>
    </row>
    <row r="1118" spans="2:3" x14ac:dyDescent="0.3">
      <c r="B1118" s="203"/>
      <c r="C1118" s="202"/>
    </row>
    <row r="1119" spans="2:3" x14ac:dyDescent="0.3">
      <c r="B1119" s="203"/>
      <c r="C1119" s="202"/>
    </row>
    <row r="1120" spans="2:3" x14ac:dyDescent="0.3">
      <c r="B1120" s="203"/>
      <c r="C1120" s="202"/>
    </row>
    <row r="1121" spans="2:3" x14ac:dyDescent="0.3">
      <c r="B1121" s="203"/>
      <c r="C1121" s="202"/>
    </row>
    <row r="1122" spans="2:3" x14ac:dyDescent="0.3">
      <c r="B1122" s="204"/>
      <c r="C1122" s="205"/>
    </row>
    <row r="1123" spans="2:3" x14ac:dyDescent="0.3">
      <c r="B1123" s="204"/>
      <c r="C1123" s="205"/>
    </row>
    <row r="1124" spans="2:3" x14ac:dyDescent="0.3">
      <c r="B1124" s="204"/>
      <c r="C1124" s="205"/>
    </row>
    <row r="1125" spans="2:3" x14ac:dyDescent="0.3">
      <c r="B1125" s="190"/>
      <c r="C1125" s="191"/>
    </row>
    <row r="1126" spans="2:3" x14ac:dyDescent="0.3">
      <c r="B1126" s="192"/>
      <c r="C1126" s="193"/>
    </row>
    <row r="1127" spans="2:3" x14ac:dyDescent="0.3">
      <c r="B1127" s="194"/>
      <c r="C1127" s="195"/>
    </row>
    <row r="1128" spans="2:3" x14ac:dyDescent="0.3">
      <c r="B1128" s="194"/>
      <c r="C1128" s="195"/>
    </row>
    <row r="1129" spans="2:3" x14ac:dyDescent="0.3">
      <c r="B1129" s="192"/>
      <c r="C1129" s="193"/>
    </row>
    <row r="1130" spans="2:3" x14ac:dyDescent="0.3">
      <c r="B1130" s="192"/>
      <c r="C1130" s="193"/>
    </row>
    <row r="1131" spans="2:3" x14ac:dyDescent="0.3">
      <c r="B1131" s="192"/>
      <c r="C1131" s="193"/>
    </row>
    <row r="1132" spans="2:3" x14ac:dyDescent="0.3">
      <c r="B1132" s="196"/>
      <c r="C1132" s="197"/>
    </row>
    <row r="1133" spans="2:3" x14ac:dyDescent="0.3">
      <c r="B1133" s="198"/>
      <c r="C1133" s="199"/>
    </row>
    <row r="1134" spans="2:3" x14ac:dyDescent="0.3">
      <c r="B1134" s="198"/>
      <c r="C1134" s="199"/>
    </row>
    <row r="1135" spans="2:3" x14ac:dyDescent="0.3">
      <c r="B1135" s="198"/>
      <c r="C1135" s="200"/>
    </row>
    <row r="1136" spans="2:3" x14ac:dyDescent="0.3">
      <c r="B1136" s="201"/>
      <c r="C1136" s="202"/>
    </row>
    <row r="1137" spans="2:3" x14ac:dyDescent="0.3">
      <c r="B1137" s="201"/>
      <c r="C1137" s="202"/>
    </row>
    <row r="1138" spans="2:3" x14ac:dyDescent="0.3">
      <c r="B1138" s="201"/>
      <c r="C1138" s="202"/>
    </row>
    <row r="1139" spans="2:3" x14ac:dyDescent="0.3">
      <c r="B1139" s="194"/>
      <c r="C1139" s="202"/>
    </row>
    <row r="1140" spans="2:3" x14ac:dyDescent="0.3">
      <c r="B1140" s="194"/>
      <c r="C1140" s="202"/>
    </row>
    <row r="1141" spans="2:3" x14ac:dyDescent="0.3">
      <c r="B1141" s="201"/>
      <c r="C1141" s="202"/>
    </row>
    <row r="1142" spans="2:3" x14ac:dyDescent="0.3">
      <c r="B1142" s="201"/>
      <c r="C1142" s="202"/>
    </row>
    <row r="1143" spans="2:3" x14ac:dyDescent="0.3">
      <c r="B1143" s="198"/>
      <c r="C1143" s="200"/>
    </row>
    <row r="1144" spans="2:3" x14ac:dyDescent="0.3">
      <c r="B1144" s="198"/>
      <c r="C1144" s="200"/>
    </row>
    <row r="1145" spans="2:3" x14ac:dyDescent="0.3">
      <c r="B1145" s="198"/>
      <c r="C1145" s="200"/>
    </row>
    <row r="1146" spans="2:3" x14ac:dyDescent="0.3">
      <c r="B1146" s="201"/>
      <c r="C1146" s="202"/>
    </row>
    <row r="1147" spans="2:3" x14ac:dyDescent="0.3">
      <c r="B1147" s="203"/>
      <c r="C1147" s="202"/>
    </row>
    <row r="1148" spans="2:3" x14ac:dyDescent="0.3">
      <c r="B1148" s="203"/>
      <c r="C1148" s="202"/>
    </row>
    <row r="1149" spans="2:3" x14ac:dyDescent="0.3">
      <c r="B1149" s="203"/>
      <c r="C1149" s="202"/>
    </row>
    <row r="1150" spans="2:3" x14ac:dyDescent="0.3">
      <c r="B1150" s="203"/>
      <c r="C1150" s="202"/>
    </row>
    <row r="1151" spans="2:3" x14ac:dyDescent="0.3">
      <c r="B1151" s="201"/>
      <c r="C1151" s="202"/>
    </row>
    <row r="1152" spans="2:3" x14ac:dyDescent="0.3">
      <c r="B1152" s="203"/>
      <c r="C1152" s="202"/>
    </row>
    <row r="1153" spans="2:3" x14ac:dyDescent="0.3">
      <c r="B1153" s="203"/>
      <c r="C1153" s="202"/>
    </row>
    <row r="1154" spans="2:3" x14ac:dyDescent="0.3">
      <c r="B1154" s="203"/>
      <c r="C1154" s="202"/>
    </row>
    <row r="1155" spans="2:3" x14ac:dyDescent="0.3">
      <c r="B1155" s="203"/>
      <c r="C1155" s="202"/>
    </row>
    <row r="1156" spans="2:3" x14ac:dyDescent="0.3">
      <c r="B1156" s="204"/>
      <c r="C1156" s="205"/>
    </row>
    <row r="1157" spans="2:3" x14ac:dyDescent="0.3">
      <c r="B1157" s="204"/>
      <c r="C1157" s="205"/>
    </row>
    <row r="1158" spans="2:3" x14ac:dyDescent="0.3">
      <c r="B1158" s="204"/>
      <c r="C1158" s="205"/>
    </row>
    <row r="1159" spans="2:3" x14ac:dyDescent="0.3">
      <c r="B1159" s="190"/>
      <c r="C1159" s="191"/>
    </row>
    <row r="1160" spans="2:3" x14ac:dyDescent="0.3">
      <c r="B1160" s="192"/>
      <c r="C1160" s="193"/>
    </row>
    <row r="1161" spans="2:3" x14ac:dyDescent="0.3">
      <c r="B1161" s="194"/>
      <c r="C1161" s="195"/>
    </row>
    <row r="1162" spans="2:3" x14ac:dyDescent="0.3">
      <c r="B1162" s="194"/>
      <c r="C1162" s="195"/>
    </row>
    <row r="1163" spans="2:3" x14ac:dyDescent="0.3">
      <c r="B1163" s="192"/>
      <c r="C1163" s="193"/>
    </row>
    <row r="1164" spans="2:3" x14ac:dyDescent="0.3">
      <c r="B1164" s="192"/>
      <c r="C1164" s="193"/>
    </row>
    <row r="1165" spans="2:3" x14ac:dyDescent="0.3">
      <c r="B1165" s="192"/>
      <c r="C1165" s="193"/>
    </row>
    <row r="1166" spans="2:3" x14ac:dyDescent="0.3">
      <c r="B1166" s="196"/>
      <c r="C1166" s="197"/>
    </row>
    <row r="1167" spans="2:3" x14ac:dyDescent="0.3">
      <c r="B1167" s="198"/>
      <c r="C1167" s="199"/>
    </row>
    <row r="1168" spans="2:3" x14ac:dyDescent="0.3">
      <c r="B1168" s="198"/>
      <c r="C1168" s="199"/>
    </row>
    <row r="1169" spans="2:3" x14ac:dyDescent="0.3">
      <c r="B1169" s="198"/>
      <c r="C1169" s="200"/>
    </row>
    <row r="1170" spans="2:3" x14ac:dyDescent="0.3">
      <c r="B1170" s="201"/>
      <c r="C1170" s="202"/>
    </row>
    <row r="1171" spans="2:3" x14ac:dyDescent="0.3">
      <c r="B1171" s="201"/>
      <c r="C1171" s="202"/>
    </row>
    <row r="1172" spans="2:3" x14ac:dyDescent="0.3">
      <c r="B1172" s="201"/>
      <c r="C1172" s="202"/>
    </row>
    <row r="1173" spans="2:3" x14ac:dyDescent="0.3">
      <c r="B1173" s="194"/>
      <c r="C1173" s="202"/>
    </row>
    <row r="1174" spans="2:3" x14ac:dyDescent="0.3">
      <c r="B1174" s="194"/>
      <c r="C1174" s="202"/>
    </row>
    <row r="1175" spans="2:3" x14ac:dyDescent="0.3">
      <c r="B1175" s="201"/>
      <c r="C1175" s="202"/>
    </row>
    <row r="1176" spans="2:3" x14ac:dyDescent="0.3">
      <c r="B1176" s="201"/>
      <c r="C1176" s="202"/>
    </row>
    <row r="1177" spans="2:3" x14ac:dyDescent="0.3">
      <c r="B1177" s="198"/>
      <c r="C1177" s="200"/>
    </row>
    <row r="1178" spans="2:3" x14ac:dyDescent="0.3">
      <c r="B1178" s="198"/>
      <c r="C1178" s="200"/>
    </row>
    <row r="1179" spans="2:3" x14ac:dyDescent="0.3">
      <c r="B1179" s="198"/>
      <c r="C1179" s="200"/>
    </row>
    <row r="1180" spans="2:3" x14ac:dyDescent="0.3">
      <c r="B1180" s="201"/>
      <c r="C1180" s="202"/>
    </row>
    <row r="1181" spans="2:3" x14ac:dyDescent="0.3">
      <c r="B1181" s="203"/>
      <c r="C1181" s="202"/>
    </row>
    <row r="1182" spans="2:3" x14ac:dyDescent="0.3">
      <c r="B1182" s="203"/>
      <c r="C1182" s="202"/>
    </row>
    <row r="1183" spans="2:3" x14ac:dyDescent="0.3">
      <c r="B1183" s="203"/>
      <c r="C1183" s="202"/>
    </row>
    <row r="1184" spans="2:3" x14ac:dyDescent="0.3">
      <c r="B1184" s="203"/>
      <c r="C1184" s="202"/>
    </row>
    <row r="1185" spans="2:3" x14ac:dyDescent="0.3">
      <c r="B1185" s="201"/>
      <c r="C1185" s="202"/>
    </row>
    <row r="1186" spans="2:3" x14ac:dyDescent="0.3">
      <c r="B1186" s="203"/>
      <c r="C1186" s="202"/>
    </row>
    <row r="1187" spans="2:3" x14ac:dyDescent="0.3">
      <c r="B1187" s="203"/>
      <c r="C1187" s="202"/>
    </row>
    <row r="1188" spans="2:3" x14ac:dyDescent="0.3">
      <c r="B1188" s="203"/>
      <c r="C1188" s="202"/>
    </row>
    <row r="1189" spans="2:3" x14ac:dyDescent="0.3">
      <c r="B1189" s="203"/>
      <c r="C1189" s="202"/>
    </row>
    <row r="1190" spans="2:3" x14ac:dyDescent="0.3">
      <c r="B1190" s="204"/>
      <c r="C1190" s="205"/>
    </row>
    <row r="1191" spans="2:3" x14ac:dyDescent="0.3">
      <c r="B1191" s="204"/>
      <c r="C1191" s="205"/>
    </row>
    <row r="1192" spans="2:3" x14ac:dyDescent="0.3">
      <c r="B1192" s="204"/>
      <c r="C1192" s="205"/>
    </row>
    <row r="1193" spans="2:3" x14ac:dyDescent="0.3">
      <c r="B1193" s="190"/>
      <c r="C1193" s="191"/>
    </row>
    <row r="1194" spans="2:3" x14ac:dyDescent="0.3">
      <c r="B1194" s="192"/>
      <c r="C1194" s="193"/>
    </row>
    <row r="1195" spans="2:3" x14ac:dyDescent="0.3">
      <c r="B1195" s="194"/>
      <c r="C1195" s="195"/>
    </row>
    <row r="1196" spans="2:3" x14ac:dyDescent="0.3">
      <c r="B1196" s="194"/>
      <c r="C1196" s="195"/>
    </row>
    <row r="1197" spans="2:3" x14ac:dyDescent="0.3">
      <c r="B1197" s="192"/>
      <c r="C1197" s="193"/>
    </row>
    <row r="1198" spans="2:3" x14ac:dyDescent="0.3">
      <c r="B1198" s="192"/>
      <c r="C1198" s="193"/>
    </row>
    <row r="1199" spans="2:3" x14ac:dyDescent="0.3">
      <c r="B1199" s="192"/>
      <c r="C1199" s="193"/>
    </row>
    <row r="1200" spans="2:3" x14ac:dyDescent="0.3">
      <c r="B1200" s="196"/>
      <c r="C1200" s="197"/>
    </row>
    <row r="1201" spans="2:3" x14ac:dyDescent="0.3">
      <c r="B1201" s="198"/>
      <c r="C1201" s="199"/>
    </row>
    <row r="1202" spans="2:3" x14ac:dyDescent="0.3">
      <c r="B1202" s="198"/>
      <c r="C1202" s="199"/>
    </row>
    <row r="1203" spans="2:3" x14ac:dyDescent="0.3">
      <c r="B1203" s="198"/>
      <c r="C1203" s="200"/>
    </row>
    <row r="1204" spans="2:3" x14ac:dyDescent="0.3">
      <c r="B1204" s="201"/>
      <c r="C1204" s="202"/>
    </row>
    <row r="1205" spans="2:3" x14ac:dyDescent="0.3">
      <c r="B1205" s="201"/>
      <c r="C1205" s="202"/>
    </row>
    <row r="1206" spans="2:3" x14ac:dyDescent="0.3">
      <c r="B1206" s="201"/>
      <c r="C1206" s="202"/>
    </row>
    <row r="1207" spans="2:3" x14ac:dyDescent="0.3">
      <c r="B1207" s="194"/>
      <c r="C1207" s="202"/>
    </row>
    <row r="1208" spans="2:3" x14ac:dyDescent="0.3">
      <c r="B1208" s="194"/>
      <c r="C1208" s="202"/>
    </row>
    <row r="1209" spans="2:3" x14ac:dyDescent="0.3">
      <c r="B1209" s="201"/>
      <c r="C1209" s="202"/>
    </row>
    <row r="1210" spans="2:3" x14ac:dyDescent="0.3">
      <c r="B1210" s="201"/>
      <c r="C1210" s="202"/>
    </row>
    <row r="1211" spans="2:3" x14ac:dyDescent="0.3">
      <c r="B1211" s="198"/>
      <c r="C1211" s="200"/>
    </row>
    <row r="1212" spans="2:3" x14ac:dyDescent="0.3">
      <c r="B1212" s="198"/>
      <c r="C1212" s="200"/>
    </row>
    <row r="1213" spans="2:3" x14ac:dyDescent="0.3">
      <c r="B1213" s="198"/>
      <c r="C1213" s="200"/>
    </row>
    <row r="1214" spans="2:3" x14ac:dyDescent="0.3">
      <c r="B1214" s="201"/>
      <c r="C1214" s="202"/>
    </row>
    <row r="1215" spans="2:3" x14ac:dyDescent="0.3">
      <c r="B1215" s="203"/>
      <c r="C1215" s="202"/>
    </row>
    <row r="1216" spans="2:3" x14ac:dyDescent="0.3">
      <c r="B1216" s="203"/>
      <c r="C1216" s="202"/>
    </row>
    <row r="1217" spans="2:3" x14ac:dyDescent="0.3">
      <c r="B1217" s="203"/>
      <c r="C1217" s="202"/>
    </row>
    <row r="1218" spans="2:3" x14ac:dyDescent="0.3">
      <c r="B1218" s="203"/>
      <c r="C1218" s="202"/>
    </row>
    <row r="1219" spans="2:3" x14ac:dyDescent="0.3">
      <c r="B1219" s="201"/>
      <c r="C1219" s="202"/>
    </row>
    <row r="1220" spans="2:3" x14ac:dyDescent="0.3">
      <c r="B1220" s="203"/>
      <c r="C1220" s="202"/>
    </row>
    <row r="1221" spans="2:3" x14ac:dyDescent="0.3">
      <c r="B1221" s="203"/>
      <c r="C1221" s="202"/>
    </row>
    <row r="1222" spans="2:3" x14ac:dyDescent="0.3">
      <c r="B1222" s="203"/>
      <c r="C1222" s="202"/>
    </row>
    <row r="1223" spans="2:3" x14ac:dyDescent="0.3">
      <c r="B1223" s="203"/>
      <c r="C1223" s="202"/>
    </row>
    <row r="1224" spans="2:3" x14ac:dyDescent="0.3">
      <c r="B1224" s="204"/>
      <c r="C1224" s="205"/>
    </row>
    <row r="1225" spans="2:3" x14ac:dyDescent="0.3">
      <c r="B1225" s="204"/>
      <c r="C1225" s="205"/>
    </row>
    <row r="1226" spans="2:3" x14ac:dyDescent="0.3">
      <c r="B1226" s="204"/>
      <c r="C1226" s="205"/>
    </row>
    <row r="1227" spans="2:3" x14ac:dyDescent="0.3">
      <c r="B1227" s="190"/>
      <c r="C1227" s="191"/>
    </row>
    <row r="1228" spans="2:3" x14ac:dyDescent="0.3">
      <c r="B1228" s="192"/>
      <c r="C1228" s="193"/>
    </row>
    <row r="1229" spans="2:3" x14ac:dyDescent="0.3">
      <c r="B1229" s="194"/>
      <c r="C1229" s="195"/>
    </row>
    <row r="1230" spans="2:3" x14ac:dyDescent="0.3">
      <c r="B1230" s="194"/>
      <c r="C1230" s="195"/>
    </row>
    <row r="1231" spans="2:3" x14ac:dyDescent="0.3">
      <c r="B1231" s="192"/>
      <c r="C1231" s="193"/>
    </row>
    <row r="1232" spans="2:3" x14ac:dyDescent="0.3">
      <c r="B1232" s="192"/>
      <c r="C1232" s="193"/>
    </row>
    <row r="1233" spans="2:3" x14ac:dyDescent="0.3">
      <c r="B1233" s="192"/>
      <c r="C1233" s="193"/>
    </row>
    <row r="1234" spans="2:3" x14ac:dyDescent="0.3">
      <c r="B1234" s="196"/>
      <c r="C1234" s="197"/>
    </row>
    <row r="1235" spans="2:3" x14ac:dyDescent="0.3">
      <c r="B1235" s="198"/>
      <c r="C1235" s="199"/>
    </row>
    <row r="1236" spans="2:3" x14ac:dyDescent="0.3">
      <c r="B1236" s="198"/>
      <c r="C1236" s="199"/>
    </row>
    <row r="1237" spans="2:3" x14ac:dyDescent="0.3">
      <c r="B1237" s="198"/>
      <c r="C1237" s="200"/>
    </row>
    <row r="1238" spans="2:3" x14ac:dyDescent="0.3">
      <c r="B1238" s="201"/>
      <c r="C1238" s="202"/>
    </row>
    <row r="1239" spans="2:3" x14ac:dyDescent="0.3">
      <c r="B1239" s="201"/>
      <c r="C1239" s="202"/>
    </row>
    <row r="1240" spans="2:3" x14ac:dyDescent="0.3">
      <c r="B1240" s="201"/>
      <c r="C1240" s="202"/>
    </row>
    <row r="1241" spans="2:3" x14ac:dyDescent="0.3">
      <c r="B1241" s="194"/>
      <c r="C1241" s="202"/>
    </row>
    <row r="1242" spans="2:3" x14ac:dyDescent="0.3">
      <c r="B1242" s="194"/>
      <c r="C1242" s="202"/>
    </row>
    <row r="1243" spans="2:3" x14ac:dyDescent="0.3">
      <c r="B1243" s="201"/>
      <c r="C1243" s="202"/>
    </row>
    <row r="1244" spans="2:3" x14ac:dyDescent="0.3">
      <c r="B1244" s="201"/>
      <c r="C1244" s="202"/>
    </row>
    <row r="1245" spans="2:3" x14ac:dyDescent="0.3">
      <c r="B1245" s="198"/>
      <c r="C1245" s="200"/>
    </row>
    <row r="1246" spans="2:3" x14ac:dyDescent="0.3">
      <c r="B1246" s="198"/>
      <c r="C1246" s="200"/>
    </row>
    <row r="1247" spans="2:3" x14ac:dyDescent="0.3">
      <c r="B1247" s="198"/>
      <c r="C1247" s="200"/>
    </row>
    <row r="1248" spans="2:3" x14ac:dyDescent="0.3">
      <c r="B1248" s="201"/>
      <c r="C1248" s="202"/>
    </row>
    <row r="1249" spans="2:3" x14ac:dyDescent="0.3">
      <c r="B1249" s="203"/>
      <c r="C1249" s="202"/>
    </row>
    <row r="1250" spans="2:3" x14ac:dyDescent="0.3">
      <c r="B1250" s="203"/>
      <c r="C1250" s="202"/>
    </row>
    <row r="1251" spans="2:3" x14ac:dyDescent="0.3">
      <c r="B1251" s="203"/>
      <c r="C1251" s="202"/>
    </row>
    <row r="1252" spans="2:3" x14ac:dyDescent="0.3">
      <c r="B1252" s="203"/>
      <c r="C1252" s="202"/>
    </row>
    <row r="1253" spans="2:3" x14ac:dyDescent="0.3">
      <c r="B1253" s="201"/>
      <c r="C1253" s="202"/>
    </row>
    <row r="1254" spans="2:3" x14ac:dyDescent="0.3">
      <c r="B1254" s="203"/>
      <c r="C1254" s="202"/>
    </row>
    <row r="1255" spans="2:3" x14ac:dyDescent="0.3">
      <c r="B1255" s="203"/>
      <c r="C1255" s="202"/>
    </row>
    <row r="1256" spans="2:3" x14ac:dyDescent="0.3">
      <c r="B1256" s="203"/>
      <c r="C1256" s="202"/>
    </row>
    <row r="1257" spans="2:3" x14ac:dyDescent="0.3">
      <c r="B1257" s="203"/>
      <c r="C1257" s="202"/>
    </row>
    <row r="1258" spans="2:3" x14ac:dyDescent="0.3">
      <c r="B1258" s="204"/>
      <c r="C1258" s="205"/>
    </row>
    <row r="1259" spans="2:3" x14ac:dyDescent="0.3">
      <c r="B1259" s="204"/>
      <c r="C1259" s="205"/>
    </row>
    <row r="1260" spans="2:3" x14ac:dyDescent="0.3">
      <c r="B1260" s="204"/>
      <c r="C1260" s="205"/>
    </row>
  </sheetData>
  <mergeCells count="25">
    <mergeCell ref="B207:C207"/>
    <mergeCell ref="B785:C785"/>
    <mergeCell ref="B819:C819"/>
    <mergeCell ref="B445:C445"/>
    <mergeCell ref="B479:C479"/>
    <mergeCell ref="B513:C513"/>
    <mergeCell ref="B547:C547"/>
    <mergeCell ref="B581:C581"/>
    <mergeCell ref="B615:C615"/>
    <mergeCell ref="B2:C2"/>
    <mergeCell ref="B649:C649"/>
    <mergeCell ref="B683:C683"/>
    <mergeCell ref="B717:C717"/>
    <mergeCell ref="B751:C751"/>
    <mergeCell ref="B241:C241"/>
    <mergeCell ref="B275:C275"/>
    <mergeCell ref="B309:C309"/>
    <mergeCell ref="B343:C343"/>
    <mergeCell ref="B377:C377"/>
    <mergeCell ref="B411:C411"/>
    <mergeCell ref="B37:C37"/>
    <mergeCell ref="B71:C71"/>
    <mergeCell ref="B105:C105"/>
    <mergeCell ref="B139:C139"/>
    <mergeCell ref="B173:C173"/>
  </mergeCells>
  <printOptions horizontalCentered="1"/>
  <pageMargins left="0.2" right="0.2" top="0.25" bottom="0.25" header="0.3" footer="0.3"/>
  <pageSetup paperSize="9" scale="8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G5657"/>
  <sheetViews>
    <sheetView showGridLines="0" view="pageBreakPreview" topLeftCell="A82" zoomScaleNormal="100" zoomScaleSheetLayoutView="100" workbookViewId="0">
      <selection activeCell="I103" sqref="I103"/>
    </sheetView>
  </sheetViews>
  <sheetFormatPr defaultColWidth="9.109375" defaultRowHeight="13.2" x14ac:dyDescent="0.25"/>
  <cols>
    <col min="2" max="2" width="11.6640625" bestFit="1" customWidth="1"/>
    <col min="3" max="3" width="54.6640625" customWidth="1"/>
    <col min="4" max="4" width="34.44140625" style="4" customWidth="1"/>
    <col min="5" max="5" width="16" customWidth="1"/>
    <col min="6" max="6" width="10.6640625" style="42" bestFit="1" customWidth="1"/>
  </cols>
  <sheetData>
    <row r="1" spans="1:6" ht="13.8" x14ac:dyDescent="0.25">
      <c r="A1" s="27"/>
    </row>
    <row r="2" spans="1:6" ht="24" x14ac:dyDescent="0.25">
      <c r="A2" s="28"/>
      <c r="C2" s="218" t="s">
        <v>329</v>
      </c>
      <c r="D2" s="218"/>
    </row>
    <row r="3" spans="1:6" ht="24" x14ac:dyDescent="0.25">
      <c r="A3" s="29"/>
      <c r="C3" s="2" t="s">
        <v>330</v>
      </c>
      <c r="D3" s="3" t="s">
        <v>30</v>
      </c>
    </row>
    <row r="4" spans="1:6" ht="13.8" x14ac:dyDescent="0.25">
      <c r="A4" s="29"/>
      <c r="B4" s="9"/>
      <c r="C4" s="13" t="s">
        <v>0</v>
      </c>
      <c r="D4" s="11">
        <v>2836829.5896099997</v>
      </c>
      <c r="F4" s="4"/>
    </row>
    <row r="5" spans="1:6" ht="13.8" x14ac:dyDescent="0.25">
      <c r="A5" s="28"/>
      <c r="B5" s="9"/>
      <c r="C5" s="14" t="s">
        <v>2</v>
      </c>
      <c r="D5" s="11">
        <v>312429.62147000001</v>
      </c>
      <c r="F5" s="4"/>
    </row>
    <row r="6" spans="1:6" ht="13.8" x14ac:dyDescent="0.25">
      <c r="A6" s="30"/>
      <c r="B6" s="9"/>
      <c r="C6" s="14" t="s">
        <v>3</v>
      </c>
      <c r="D6" s="11">
        <v>2524399.9681399995</v>
      </c>
      <c r="F6" s="4"/>
    </row>
    <row r="7" spans="1:6" ht="13.8" x14ac:dyDescent="0.25">
      <c r="A7" s="31"/>
      <c r="B7" s="9"/>
      <c r="C7" s="13" t="s">
        <v>4</v>
      </c>
      <c r="D7" s="11">
        <v>46437.899999999994</v>
      </c>
      <c r="F7" s="4"/>
    </row>
    <row r="8" spans="1:6" ht="13.8" x14ac:dyDescent="0.25">
      <c r="A8" s="31"/>
      <c r="B8" s="9"/>
      <c r="C8" s="13" t="s">
        <v>5</v>
      </c>
      <c r="D8" s="11">
        <v>47978.503900000003</v>
      </c>
      <c r="F8" s="4"/>
    </row>
    <row r="9" spans="1:6" ht="13.8" x14ac:dyDescent="0.25">
      <c r="A9" s="31"/>
      <c r="B9" s="9"/>
      <c r="C9" s="13" t="s">
        <v>7</v>
      </c>
      <c r="D9" s="11">
        <v>2874.1084799999999</v>
      </c>
      <c r="F9" s="4"/>
    </row>
    <row r="10" spans="1:6" ht="13.8" x14ac:dyDescent="0.25">
      <c r="A10" s="34"/>
      <c r="B10" s="9"/>
      <c r="C10" s="15" t="s">
        <v>31</v>
      </c>
      <c r="D10" s="6">
        <v>173038</v>
      </c>
      <c r="F10" s="4"/>
    </row>
    <row r="11" spans="1:6" ht="27.6" x14ac:dyDescent="0.25">
      <c r="A11" s="34"/>
      <c r="B11" s="9"/>
      <c r="C11" s="16" t="s">
        <v>32</v>
      </c>
      <c r="D11" s="5">
        <v>114732</v>
      </c>
      <c r="F11" s="4"/>
    </row>
    <row r="12" spans="1:6" ht="13.8" x14ac:dyDescent="0.25">
      <c r="A12" s="34"/>
      <c r="B12" s="9"/>
      <c r="C12" s="16" t="s">
        <v>33</v>
      </c>
      <c r="D12" s="5">
        <v>58306</v>
      </c>
      <c r="F12" s="4"/>
    </row>
    <row r="13" spans="1:6" ht="13.8" x14ac:dyDescent="0.25">
      <c r="A13" s="34"/>
      <c r="B13" s="9"/>
      <c r="C13" s="22" t="s">
        <v>10</v>
      </c>
      <c r="D13" s="26">
        <v>2423321.9321299996</v>
      </c>
      <c r="F13" s="4"/>
    </row>
    <row r="14" spans="1:6" ht="13.8" x14ac:dyDescent="0.25">
      <c r="A14" s="34"/>
      <c r="B14" s="9"/>
      <c r="C14" s="14" t="s">
        <v>11</v>
      </c>
      <c r="D14" s="7">
        <v>1393420.5118799999</v>
      </c>
      <c r="F14" s="4"/>
    </row>
    <row r="15" spans="1:6" ht="13.8" x14ac:dyDescent="0.25">
      <c r="A15" s="34"/>
      <c r="B15" s="9"/>
      <c r="C15" s="17" t="s">
        <v>12</v>
      </c>
      <c r="D15" s="7">
        <v>714682.72541999992</v>
      </c>
      <c r="F15" s="4"/>
    </row>
    <row r="16" spans="1:6" ht="13.8" x14ac:dyDescent="0.25">
      <c r="A16" s="35"/>
      <c r="B16" s="9"/>
      <c r="C16" s="17" t="s">
        <v>13</v>
      </c>
      <c r="D16" s="7">
        <v>16016.676520000001</v>
      </c>
      <c r="F16" s="4"/>
    </row>
    <row r="17" spans="1:6" ht="13.8" x14ac:dyDescent="0.25">
      <c r="A17" s="34"/>
      <c r="B17" s="9"/>
      <c r="C17" s="14" t="s">
        <v>14</v>
      </c>
      <c r="D17" s="11">
        <v>19813.248040000002</v>
      </c>
      <c r="F17" s="4"/>
    </row>
    <row r="18" spans="1:6" ht="13.8" x14ac:dyDescent="0.25">
      <c r="A18" s="34"/>
      <c r="B18" s="9"/>
      <c r="C18" s="14" t="s">
        <v>2</v>
      </c>
      <c r="D18" s="11">
        <v>170069.48353999996</v>
      </c>
      <c r="F18" s="4"/>
    </row>
    <row r="19" spans="1:6" ht="13.8" x14ac:dyDescent="0.25">
      <c r="A19" s="36"/>
      <c r="B19" s="9"/>
      <c r="C19" s="14" t="s">
        <v>15</v>
      </c>
      <c r="D19" s="7">
        <v>24411.293400000006</v>
      </c>
      <c r="F19" s="4"/>
    </row>
    <row r="20" spans="1:6" ht="13.8" x14ac:dyDescent="0.25">
      <c r="A20" s="31"/>
      <c r="B20" s="9"/>
      <c r="C20" s="17" t="s">
        <v>16</v>
      </c>
      <c r="D20" s="7">
        <v>84907.993329999968</v>
      </c>
      <c r="F20" s="4"/>
    </row>
    <row r="21" spans="1:6" ht="13.8" x14ac:dyDescent="0.25">
      <c r="A21" s="32"/>
      <c r="B21" s="9"/>
      <c r="C21" s="22" t="s">
        <v>17</v>
      </c>
      <c r="D21" s="26">
        <v>193597.80941999998</v>
      </c>
      <c r="F21" s="4"/>
    </row>
    <row r="22" spans="1:6" ht="13.8" x14ac:dyDescent="0.25">
      <c r="A22" s="35"/>
      <c r="B22" s="9"/>
      <c r="C22" s="22" t="s">
        <v>18</v>
      </c>
      <c r="D22" s="26">
        <v>2178</v>
      </c>
      <c r="F22" s="4"/>
    </row>
    <row r="23" spans="1:6" ht="13.8" x14ac:dyDescent="0.25">
      <c r="A23" s="34"/>
      <c r="B23" s="9"/>
      <c r="C23" s="22" t="s">
        <v>21</v>
      </c>
      <c r="D23" s="26">
        <v>9361.9688200000001</v>
      </c>
      <c r="F23" s="4"/>
    </row>
    <row r="24" spans="1:6" ht="13.8" x14ac:dyDescent="0.25">
      <c r="A24" s="33"/>
      <c r="B24" s="9"/>
      <c r="C24" s="15" t="s">
        <v>23</v>
      </c>
      <c r="D24" s="7">
        <v>2934120.1020499994</v>
      </c>
      <c r="F24" s="4"/>
    </row>
    <row r="25" spans="1:6" ht="13.8" x14ac:dyDescent="0.25">
      <c r="A25" s="38"/>
      <c r="B25" s="9"/>
      <c r="C25" s="18" t="s">
        <v>0</v>
      </c>
      <c r="D25" s="11">
        <v>2836829.5896699997</v>
      </c>
      <c r="F25" s="4"/>
    </row>
    <row r="26" spans="1:6" ht="13.8" x14ac:dyDescent="0.25">
      <c r="A26" s="39"/>
      <c r="B26" s="9"/>
      <c r="C26" s="18" t="s">
        <v>4</v>
      </c>
      <c r="D26" s="11">
        <v>46437.899999999994</v>
      </c>
      <c r="F26" s="4"/>
    </row>
    <row r="27" spans="1:6" ht="13.8" x14ac:dyDescent="0.25">
      <c r="A27" s="39"/>
      <c r="B27" s="9"/>
      <c r="C27" s="19" t="s">
        <v>24</v>
      </c>
      <c r="D27" s="7">
        <v>47978.503900000003</v>
      </c>
      <c r="F27" s="4"/>
    </row>
    <row r="28" spans="1:6" ht="13.8" x14ac:dyDescent="0.25">
      <c r="A28" s="39"/>
      <c r="B28" s="9"/>
      <c r="C28" s="18" t="s">
        <v>7</v>
      </c>
      <c r="D28" s="11">
        <v>2874.1084799999999</v>
      </c>
      <c r="F28" s="4"/>
    </row>
    <row r="29" spans="1:6" ht="13.8" x14ac:dyDescent="0.25">
      <c r="A29" s="40"/>
      <c r="B29" s="9"/>
      <c r="C29" s="15" t="s">
        <v>25</v>
      </c>
      <c r="D29" s="7">
        <v>2628459.7104599983</v>
      </c>
      <c r="F29" s="4"/>
    </row>
    <row r="30" spans="1:6" ht="13.8" x14ac:dyDescent="0.25">
      <c r="A30" s="37"/>
      <c r="B30" s="9"/>
      <c r="C30" s="18" t="s">
        <v>10</v>
      </c>
      <c r="D30" s="26">
        <v>2423321.9322199984</v>
      </c>
      <c r="F30" s="4"/>
    </row>
    <row r="31" spans="1:6" ht="13.8" x14ac:dyDescent="0.25">
      <c r="A31" s="41"/>
      <c r="B31" s="9"/>
      <c r="C31" s="18" t="s">
        <v>17</v>
      </c>
      <c r="D31" s="26">
        <v>193597.80941999998</v>
      </c>
      <c r="F31" s="4"/>
    </row>
    <row r="32" spans="1:6" ht="13.8" x14ac:dyDescent="0.25">
      <c r="A32" s="41"/>
      <c r="B32" s="9"/>
      <c r="C32" s="18" t="s">
        <v>26</v>
      </c>
      <c r="D32" s="7">
        <v>2178</v>
      </c>
      <c r="F32" s="4"/>
    </row>
    <row r="33" spans="2:7" ht="13.8" x14ac:dyDescent="0.25">
      <c r="B33" s="9"/>
      <c r="C33" s="18" t="s">
        <v>21</v>
      </c>
      <c r="D33" s="26">
        <v>9361.9688200000001</v>
      </c>
      <c r="F33" s="4"/>
    </row>
    <row r="34" spans="2:7" ht="13.8" x14ac:dyDescent="0.25">
      <c r="B34" s="9"/>
      <c r="C34" s="20" t="s">
        <v>27</v>
      </c>
      <c r="D34" s="12">
        <v>305660.39168000012</v>
      </c>
      <c r="F34" s="4"/>
    </row>
    <row r="35" spans="2:7" ht="13.8" x14ac:dyDescent="0.25">
      <c r="B35" s="9"/>
      <c r="C35" s="20" t="s">
        <v>28</v>
      </c>
      <c r="D35" s="12">
        <v>685134.51483</v>
      </c>
      <c r="F35" s="4"/>
      <c r="G35" s="1"/>
    </row>
    <row r="36" spans="2:7" ht="13.8" x14ac:dyDescent="0.25">
      <c r="B36" s="9"/>
      <c r="C36" s="20" t="s">
        <v>29</v>
      </c>
      <c r="D36" s="12">
        <v>990794.90650000004</v>
      </c>
      <c r="F36" s="4"/>
    </row>
    <row r="37" spans="2:7" ht="13.8" x14ac:dyDescent="0.25">
      <c r="B37" s="9"/>
      <c r="C37" s="216" t="s">
        <v>34</v>
      </c>
      <c r="D37" s="217"/>
      <c r="E37" s="10"/>
    </row>
    <row r="38" spans="2:7" ht="15" customHeight="1" x14ac:dyDescent="0.25">
      <c r="B38" s="9"/>
      <c r="C38" s="13" t="s">
        <v>0</v>
      </c>
      <c r="D38" s="11">
        <v>624.60361999999998</v>
      </c>
      <c r="E38" s="10"/>
    </row>
    <row r="39" spans="2:7" ht="15" customHeight="1" x14ac:dyDescent="0.25">
      <c r="B39" s="9"/>
      <c r="C39" s="14" t="s">
        <v>3</v>
      </c>
      <c r="D39" s="11">
        <v>624.60361999999998</v>
      </c>
      <c r="E39" s="10"/>
    </row>
    <row r="40" spans="2:7" ht="15" customHeight="1" x14ac:dyDescent="0.25">
      <c r="B40" s="9"/>
      <c r="C40" s="22" t="s">
        <v>10</v>
      </c>
      <c r="D40" s="26">
        <v>484.22534000000002</v>
      </c>
      <c r="E40" s="10"/>
    </row>
    <row r="41" spans="2:7" ht="15" customHeight="1" x14ac:dyDescent="0.25">
      <c r="B41" s="9"/>
      <c r="C41" s="17" t="s">
        <v>11</v>
      </c>
      <c r="D41" s="7">
        <v>217.36357000000001</v>
      </c>
      <c r="E41" s="10"/>
    </row>
    <row r="42" spans="2:7" ht="15" customHeight="1" x14ac:dyDescent="0.25">
      <c r="B42" s="9"/>
      <c r="C42" s="17" t="s">
        <v>12</v>
      </c>
      <c r="D42" s="7">
        <v>168.73891</v>
      </c>
      <c r="E42" s="10"/>
    </row>
    <row r="43" spans="2:7" ht="15" customHeight="1" x14ac:dyDescent="0.25">
      <c r="B43" s="9"/>
      <c r="C43" s="17" t="s">
        <v>16</v>
      </c>
      <c r="D43" s="7">
        <v>98.122860000000003</v>
      </c>
      <c r="E43" s="10"/>
    </row>
    <row r="44" spans="2:7" ht="15" customHeight="1" x14ac:dyDescent="0.25">
      <c r="B44" s="9"/>
      <c r="C44" s="25" t="s">
        <v>17</v>
      </c>
      <c r="D44" s="26">
        <v>9.8989999999999991</v>
      </c>
      <c r="E44" s="10"/>
    </row>
    <row r="45" spans="2:7" ht="15" customHeight="1" x14ac:dyDescent="0.25">
      <c r="B45" s="9"/>
      <c r="C45" s="15" t="s">
        <v>23</v>
      </c>
      <c r="D45" s="7">
        <v>624.60361999999998</v>
      </c>
      <c r="E45" s="10"/>
    </row>
    <row r="46" spans="2:7" ht="15" customHeight="1" x14ac:dyDescent="0.25">
      <c r="B46" s="9"/>
      <c r="C46" s="18" t="s">
        <v>0</v>
      </c>
      <c r="D46" s="11">
        <v>624.60361999999998</v>
      </c>
      <c r="E46" s="10"/>
    </row>
    <row r="47" spans="2:7" ht="15" customHeight="1" x14ac:dyDescent="0.25">
      <c r="B47" s="9"/>
      <c r="C47" s="15" t="s">
        <v>25</v>
      </c>
      <c r="D47" s="7">
        <v>494.12434000000002</v>
      </c>
      <c r="E47" s="10"/>
    </row>
    <row r="48" spans="2:7" ht="15" customHeight="1" x14ac:dyDescent="0.25">
      <c r="B48" s="9"/>
      <c r="C48" s="23" t="s">
        <v>10</v>
      </c>
      <c r="D48" s="26">
        <v>484.22534000000002</v>
      </c>
      <c r="E48" s="10"/>
    </row>
    <row r="49" spans="2:5" ht="15" customHeight="1" x14ac:dyDescent="0.25">
      <c r="B49" s="9"/>
      <c r="C49" s="23" t="s">
        <v>17</v>
      </c>
      <c r="D49" s="26">
        <v>9.8989999999999991</v>
      </c>
      <c r="E49" s="10"/>
    </row>
    <row r="50" spans="2:5" ht="15" customHeight="1" x14ac:dyDescent="0.25">
      <c r="B50" s="9"/>
      <c r="C50" s="21" t="s">
        <v>27</v>
      </c>
      <c r="D50" s="12">
        <v>130.47927999999999</v>
      </c>
      <c r="E50" s="10"/>
    </row>
    <row r="51" spans="2:5" ht="15" customHeight="1" x14ac:dyDescent="0.25">
      <c r="B51" s="9"/>
      <c r="C51" s="21" t="s">
        <v>28</v>
      </c>
      <c r="D51" s="12">
        <v>430.53451999999999</v>
      </c>
      <c r="E51" s="10"/>
    </row>
    <row r="52" spans="2:5" ht="15" customHeight="1" x14ac:dyDescent="0.25">
      <c r="B52" s="9"/>
      <c r="C52" s="21" t="s">
        <v>29</v>
      </c>
      <c r="D52" s="12">
        <v>561.01379999999995</v>
      </c>
      <c r="E52" s="10"/>
    </row>
    <row r="53" spans="2:5" ht="15" customHeight="1" x14ac:dyDescent="0.25">
      <c r="B53" s="9"/>
      <c r="C53" s="15" t="s">
        <v>31</v>
      </c>
      <c r="D53" s="8">
        <v>16</v>
      </c>
      <c r="E53" s="10"/>
    </row>
    <row r="54" spans="2:5" ht="30" customHeight="1" x14ac:dyDescent="0.25">
      <c r="B54" s="9"/>
      <c r="C54" s="16" t="s">
        <v>32</v>
      </c>
      <c r="D54" s="8">
        <v>9</v>
      </c>
      <c r="E54" s="10"/>
    </row>
    <row r="55" spans="2:5" ht="15" customHeight="1" x14ac:dyDescent="0.25">
      <c r="B55" s="9"/>
      <c r="C55" s="16" t="s">
        <v>33</v>
      </c>
      <c r="D55" s="8">
        <v>7</v>
      </c>
      <c r="E55" s="10"/>
    </row>
    <row r="56" spans="2:5" ht="13.8" x14ac:dyDescent="0.25">
      <c r="B56" s="9"/>
      <c r="C56" s="216" t="s">
        <v>35</v>
      </c>
      <c r="D56" s="217"/>
      <c r="E56" s="10"/>
    </row>
    <row r="57" spans="2:5" ht="15" customHeight="1" x14ac:dyDescent="0.25">
      <c r="B57" s="9"/>
      <c r="C57" s="13" t="s">
        <v>0</v>
      </c>
      <c r="D57" s="11">
        <v>-0.2</v>
      </c>
      <c r="E57" s="10"/>
    </row>
    <row r="58" spans="2:5" ht="15" customHeight="1" x14ac:dyDescent="0.25">
      <c r="B58" s="9"/>
      <c r="C58" s="14" t="s">
        <v>3</v>
      </c>
      <c r="D58" s="11">
        <v>-0.2</v>
      </c>
      <c r="E58" s="10"/>
    </row>
    <row r="59" spans="2:5" ht="15" customHeight="1" x14ac:dyDescent="0.25">
      <c r="B59" s="9"/>
      <c r="C59" s="22" t="s">
        <v>10</v>
      </c>
      <c r="D59" s="26">
        <v>31.391820000000003</v>
      </c>
      <c r="E59" s="10"/>
    </row>
    <row r="60" spans="2:5" ht="15" customHeight="1" x14ac:dyDescent="0.25">
      <c r="B60" s="9"/>
      <c r="C60" s="17" t="s">
        <v>12</v>
      </c>
      <c r="D60" s="7">
        <v>26.520240000000001</v>
      </c>
      <c r="E60" s="10"/>
    </row>
    <row r="61" spans="2:5" ht="15" customHeight="1" x14ac:dyDescent="0.25">
      <c r="B61" s="9"/>
      <c r="C61" s="17" t="s">
        <v>16</v>
      </c>
      <c r="D61" s="7">
        <v>4.8715799999999998</v>
      </c>
      <c r="E61" s="10"/>
    </row>
    <row r="62" spans="2:5" ht="15" customHeight="1" x14ac:dyDescent="0.25">
      <c r="B62" s="9"/>
      <c r="C62" s="15" t="s">
        <v>23</v>
      </c>
      <c r="D62" s="7">
        <v>-0.2</v>
      </c>
      <c r="E62" s="10"/>
    </row>
    <row r="63" spans="2:5" ht="15" customHeight="1" x14ac:dyDescent="0.25">
      <c r="B63" s="9"/>
      <c r="C63" s="18" t="s">
        <v>0</v>
      </c>
      <c r="D63" s="11">
        <v>-0.2</v>
      </c>
      <c r="E63" s="10"/>
    </row>
    <row r="64" spans="2:5" ht="15" customHeight="1" x14ac:dyDescent="0.25">
      <c r="B64" s="9"/>
      <c r="C64" s="15" t="s">
        <v>25</v>
      </c>
      <c r="D64" s="7">
        <v>31.391819999999999</v>
      </c>
      <c r="E64" s="10"/>
    </row>
    <row r="65" spans="2:5" ht="15" customHeight="1" x14ac:dyDescent="0.25">
      <c r="B65" s="9"/>
      <c r="C65" s="23" t="s">
        <v>10</v>
      </c>
      <c r="D65" s="26">
        <v>31.391819999999999</v>
      </c>
      <c r="E65" s="10"/>
    </row>
    <row r="66" spans="2:5" ht="15" customHeight="1" x14ac:dyDescent="0.25">
      <c r="B66" s="9"/>
      <c r="C66" s="21" t="s">
        <v>27</v>
      </c>
      <c r="D66" s="12">
        <v>-31.591819999999998</v>
      </c>
      <c r="E66" s="10"/>
    </row>
    <row r="67" spans="2:5" ht="15" customHeight="1" x14ac:dyDescent="0.25">
      <c r="B67" s="9"/>
      <c r="C67" s="21" t="s">
        <v>28</v>
      </c>
      <c r="D67" s="12">
        <v>47.70335</v>
      </c>
      <c r="E67" s="10"/>
    </row>
    <row r="68" spans="2:5" ht="15" customHeight="1" x14ac:dyDescent="0.25">
      <c r="B68" s="9"/>
      <c r="C68" s="21" t="s">
        <v>29</v>
      </c>
      <c r="D68" s="12">
        <v>16.111529999999998</v>
      </c>
      <c r="E68" s="10"/>
    </row>
    <row r="69" spans="2:5" ht="15" customHeight="1" x14ac:dyDescent="0.25">
      <c r="B69" s="9"/>
      <c r="C69" s="15" t="s">
        <v>31</v>
      </c>
      <c r="D69" s="8">
        <v>41</v>
      </c>
      <c r="E69" s="10"/>
    </row>
    <row r="70" spans="2:5" ht="30" customHeight="1" x14ac:dyDescent="0.25">
      <c r="B70" s="9"/>
      <c r="C70" s="16" t="s">
        <v>32</v>
      </c>
      <c r="D70" s="8">
        <v>32</v>
      </c>
      <c r="E70" s="10"/>
    </row>
    <row r="71" spans="2:5" ht="15" customHeight="1" x14ac:dyDescent="0.25">
      <c r="B71" s="9"/>
      <c r="C71" s="16" t="s">
        <v>33</v>
      </c>
      <c r="D71" s="8">
        <v>9</v>
      </c>
      <c r="E71" s="10"/>
    </row>
    <row r="72" spans="2:5" ht="15" customHeight="1" x14ac:dyDescent="0.25">
      <c r="B72" s="9"/>
      <c r="C72" s="216" t="s">
        <v>36</v>
      </c>
      <c r="D72" s="217"/>
      <c r="E72" s="10"/>
    </row>
    <row r="73" spans="2:5" ht="15" customHeight="1" x14ac:dyDescent="0.25">
      <c r="B73" s="9"/>
      <c r="C73" s="13" t="s">
        <v>0</v>
      </c>
      <c r="D73" s="11">
        <v>618.52175</v>
      </c>
      <c r="E73" s="10"/>
    </row>
    <row r="74" spans="2:5" ht="15" customHeight="1" x14ac:dyDescent="0.25">
      <c r="B74" s="9"/>
      <c r="C74" s="14" t="s">
        <v>3</v>
      </c>
      <c r="D74" s="11">
        <v>618.52175</v>
      </c>
      <c r="E74" s="10"/>
    </row>
    <row r="75" spans="2:5" ht="15" customHeight="1" x14ac:dyDescent="0.25">
      <c r="B75" s="9"/>
      <c r="C75" s="22" t="s">
        <v>10</v>
      </c>
      <c r="D75" s="26">
        <v>114.55304</v>
      </c>
      <c r="E75" s="10"/>
    </row>
    <row r="76" spans="2:5" ht="15" customHeight="1" x14ac:dyDescent="0.25">
      <c r="B76" s="9"/>
      <c r="C76" s="17" t="s">
        <v>12</v>
      </c>
      <c r="D76" s="7">
        <v>100.20703999999999</v>
      </c>
      <c r="E76" s="10"/>
    </row>
    <row r="77" spans="2:5" ht="15" customHeight="1" x14ac:dyDescent="0.25">
      <c r="B77" s="9"/>
      <c r="C77" s="17" t="s">
        <v>16</v>
      </c>
      <c r="D77" s="7">
        <v>14.346</v>
      </c>
      <c r="E77" s="10"/>
    </row>
    <row r="78" spans="2:5" ht="15" customHeight="1" x14ac:dyDescent="0.25">
      <c r="B78" s="9"/>
      <c r="C78" s="25" t="s">
        <v>17</v>
      </c>
      <c r="D78" s="26">
        <v>10.111000000000001</v>
      </c>
      <c r="E78" s="10"/>
    </row>
    <row r="79" spans="2:5" ht="15" customHeight="1" x14ac:dyDescent="0.25">
      <c r="B79" s="9"/>
      <c r="C79" s="15" t="s">
        <v>23</v>
      </c>
      <c r="D79" s="7">
        <v>618.52175</v>
      </c>
      <c r="E79" s="10"/>
    </row>
    <row r="80" spans="2:5" ht="15" customHeight="1" x14ac:dyDescent="0.25">
      <c r="B80" s="9"/>
      <c r="C80" s="18" t="s">
        <v>0</v>
      </c>
      <c r="D80" s="11">
        <v>618.52175</v>
      </c>
      <c r="E80" s="10"/>
    </row>
    <row r="81" spans="2:5" ht="15" customHeight="1" x14ac:dyDescent="0.25">
      <c r="B81" s="9"/>
      <c r="C81" s="15" t="s">
        <v>25</v>
      </c>
      <c r="D81" s="7">
        <v>124.66404</v>
      </c>
      <c r="E81" s="10"/>
    </row>
    <row r="82" spans="2:5" ht="15" customHeight="1" x14ac:dyDescent="0.25">
      <c r="B82" s="9"/>
      <c r="C82" s="23" t="s">
        <v>10</v>
      </c>
      <c r="D82" s="26">
        <v>114.55304</v>
      </c>
      <c r="E82" s="10"/>
    </row>
    <row r="83" spans="2:5" ht="15" customHeight="1" x14ac:dyDescent="0.25">
      <c r="B83" s="9"/>
      <c r="C83" s="23" t="s">
        <v>17</v>
      </c>
      <c r="D83" s="26">
        <v>10.111000000000001</v>
      </c>
      <c r="E83" s="10"/>
    </row>
    <row r="84" spans="2:5" ht="15" customHeight="1" x14ac:dyDescent="0.25">
      <c r="B84" s="9"/>
      <c r="C84" s="21" t="s">
        <v>27</v>
      </c>
      <c r="D84" s="12">
        <v>493.85771</v>
      </c>
      <c r="E84" s="10"/>
    </row>
    <row r="85" spans="2:5" ht="15" customHeight="1" x14ac:dyDescent="0.25">
      <c r="B85" s="9"/>
      <c r="C85" s="21" t="s">
        <v>28</v>
      </c>
      <c r="D85" s="12">
        <v>929.37896999999998</v>
      </c>
      <c r="E85" s="10"/>
    </row>
    <row r="86" spans="2:5" ht="15" customHeight="1" x14ac:dyDescent="0.25">
      <c r="B86" s="9"/>
      <c r="C86" s="21" t="s">
        <v>29</v>
      </c>
      <c r="D86" s="12">
        <v>1423.23668</v>
      </c>
      <c r="E86" s="10"/>
    </row>
    <row r="87" spans="2:5" ht="15" customHeight="1" x14ac:dyDescent="0.25">
      <c r="B87" s="9"/>
      <c r="C87" s="15" t="s">
        <v>31</v>
      </c>
      <c r="D87" s="8">
        <v>93</v>
      </c>
      <c r="E87" s="10"/>
    </row>
    <row r="88" spans="2:5" ht="30" customHeight="1" x14ac:dyDescent="0.25">
      <c r="B88" s="9"/>
      <c r="C88" s="16" t="s">
        <v>32</v>
      </c>
      <c r="D88" s="8">
        <v>65</v>
      </c>
      <c r="E88" s="10"/>
    </row>
    <row r="89" spans="2:5" ht="15" customHeight="1" x14ac:dyDescent="0.25">
      <c r="B89" s="9"/>
      <c r="C89" s="16" t="s">
        <v>33</v>
      </c>
      <c r="D89" s="8">
        <v>28</v>
      </c>
      <c r="E89" s="10"/>
    </row>
    <row r="90" spans="2:5" ht="15" customHeight="1" x14ac:dyDescent="0.25">
      <c r="B90" s="9"/>
      <c r="C90" s="216" t="s">
        <v>37</v>
      </c>
      <c r="D90" s="217"/>
      <c r="E90" s="10"/>
    </row>
    <row r="91" spans="2:5" ht="15" customHeight="1" x14ac:dyDescent="0.25">
      <c r="B91" s="9"/>
      <c r="C91" s="13" t="s">
        <v>0</v>
      </c>
      <c r="D91" s="11">
        <v>4395.9042600000002</v>
      </c>
      <c r="E91" s="10"/>
    </row>
    <row r="92" spans="2:5" ht="15" customHeight="1" x14ac:dyDescent="0.25">
      <c r="B92" s="9"/>
      <c r="C92" s="14" t="s">
        <v>3</v>
      </c>
      <c r="D92" s="11">
        <v>4395.9042600000002</v>
      </c>
      <c r="E92" s="10"/>
    </row>
    <row r="93" spans="2:5" ht="15" customHeight="1" x14ac:dyDescent="0.25">
      <c r="B93" s="9"/>
      <c r="C93" s="22" t="s">
        <v>10</v>
      </c>
      <c r="D93" s="26">
        <v>1798.3824300000001</v>
      </c>
      <c r="E93" s="10"/>
    </row>
    <row r="94" spans="2:5" ht="15" customHeight="1" x14ac:dyDescent="0.25">
      <c r="B94" s="9"/>
      <c r="C94" s="17" t="s">
        <v>12</v>
      </c>
      <c r="D94" s="7">
        <v>1176.6387</v>
      </c>
      <c r="E94" s="10"/>
    </row>
    <row r="95" spans="2:5" ht="15" customHeight="1" x14ac:dyDescent="0.25">
      <c r="B95" s="9"/>
      <c r="C95" s="17" t="s">
        <v>16</v>
      </c>
      <c r="D95" s="7">
        <v>621.74373000000003</v>
      </c>
      <c r="E95" s="10"/>
    </row>
    <row r="96" spans="2:5" ht="15" customHeight="1" x14ac:dyDescent="0.25">
      <c r="B96" s="9"/>
      <c r="C96" s="25" t="s">
        <v>17</v>
      </c>
      <c r="D96" s="26">
        <v>1293.9639299999999</v>
      </c>
      <c r="E96" s="10"/>
    </row>
    <row r="97" spans="2:5" ht="15" customHeight="1" x14ac:dyDescent="0.25">
      <c r="B97" s="9"/>
      <c r="C97" s="15" t="s">
        <v>23</v>
      </c>
      <c r="D97" s="7">
        <v>4395.9042600000002</v>
      </c>
      <c r="E97" s="10"/>
    </row>
    <row r="98" spans="2:5" ht="15" customHeight="1" x14ac:dyDescent="0.25">
      <c r="B98" s="9"/>
      <c r="C98" s="18" t="s">
        <v>0</v>
      </c>
      <c r="D98" s="11">
        <v>4395.9042600000002</v>
      </c>
      <c r="E98" s="10"/>
    </row>
    <row r="99" spans="2:5" ht="15" customHeight="1" x14ac:dyDescent="0.25">
      <c r="B99" s="9"/>
      <c r="C99" s="15" t="s">
        <v>25</v>
      </c>
      <c r="D99" s="7">
        <v>3092.34636</v>
      </c>
      <c r="E99" s="10"/>
    </row>
    <row r="100" spans="2:5" ht="15" customHeight="1" x14ac:dyDescent="0.25">
      <c r="B100" s="9"/>
      <c r="C100" s="23" t="s">
        <v>10</v>
      </c>
      <c r="D100" s="26">
        <v>1798.3824300000001</v>
      </c>
      <c r="E100" s="10"/>
    </row>
    <row r="101" spans="2:5" ht="15" customHeight="1" x14ac:dyDescent="0.25">
      <c r="B101" s="9"/>
      <c r="C101" s="23" t="s">
        <v>17</v>
      </c>
      <c r="D101" s="26">
        <v>1293.9639299999999</v>
      </c>
      <c r="E101" s="10"/>
    </row>
    <row r="102" spans="2:5" ht="15" customHeight="1" x14ac:dyDescent="0.25">
      <c r="B102" s="9"/>
      <c r="C102" s="21" t="s">
        <v>27</v>
      </c>
      <c r="D102" s="12">
        <v>1303.5579</v>
      </c>
      <c r="E102" s="10"/>
    </row>
    <row r="103" spans="2:5" ht="15" customHeight="1" x14ac:dyDescent="0.25">
      <c r="B103" s="9"/>
      <c r="C103" s="21" t="s">
        <v>28</v>
      </c>
      <c r="D103" s="12">
        <v>574.88045</v>
      </c>
      <c r="E103" s="10"/>
    </row>
    <row r="104" spans="2:5" ht="15" customHeight="1" x14ac:dyDescent="0.25">
      <c r="B104" s="9"/>
      <c r="C104" s="21" t="s">
        <v>29</v>
      </c>
      <c r="D104" s="12">
        <v>1878.4383499999999</v>
      </c>
      <c r="E104" s="10"/>
    </row>
    <row r="105" spans="2:5" ht="15" customHeight="1" x14ac:dyDescent="0.25">
      <c r="B105" s="9"/>
      <c r="C105" s="15" t="s">
        <v>31</v>
      </c>
      <c r="D105" s="8">
        <v>518</v>
      </c>
      <c r="E105" s="10"/>
    </row>
    <row r="106" spans="2:5" ht="30" customHeight="1" x14ac:dyDescent="0.25">
      <c r="B106" s="9"/>
      <c r="C106" s="16" t="s">
        <v>32</v>
      </c>
      <c r="D106" s="8">
        <v>398</v>
      </c>
      <c r="E106" s="10"/>
    </row>
    <row r="107" spans="2:5" ht="15" customHeight="1" x14ac:dyDescent="0.25">
      <c r="B107" s="9"/>
      <c r="C107" s="16" t="s">
        <v>33</v>
      </c>
      <c r="D107" s="8">
        <v>120</v>
      </c>
      <c r="E107" s="10"/>
    </row>
    <row r="108" spans="2:5" ht="13.8" x14ac:dyDescent="0.25">
      <c r="B108" s="9"/>
      <c r="C108" s="216" t="s">
        <v>38</v>
      </c>
      <c r="D108" s="217"/>
      <c r="E108" s="10"/>
    </row>
    <row r="109" spans="2:5" ht="15" customHeight="1" x14ac:dyDescent="0.25">
      <c r="B109" s="9"/>
      <c r="C109" s="13" t="s">
        <v>0</v>
      </c>
      <c r="D109" s="11">
        <v>179605.2353</v>
      </c>
      <c r="E109" s="10"/>
    </row>
    <row r="110" spans="2:5" ht="15" customHeight="1" x14ac:dyDescent="0.25">
      <c r="B110" s="9"/>
      <c r="C110" s="14" t="s">
        <v>3</v>
      </c>
      <c r="D110" s="11">
        <v>179605.2353</v>
      </c>
      <c r="E110" s="10"/>
    </row>
    <row r="111" spans="2:5" ht="15" customHeight="1" x14ac:dyDescent="0.25">
      <c r="B111" s="9"/>
      <c r="C111" s="22" t="s">
        <v>10</v>
      </c>
      <c r="D111" s="26">
        <v>129076.04578999999</v>
      </c>
      <c r="E111" s="10"/>
    </row>
    <row r="112" spans="2:5" ht="15" customHeight="1" x14ac:dyDescent="0.25">
      <c r="B112" s="9"/>
      <c r="C112" s="17" t="s">
        <v>11</v>
      </c>
      <c r="D112" s="7">
        <v>71683.655780000001</v>
      </c>
      <c r="E112" s="10"/>
    </row>
    <row r="113" spans="2:5" ht="15" customHeight="1" x14ac:dyDescent="0.25">
      <c r="B113" s="9"/>
      <c r="C113" s="17" t="s">
        <v>12</v>
      </c>
      <c r="D113" s="7">
        <v>31527.047069999997</v>
      </c>
      <c r="E113" s="10"/>
    </row>
    <row r="114" spans="2:5" ht="15" customHeight="1" x14ac:dyDescent="0.25">
      <c r="B114" s="9"/>
      <c r="C114" s="14" t="s">
        <v>2</v>
      </c>
      <c r="D114" s="11">
        <v>18306.506600000001</v>
      </c>
      <c r="E114" s="10"/>
    </row>
    <row r="115" spans="2:5" ht="15" customHeight="1" x14ac:dyDescent="0.25">
      <c r="B115" s="9"/>
      <c r="C115" s="17" t="s">
        <v>15</v>
      </c>
      <c r="D115" s="7">
        <v>3885.4022500000001</v>
      </c>
      <c r="E115" s="10"/>
    </row>
    <row r="116" spans="2:5" ht="15" customHeight="1" x14ac:dyDescent="0.25">
      <c r="B116" s="9"/>
      <c r="C116" s="17" t="s">
        <v>16</v>
      </c>
      <c r="D116" s="7">
        <v>3673.4340900000002</v>
      </c>
      <c r="E116" s="10"/>
    </row>
    <row r="117" spans="2:5" ht="15" customHeight="1" x14ac:dyDescent="0.25">
      <c r="B117" s="9"/>
      <c r="C117" s="25" t="s">
        <v>17</v>
      </c>
      <c r="D117" s="26">
        <v>9389.4791800000003</v>
      </c>
      <c r="E117" s="10"/>
    </row>
    <row r="118" spans="2:5" ht="15" customHeight="1" x14ac:dyDescent="0.25">
      <c r="B118" s="9"/>
      <c r="C118" s="15" t="s">
        <v>23</v>
      </c>
      <c r="D118" s="7">
        <v>179605.2353</v>
      </c>
      <c r="E118" s="10"/>
    </row>
    <row r="119" spans="2:5" ht="15" customHeight="1" x14ac:dyDescent="0.25">
      <c r="B119" s="9"/>
      <c r="C119" s="18" t="s">
        <v>0</v>
      </c>
      <c r="D119" s="11">
        <v>179605.2353</v>
      </c>
      <c r="E119" s="10"/>
    </row>
    <row r="120" spans="2:5" ht="15" customHeight="1" x14ac:dyDescent="0.25">
      <c r="B120" s="9"/>
      <c r="C120" s="15" t="s">
        <v>25</v>
      </c>
      <c r="D120" s="7">
        <v>138465.52498000002</v>
      </c>
      <c r="E120" s="10"/>
    </row>
    <row r="121" spans="2:5" ht="15" customHeight="1" x14ac:dyDescent="0.25">
      <c r="B121" s="9"/>
      <c r="C121" s="23" t="s">
        <v>10</v>
      </c>
      <c r="D121" s="26">
        <v>129076.04580000001</v>
      </c>
      <c r="E121" s="10"/>
    </row>
    <row r="122" spans="2:5" ht="15" customHeight="1" x14ac:dyDescent="0.25">
      <c r="B122" s="9"/>
      <c r="C122" s="23" t="s">
        <v>17</v>
      </c>
      <c r="D122" s="26">
        <v>9389.4791800000003</v>
      </c>
      <c r="E122" s="10"/>
    </row>
    <row r="123" spans="2:5" ht="15" customHeight="1" x14ac:dyDescent="0.25">
      <c r="B123" s="9"/>
      <c r="C123" s="21" t="s">
        <v>27</v>
      </c>
      <c r="D123" s="12">
        <v>41139.710319999998</v>
      </c>
      <c r="E123" s="10"/>
    </row>
    <row r="124" spans="2:5" ht="15" customHeight="1" x14ac:dyDescent="0.25">
      <c r="B124" s="9"/>
      <c r="C124" s="21" t="s">
        <v>28</v>
      </c>
      <c r="D124" s="12">
        <v>2760.9713499999998</v>
      </c>
      <c r="E124" s="10"/>
    </row>
    <row r="125" spans="2:5" ht="15" customHeight="1" x14ac:dyDescent="0.25">
      <c r="B125" s="9"/>
      <c r="C125" s="21" t="s">
        <v>29</v>
      </c>
      <c r="D125" s="12">
        <v>43900.681669999998</v>
      </c>
      <c r="E125" s="10"/>
    </row>
    <row r="126" spans="2:5" ht="15" customHeight="1" x14ac:dyDescent="0.25">
      <c r="B126" s="9"/>
      <c r="C126" s="15" t="s">
        <v>31</v>
      </c>
      <c r="D126" s="8">
        <v>3848</v>
      </c>
      <c r="E126" s="10"/>
    </row>
    <row r="127" spans="2:5" ht="30" customHeight="1" x14ac:dyDescent="0.25">
      <c r="B127" s="9"/>
      <c r="C127" s="16" t="s">
        <v>32</v>
      </c>
      <c r="D127" s="8">
        <v>3516</v>
      </c>
      <c r="E127" s="10"/>
    </row>
    <row r="128" spans="2:5" ht="15" customHeight="1" x14ac:dyDescent="0.25">
      <c r="B128" s="9"/>
      <c r="C128" s="16" t="s">
        <v>33</v>
      </c>
      <c r="D128" s="8">
        <v>332</v>
      </c>
      <c r="E128" s="10"/>
    </row>
    <row r="129" spans="2:5" ht="13.8" x14ac:dyDescent="0.25">
      <c r="B129" s="9"/>
      <c r="C129" s="216" t="s">
        <v>39</v>
      </c>
      <c r="D129" s="217"/>
      <c r="E129" s="10"/>
    </row>
    <row r="130" spans="2:5" ht="15" customHeight="1" x14ac:dyDescent="0.25">
      <c r="B130" s="9"/>
      <c r="C130" s="13" t="s">
        <v>0</v>
      </c>
      <c r="D130" s="11">
        <v>4560.4291300000004</v>
      </c>
      <c r="E130" s="10"/>
    </row>
    <row r="131" spans="2:5" ht="15" customHeight="1" x14ac:dyDescent="0.25">
      <c r="B131" s="9"/>
      <c r="C131" s="14" t="s">
        <v>3</v>
      </c>
      <c r="D131" s="11">
        <v>4560.4291300000004</v>
      </c>
      <c r="E131" s="10"/>
    </row>
    <row r="132" spans="2:5" ht="15" customHeight="1" x14ac:dyDescent="0.25">
      <c r="B132" s="9"/>
      <c r="C132" s="22" t="s">
        <v>10</v>
      </c>
      <c r="D132" s="26">
        <v>1494.6479999999999</v>
      </c>
      <c r="E132" s="10"/>
    </row>
    <row r="133" spans="2:5" ht="15" customHeight="1" x14ac:dyDescent="0.25">
      <c r="B133" s="9"/>
      <c r="C133" s="17" t="s">
        <v>11</v>
      </c>
      <c r="D133" s="7">
        <v>338.38</v>
      </c>
      <c r="E133" s="10"/>
    </row>
    <row r="134" spans="2:5" ht="15" customHeight="1" x14ac:dyDescent="0.25">
      <c r="B134" s="9"/>
      <c r="C134" s="17" t="s">
        <v>12</v>
      </c>
      <c r="D134" s="7">
        <v>50.315099999999994</v>
      </c>
      <c r="E134" s="10"/>
    </row>
    <row r="135" spans="2:5" ht="15" customHeight="1" x14ac:dyDescent="0.25">
      <c r="B135" s="9"/>
      <c r="C135" s="14" t="s">
        <v>2</v>
      </c>
      <c r="D135" s="11">
        <v>471</v>
      </c>
      <c r="E135" s="10"/>
    </row>
    <row r="136" spans="2:5" ht="15" customHeight="1" x14ac:dyDescent="0.25">
      <c r="B136" s="9"/>
      <c r="C136" s="17" t="s">
        <v>16</v>
      </c>
      <c r="D136" s="7">
        <v>634.9529</v>
      </c>
      <c r="E136" s="10"/>
    </row>
    <row r="137" spans="2:5" ht="15" customHeight="1" x14ac:dyDescent="0.25">
      <c r="B137" s="9"/>
      <c r="C137" s="25" t="s">
        <v>17</v>
      </c>
      <c r="D137" s="26">
        <v>642.59400000000005</v>
      </c>
      <c r="E137" s="10"/>
    </row>
    <row r="138" spans="2:5" ht="15" customHeight="1" x14ac:dyDescent="0.25">
      <c r="B138" s="9"/>
      <c r="C138" s="15" t="s">
        <v>23</v>
      </c>
      <c r="D138" s="7">
        <v>4560.4291300000004</v>
      </c>
      <c r="E138" s="10"/>
    </row>
    <row r="139" spans="2:5" ht="15" customHeight="1" x14ac:dyDescent="0.25">
      <c r="B139" s="9"/>
      <c r="C139" s="18" t="s">
        <v>0</v>
      </c>
      <c r="D139" s="11">
        <v>4560.4291300000004</v>
      </c>
      <c r="E139" s="10"/>
    </row>
    <row r="140" spans="2:5" ht="15" customHeight="1" x14ac:dyDescent="0.25">
      <c r="B140" s="9"/>
      <c r="C140" s="15" t="s">
        <v>25</v>
      </c>
      <c r="D140" s="7">
        <v>2137.2420000000002</v>
      </c>
      <c r="E140" s="10"/>
    </row>
    <row r="141" spans="2:5" ht="15" customHeight="1" x14ac:dyDescent="0.25">
      <c r="B141" s="9"/>
      <c r="C141" s="23" t="s">
        <v>10</v>
      </c>
      <c r="D141" s="26">
        <v>1494.6479999999999</v>
      </c>
      <c r="E141" s="10"/>
    </row>
    <row r="142" spans="2:5" ht="15" customHeight="1" x14ac:dyDescent="0.25">
      <c r="B142" s="9"/>
      <c r="C142" s="23" t="s">
        <v>17</v>
      </c>
      <c r="D142" s="26">
        <v>642.59400000000005</v>
      </c>
      <c r="E142" s="10"/>
    </row>
    <row r="143" spans="2:5" ht="15" customHeight="1" x14ac:dyDescent="0.25">
      <c r="B143" s="9"/>
      <c r="C143" s="21" t="s">
        <v>27</v>
      </c>
      <c r="D143" s="12">
        <v>2423.1871299999998</v>
      </c>
      <c r="E143" s="10"/>
    </row>
    <row r="144" spans="2:5" ht="15" customHeight="1" x14ac:dyDescent="0.25">
      <c r="B144" s="9"/>
      <c r="C144" s="21" t="s">
        <v>28</v>
      </c>
      <c r="D144" s="12">
        <v>7027.03143</v>
      </c>
      <c r="E144" s="10"/>
    </row>
    <row r="145" spans="2:5" ht="15" customHeight="1" x14ac:dyDescent="0.25">
      <c r="B145" s="9"/>
      <c r="C145" s="21" t="s">
        <v>29</v>
      </c>
      <c r="D145" s="12">
        <v>9450.2185599999993</v>
      </c>
      <c r="E145" s="10"/>
    </row>
    <row r="146" spans="2:5" ht="15" customHeight="1" x14ac:dyDescent="0.25">
      <c r="B146" s="9"/>
      <c r="C146" s="15" t="s">
        <v>31</v>
      </c>
      <c r="D146" s="8">
        <v>98</v>
      </c>
      <c r="E146" s="10"/>
    </row>
    <row r="147" spans="2:5" ht="30" customHeight="1" x14ac:dyDescent="0.25">
      <c r="B147" s="9"/>
      <c r="C147" s="16" t="s">
        <v>32</v>
      </c>
      <c r="D147" s="8">
        <v>66</v>
      </c>
      <c r="E147" s="10"/>
    </row>
    <row r="148" spans="2:5" ht="15" customHeight="1" x14ac:dyDescent="0.25">
      <c r="B148" s="9"/>
      <c r="C148" s="16" t="s">
        <v>33</v>
      </c>
      <c r="D148" s="8">
        <v>32</v>
      </c>
      <c r="E148" s="10"/>
    </row>
    <row r="149" spans="2:5" ht="13.8" x14ac:dyDescent="0.25">
      <c r="B149" s="9"/>
      <c r="C149" s="216" t="s">
        <v>40</v>
      </c>
      <c r="D149" s="217"/>
      <c r="E149" s="10"/>
    </row>
    <row r="150" spans="2:5" ht="15" customHeight="1" x14ac:dyDescent="0.25">
      <c r="B150" s="9"/>
      <c r="C150" s="13" t="s">
        <v>0</v>
      </c>
      <c r="D150" s="11">
        <v>878.70345999999995</v>
      </c>
      <c r="E150" s="10"/>
    </row>
    <row r="151" spans="2:5" ht="15" customHeight="1" x14ac:dyDescent="0.25">
      <c r="B151" s="9"/>
      <c r="C151" s="14" t="s">
        <v>3</v>
      </c>
      <c r="D151" s="11">
        <v>878.70345999999995</v>
      </c>
      <c r="E151" s="10"/>
    </row>
    <row r="152" spans="2:5" ht="15" customHeight="1" x14ac:dyDescent="0.25">
      <c r="B152" s="9"/>
      <c r="C152" s="22" t="s">
        <v>10</v>
      </c>
      <c r="D152" s="26">
        <v>682.31709999999998</v>
      </c>
      <c r="E152" s="10"/>
    </row>
    <row r="153" spans="2:5" ht="15" customHeight="1" x14ac:dyDescent="0.25">
      <c r="B153" s="9"/>
      <c r="C153" s="17" t="s">
        <v>11</v>
      </c>
      <c r="D153" s="7">
        <v>136.11662000000001</v>
      </c>
      <c r="E153" s="10"/>
    </row>
    <row r="154" spans="2:5" ht="15" customHeight="1" x14ac:dyDescent="0.25">
      <c r="B154" s="9"/>
      <c r="C154" s="17" t="s">
        <v>12</v>
      </c>
      <c r="D154" s="7">
        <v>471.66804999999999</v>
      </c>
      <c r="E154" s="10"/>
    </row>
    <row r="155" spans="2:5" ht="15" customHeight="1" x14ac:dyDescent="0.25">
      <c r="B155" s="9"/>
      <c r="C155" s="14" t="s">
        <v>2</v>
      </c>
      <c r="D155" s="11">
        <v>0.33267999999999998</v>
      </c>
      <c r="E155" s="10"/>
    </row>
    <row r="156" spans="2:5" ht="15" customHeight="1" x14ac:dyDescent="0.25">
      <c r="B156" s="9"/>
      <c r="C156" s="17" t="s">
        <v>15</v>
      </c>
      <c r="D156" s="7">
        <v>9.48</v>
      </c>
      <c r="E156" s="10"/>
    </row>
    <row r="157" spans="2:5" ht="15" customHeight="1" x14ac:dyDescent="0.25">
      <c r="B157" s="9"/>
      <c r="C157" s="17" t="s">
        <v>16</v>
      </c>
      <c r="D157" s="7">
        <v>64.719750000000005</v>
      </c>
      <c r="E157" s="10"/>
    </row>
    <row r="158" spans="2:5" ht="15" customHeight="1" x14ac:dyDescent="0.25">
      <c r="B158" s="9"/>
      <c r="C158" s="25" t="s">
        <v>17</v>
      </c>
      <c r="D158" s="26">
        <v>629.09064999999998</v>
      </c>
      <c r="E158" s="10"/>
    </row>
    <row r="159" spans="2:5" ht="15" customHeight="1" x14ac:dyDescent="0.25">
      <c r="B159" s="9"/>
      <c r="C159" s="15" t="s">
        <v>23</v>
      </c>
      <c r="D159" s="7">
        <v>878.70345999999995</v>
      </c>
      <c r="E159" s="10"/>
    </row>
    <row r="160" spans="2:5" ht="15" customHeight="1" x14ac:dyDescent="0.25">
      <c r="B160" s="9"/>
      <c r="C160" s="18" t="s">
        <v>0</v>
      </c>
      <c r="D160" s="11">
        <v>878.70345999999995</v>
      </c>
      <c r="E160" s="10"/>
    </row>
    <row r="161" spans="2:5" ht="15" customHeight="1" x14ac:dyDescent="0.25">
      <c r="B161" s="9"/>
      <c r="C161" s="15" t="s">
        <v>25</v>
      </c>
      <c r="D161" s="7">
        <v>1311.4077499999999</v>
      </c>
      <c r="E161" s="10"/>
    </row>
    <row r="162" spans="2:5" ht="15" customHeight="1" x14ac:dyDescent="0.25">
      <c r="B162" s="9"/>
      <c r="C162" s="23" t="s">
        <v>10</v>
      </c>
      <c r="D162" s="26">
        <v>682.31709999999998</v>
      </c>
      <c r="E162" s="10"/>
    </row>
    <row r="163" spans="2:5" ht="15" customHeight="1" x14ac:dyDescent="0.25">
      <c r="B163" s="9"/>
      <c r="C163" s="23" t="s">
        <v>17</v>
      </c>
      <c r="D163" s="26">
        <v>629.09064999999998</v>
      </c>
      <c r="E163" s="10"/>
    </row>
    <row r="164" spans="2:5" ht="15" customHeight="1" x14ac:dyDescent="0.25">
      <c r="B164" s="9"/>
      <c r="C164" s="21" t="s">
        <v>27</v>
      </c>
      <c r="D164" s="12">
        <v>-432.70429000000001</v>
      </c>
      <c r="E164" s="10"/>
    </row>
    <row r="165" spans="2:5" ht="15" customHeight="1" x14ac:dyDescent="0.25">
      <c r="B165" s="9"/>
      <c r="C165" s="21" t="s">
        <v>28</v>
      </c>
      <c r="D165" s="12">
        <v>681.68199000000004</v>
      </c>
      <c r="E165" s="10"/>
    </row>
    <row r="166" spans="2:5" ht="15" customHeight="1" x14ac:dyDescent="0.25">
      <c r="B166" s="9"/>
      <c r="C166" s="21" t="s">
        <v>29</v>
      </c>
      <c r="D166" s="12">
        <v>248.9777</v>
      </c>
      <c r="E166" s="10"/>
    </row>
    <row r="167" spans="2:5" ht="15" customHeight="1" x14ac:dyDescent="0.25">
      <c r="B167" s="9"/>
      <c r="C167" s="15" t="s">
        <v>31</v>
      </c>
      <c r="D167" s="8">
        <v>82</v>
      </c>
      <c r="E167" s="10"/>
    </row>
    <row r="168" spans="2:5" ht="30" customHeight="1" x14ac:dyDescent="0.25">
      <c r="B168" s="9"/>
      <c r="C168" s="16" t="s">
        <v>32</v>
      </c>
      <c r="D168" s="8">
        <v>22</v>
      </c>
      <c r="E168" s="10"/>
    </row>
    <row r="169" spans="2:5" ht="15" customHeight="1" x14ac:dyDescent="0.25">
      <c r="B169" s="9"/>
      <c r="C169" s="16" t="s">
        <v>33</v>
      </c>
      <c r="D169" s="8">
        <v>60</v>
      </c>
      <c r="E169" s="10"/>
    </row>
    <row r="170" spans="2:5" ht="15" customHeight="1" x14ac:dyDescent="0.25">
      <c r="B170" s="9"/>
      <c r="C170" s="216" t="s">
        <v>41</v>
      </c>
      <c r="D170" s="217"/>
      <c r="E170" s="10"/>
    </row>
    <row r="171" spans="2:5" ht="15" customHeight="1" x14ac:dyDescent="0.25">
      <c r="B171" s="9"/>
      <c r="C171" s="13" t="s">
        <v>0</v>
      </c>
      <c r="D171" s="11">
        <v>1.1298900000000001</v>
      </c>
      <c r="E171" s="10"/>
    </row>
    <row r="172" spans="2:5" ht="15" customHeight="1" x14ac:dyDescent="0.25">
      <c r="B172" s="9"/>
      <c r="C172" s="14" t="s">
        <v>3</v>
      </c>
      <c r="D172" s="11">
        <v>1.1298900000000001</v>
      </c>
      <c r="E172" s="10"/>
    </row>
    <row r="173" spans="2:5" ht="15" customHeight="1" x14ac:dyDescent="0.25">
      <c r="B173" s="9"/>
      <c r="C173" s="22" t="s">
        <v>10</v>
      </c>
      <c r="D173" s="26">
        <v>7163.80872</v>
      </c>
      <c r="E173" s="10"/>
    </row>
    <row r="174" spans="2:5" ht="15" customHeight="1" x14ac:dyDescent="0.25">
      <c r="B174" s="9"/>
      <c r="C174" s="17" t="s">
        <v>12</v>
      </c>
      <c r="D174" s="7">
        <v>7163.80872</v>
      </c>
      <c r="E174" s="10"/>
    </row>
    <row r="175" spans="2:5" ht="15" customHeight="1" x14ac:dyDescent="0.25">
      <c r="B175" s="9"/>
      <c r="C175" s="15" t="s">
        <v>23</v>
      </c>
      <c r="D175" s="7">
        <v>1.1298900000000001</v>
      </c>
      <c r="E175" s="10"/>
    </row>
    <row r="176" spans="2:5" ht="15" customHeight="1" x14ac:dyDescent="0.25">
      <c r="B176" s="9"/>
      <c r="C176" s="18" t="s">
        <v>0</v>
      </c>
      <c r="D176" s="11">
        <v>1.1298900000000001</v>
      </c>
      <c r="E176" s="10"/>
    </row>
    <row r="177" spans="2:5" ht="15" customHeight="1" x14ac:dyDescent="0.25">
      <c r="B177" s="9"/>
      <c r="C177" s="15" t="s">
        <v>25</v>
      </c>
      <c r="D177" s="7">
        <v>7163.80872</v>
      </c>
      <c r="E177" s="10"/>
    </row>
    <row r="178" spans="2:5" ht="15" customHeight="1" x14ac:dyDescent="0.25">
      <c r="B178" s="9"/>
      <c r="C178" s="23" t="s">
        <v>10</v>
      </c>
      <c r="D178" s="26">
        <v>7163.80872</v>
      </c>
      <c r="E178" s="10"/>
    </row>
    <row r="179" spans="2:5" ht="15" customHeight="1" x14ac:dyDescent="0.25">
      <c r="B179" s="9"/>
      <c r="C179" s="21" t="s">
        <v>27</v>
      </c>
      <c r="D179" s="12">
        <v>-7162.6788299999998</v>
      </c>
      <c r="E179" s="10"/>
    </row>
    <row r="180" spans="2:5" ht="15" customHeight="1" x14ac:dyDescent="0.25">
      <c r="B180" s="9"/>
      <c r="C180" s="21" t="s">
        <v>28</v>
      </c>
      <c r="D180" s="12">
        <v>7164.6935599999997</v>
      </c>
      <c r="E180" s="10"/>
    </row>
    <row r="181" spans="2:5" ht="15" customHeight="1" x14ac:dyDescent="0.25">
      <c r="B181" s="9"/>
      <c r="C181" s="21" t="s">
        <v>29</v>
      </c>
      <c r="D181" s="12">
        <v>2.0147300000000001</v>
      </c>
      <c r="E181" s="10"/>
    </row>
    <row r="182" spans="2:5" ht="15" customHeight="1" x14ac:dyDescent="0.25">
      <c r="B182" s="9"/>
      <c r="C182" s="15" t="s">
        <v>31</v>
      </c>
      <c r="D182" s="8">
        <v>116</v>
      </c>
      <c r="E182" s="10"/>
    </row>
    <row r="183" spans="2:5" ht="30" customHeight="1" x14ac:dyDescent="0.25">
      <c r="B183" s="9"/>
      <c r="C183" s="16" t="s">
        <v>32</v>
      </c>
      <c r="D183" s="8">
        <v>63</v>
      </c>
      <c r="E183" s="10"/>
    </row>
    <row r="184" spans="2:5" ht="15" customHeight="1" x14ac:dyDescent="0.25">
      <c r="B184" s="9"/>
      <c r="C184" s="16" t="s">
        <v>33</v>
      </c>
      <c r="D184" s="8">
        <v>53</v>
      </c>
      <c r="E184" s="10"/>
    </row>
    <row r="185" spans="2:5" ht="15" customHeight="1" x14ac:dyDescent="0.25">
      <c r="B185" s="9"/>
      <c r="C185" s="216" t="s">
        <v>42</v>
      </c>
      <c r="D185" s="217"/>
      <c r="E185" s="10"/>
    </row>
    <row r="186" spans="2:5" ht="15" customHeight="1" x14ac:dyDescent="0.25">
      <c r="B186" s="9"/>
      <c r="C186" s="13" t="s">
        <v>0</v>
      </c>
      <c r="D186" s="11">
        <v>13286.21825</v>
      </c>
      <c r="E186" s="10"/>
    </row>
    <row r="187" spans="2:5" ht="15" customHeight="1" x14ac:dyDescent="0.25">
      <c r="B187" s="9"/>
      <c r="C187" s="14" t="s">
        <v>2</v>
      </c>
      <c r="D187" s="11">
        <v>-0.21034</v>
      </c>
      <c r="E187" s="10"/>
    </row>
    <row r="188" spans="2:5" ht="15" customHeight="1" x14ac:dyDescent="0.25">
      <c r="B188" s="9"/>
      <c r="C188" s="14" t="s">
        <v>3</v>
      </c>
      <c r="D188" s="11">
        <v>13286.42859</v>
      </c>
      <c r="E188" s="10"/>
    </row>
    <row r="189" spans="2:5" ht="15" customHeight="1" x14ac:dyDescent="0.25">
      <c r="B189" s="9"/>
      <c r="C189" s="13" t="s">
        <v>7</v>
      </c>
      <c r="D189" s="11">
        <v>4.8989999999999999E-2</v>
      </c>
      <c r="E189" s="10"/>
    </row>
    <row r="190" spans="2:5" ht="15" customHeight="1" x14ac:dyDescent="0.25">
      <c r="B190" s="9"/>
      <c r="C190" s="22" t="s">
        <v>10</v>
      </c>
      <c r="D190" s="26">
        <v>12223.94694</v>
      </c>
      <c r="E190" s="10"/>
    </row>
    <row r="191" spans="2:5" ht="15" customHeight="1" x14ac:dyDescent="0.25">
      <c r="B191" s="9"/>
      <c r="C191" s="17" t="s">
        <v>11</v>
      </c>
      <c r="D191" s="7">
        <v>2175.0078100000001</v>
      </c>
      <c r="E191" s="10"/>
    </row>
    <row r="192" spans="2:5" ht="15" customHeight="1" x14ac:dyDescent="0.25">
      <c r="B192" s="9"/>
      <c r="C192" s="17" t="s">
        <v>12</v>
      </c>
      <c r="D192" s="7">
        <v>1548.0979900000002</v>
      </c>
      <c r="E192" s="10"/>
    </row>
    <row r="193" spans="2:5" ht="15" customHeight="1" x14ac:dyDescent="0.25">
      <c r="B193" s="9"/>
      <c r="C193" s="14" t="s">
        <v>2</v>
      </c>
      <c r="D193" s="11">
        <v>8337</v>
      </c>
      <c r="E193" s="10"/>
    </row>
    <row r="194" spans="2:5" ht="15" customHeight="1" x14ac:dyDescent="0.25">
      <c r="B194" s="9"/>
      <c r="C194" s="17" t="s">
        <v>15</v>
      </c>
      <c r="D194" s="7">
        <v>43.76652</v>
      </c>
      <c r="E194" s="10"/>
    </row>
    <row r="195" spans="2:5" ht="15" customHeight="1" x14ac:dyDescent="0.25">
      <c r="B195" s="9"/>
      <c r="C195" s="17" t="s">
        <v>16</v>
      </c>
      <c r="D195" s="7">
        <v>120.07462</v>
      </c>
      <c r="E195" s="10"/>
    </row>
    <row r="196" spans="2:5" ht="15" customHeight="1" x14ac:dyDescent="0.25">
      <c r="B196" s="9"/>
      <c r="C196" s="25" t="s">
        <v>17</v>
      </c>
      <c r="D196" s="26">
        <v>888.72973000000002</v>
      </c>
      <c r="E196" s="10"/>
    </row>
    <row r="197" spans="2:5" ht="15" customHeight="1" x14ac:dyDescent="0.25">
      <c r="B197" s="9"/>
      <c r="C197" s="15" t="s">
        <v>23</v>
      </c>
      <c r="D197" s="7">
        <v>13286.267239999999</v>
      </c>
      <c r="E197" s="10"/>
    </row>
    <row r="198" spans="2:5" ht="15" customHeight="1" x14ac:dyDescent="0.25">
      <c r="B198" s="9"/>
      <c r="C198" s="18" t="s">
        <v>0</v>
      </c>
      <c r="D198" s="11">
        <v>13286.21825</v>
      </c>
      <c r="E198" s="10"/>
    </row>
    <row r="199" spans="2:5" ht="15" customHeight="1" x14ac:dyDescent="0.25">
      <c r="B199" s="9"/>
      <c r="C199" s="18" t="s">
        <v>7</v>
      </c>
      <c r="D199" s="11">
        <v>4.8989999999999999E-2</v>
      </c>
      <c r="E199" s="10"/>
    </row>
    <row r="200" spans="2:5" ht="15" customHeight="1" x14ac:dyDescent="0.25">
      <c r="B200" s="9"/>
      <c r="C200" s="15" t="s">
        <v>25</v>
      </c>
      <c r="D200" s="7">
        <v>13112.676670000001</v>
      </c>
      <c r="E200" s="10"/>
    </row>
    <row r="201" spans="2:5" ht="15" customHeight="1" x14ac:dyDescent="0.25">
      <c r="B201" s="9"/>
      <c r="C201" s="23" t="s">
        <v>10</v>
      </c>
      <c r="D201" s="26">
        <v>12223.94694</v>
      </c>
      <c r="E201" s="10"/>
    </row>
    <row r="202" spans="2:5" ht="15" customHeight="1" x14ac:dyDescent="0.25">
      <c r="B202" s="9"/>
      <c r="C202" s="23" t="s">
        <v>17</v>
      </c>
      <c r="D202" s="26">
        <v>888.72973000000002</v>
      </c>
      <c r="E202" s="10"/>
    </row>
    <row r="203" spans="2:5" ht="15" customHeight="1" x14ac:dyDescent="0.25">
      <c r="B203" s="9"/>
      <c r="C203" s="21" t="s">
        <v>27</v>
      </c>
      <c r="D203" s="12">
        <v>173.59057000000001</v>
      </c>
      <c r="E203" s="10"/>
    </row>
    <row r="204" spans="2:5" ht="15" customHeight="1" x14ac:dyDescent="0.25">
      <c r="B204" s="9"/>
      <c r="C204" s="21" t="s">
        <v>28</v>
      </c>
      <c r="D204" s="12">
        <v>3035.3310000000001</v>
      </c>
      <c r="E204" s="10"/>
    </row>
    <row r="205" spans="2:5" ht="15" customHeight="1" x14ac:dyDescent="0.25">
      <c r="B205" s="9"/>
      <c r="C205" s="21" t="s">
        <v>29</v>
      </c>
      <c r="D205" s="12">
        <v>3208.92157</v>
      </c>
      <c r="E205" s="10"/>
    </row>
    <row r="206" spans="2:5" ht="15" customHeight="1" x14ac:dyDescent="0.25">
      <c r="B206" s="9"/>
      <c r="C206" s="15" t="s">
        <v>31</v>
      </c>
      <c r="D206" s="8">
        <v>104</v>
      </c>
      <c r="E206" s="10"/>
    </row>
    <row r="207" spans="2:5" ht="30" customHeight="1" x14ac:dyDescent="0.25">
      <c r="B207" s="9"/>
      <c r="C207" s="16" t="s">
        <v>32</v>
      </c>
      <c r="D207" s="8">
        <v>73</v>
      </c>
      <c r="E207" s="10"/>
    </row>
    <row r="208" spans="2:5" ht="15" customHeight="1" x14ac:dyDescent="0.25">
      <c r="B208" s="9"/>
      <c r="C208" s="16" t="s">
        <v>33</v>
      </c>
      <c r="D208" s="8">
        <v>31</v>
      </c>
      <c r="E208" s="10"/>
    </row>
    <row r="209" spans="2:5" ht="13.8" x14ac:dyDescent="0.25">
      <c r="B209" s="9"/>
      <c r="C209" s="216" t="s">
        <v>43</v>
      </c>
      <c r="D209" s="217"/>
      <c r="E209" s="10"/>
    </row>
    <row r="210" spans="2:5" ht="15" customHeight="1" x14ac:dyDescent="0.25">
      <c r="B210" s="9"/>
      <c r="C210" s="13" t="s">
        <v>0</v>
      </c>
      <c r="D210" s="11">
        <v>1286.4489699999999</v>
      </c>
      <c r="E210" s="10"/>
    </row>
    <row r="211" spans="2:5" ht="15" customHeight="1" x14ac:dyDescent="0.25">
      <c r="B211" s="9"/>
      <c r="C211" s="14" t="s">
        <v>3</v>
      </c>
      <c r="D211" s="11">
        <v>1286.4489699999999</v>
      </c>
      <c r="E211" s="10"/>
    </row>
    <row r="212" spans="2:5" ht="15" customHeight="1" x14ac:dyDescent="0.25">
      <c r="B212" s="9"/>
      <c r="C212" s="22" t="s">
        <v>10</v>
      </c>
      <c r="D212" s="26">
        <v>1380.72369</v>
      </c>
      <c r="E212" s="10"/>
    </row>
    <row r="213" spans="2:5" ht="15" customHeight="1" x14ac:dyDescent="0.25">
      <c r="B213" s="9"/>
      <c r="C213" s="17" t="s">
        <v>11</v>
      </c>
      <c r="D213" s="7">
        <v>894.62927999999999</v>
      </c>
      <c r="E213" s="10"/>
    </row>
    <row r="214" spans="2:5" ht="15" customHeight="1" x14ac:dyDescent="0.25">
      <c r="B214" s="9"/>
      <c r="C214" s="17" t="s">
        <v>12</v>
      </c>
      <c r="D214" s="7">
        <v>351.08154000000002</v>
      </c>
      <c r="E214" s="10"/>
    </row>
    <row r="215" spans="2:5" ht="15" customHeight="1" x14ac:dyDescent="0.25">
      <c r="B215" s="9"/>
      <c r="C215" s="14" t="s">
        <v>2</v>
      </c>
      <c r="D215" s="11">
        <v>128.64490000000001</v>
      </c>
      <c r="E215" s="10"/>
    </row>
    <row r="216" spans="2:5" ht="15" customHeight="1" x14ac:dyDescent="0.25">
      <c r="B216" s="9"/>
      <c r="C216" s="17" t="s">
        <v>15</v>
      </c>
      <c r="D216" s="7">
        <v>5.3642300000000001</v>
      </c>
      <c r="E216" s="10"/>
    </row>
    <row r="217" spans="2:5" ht="15" customHeight="1" x14ac:dyDescent="0.25">
      <c r="B217" s="9"/>
      <c r="C217" s="17" t="s">
        <v>16</v>
      </c>
      <c r="D217" s="7">
        <v>1.0037400000000001</v>
      </c>
      <c r="E217" s="10"/>
    </row>
    <row r="218" spans="2:5" ht="15" customHeight="1" x14ac:dyDescent="0.25">
      <c r="B218" s="9"/>
      <c r="C218" s="25" t="s">
        <v>17</v>
      </c>
      <c r="D218" s="26">
        <v>1235.528</v>
      </c>
      <c r="E218" s="10"/>
    </row>
    <row r="219" spans="2:5" ht="15" customHeight="1" x14ac:dyDescent="0.25">
      <c r="B219" s="9"/>
      <c r="C219" s="15" t="s">
        <v>23</v>
      </c>
      <c r="D219" s="7">
        <v>1286.4489699999999</v>
      </c>
      <c r="E219" s="10"/>
    </row>
    <row r="220" spans="2:5" ht="15" customHeight="1" x14ac:dyDescent="0.25">
      <c r="B220" s="9"/>
      <c r="C220" s="18" t="s">
        <v>0</v>
      </c>
      <c r="D220" s="11">
        <v>1286.4489699999999</v>
      </c>
      <c r="E220" s="10"/>
    </row>
    <row r="221" spans="2:5" ht="15" customHeight="1" x14ac:dyDescent="0.25">
      <c r="B221" s="9"/>
      <c r="C221" s="15" t="s">
        <v>25</v>
      </c>
      <c r="D221" s="7">
        <v>2616.2516900000001</v>
      </c>
      <c r="E221" s="10"/>
    </row>
    <row r="222" spans="2:5" ht="15" customHeight="1" x14ac:dyDescent="0.25">
      <c r="B222" s="9"/>
      <c r="C222" s="23" t="s">
        <v>10</v>
      </c>
      <c r="D222" s="26">
        <v>1380.72369</v>
      </c>
      <c r="E222" s="10"/>
    </row>
    <row r="223" spans="2:5" ht="15" customHeight="1" x14ac:dyDescent="0.25">
      <c r="B223" s="9"/>
      <c r="C223" s="23" t="s">
        <v>17</v>
      </c>
      <c r="D223" s="26">
        <v>1235.528</v>
      </c>
      <c r="E223" s="10"/>
    </row>
    <row r="224" spans="2:5" ht="15" customHeight="1" x14ac:dyDescent="0.25">
      <c r="B224" s="9"/>
      <c r="C224" s="21" t="s">
        <v>27</v>
      </c>
      <c r="D224" s="12">
        <v>-1329.8027199999999</v>
      </c>
      <c r="E224" s="10"/>
    </row>
    <row r="225" spans="2:5" ht="15" customHeight="1" x14ac:dyDescent="0.25">
      <c r="B225" s="9"/>
      <c r="C225" s="21" t="s">
        <v>28</v>
      </c>
      <c r="D225" s="12">
        <v>12981.75958</v>
      </c>
      <c r="E225" s="10"/>
    </row>
    <row r="226" spans="2:5" ht="15" customHeight="1" x14ac:dyDescent="0.25">
      <c r="B226" s="9"/>
      <c r="C226" s="21" t="s">
        <v>29</v>
      </c>
      <c r="D226" s="12">
        <v>11651.95686</v>
      </c>
      <c r="E226" s="10"/>
    </row>
    <row r="227" spans="2:5" ht="15" customHeight="1" x14ac:dyDescent="0.25">
      <c r="B227" s="9"/>
      <c r="C227" s="15" t="s">
        <v>31</v>
      </c>
      <c r="D227" s="8">
        <v>17</v>
      </c>
      <c r="E227" s="10"/>
    </row>
    <row r="228" spans="2:5" ht="30" customHeight="1" x14ac:dyDescent="0.25">
      <c r="B228" s="9"/>
      <c r="C228" s="16" t="s">
        <v>32</v>
      </c>
      <c r="D228" s="8">
        <v>16</v>
      </c>
      <c r="E228" s="10"/>
    </row>
    <row r="229" spans="2:5" ht="15" customHeight="1" x14ac:dyDescent="0.25">
      <c r="B229" s="9"/>
      <c r="C229" s="16" t="s">
        <v>33</v>
      </c>
      <c r="D229" s="8">
        <v>1</v>
      </c>
      <c r="E229" s="10"/>
    </row>
    <row r="230" spans="2:5" ht="15" customHeight="1" x14ac:dyDescent="0.25">
      <c r="B230" s="9"/>
      <c r="C230" s="216" t="s">
        <v>44</v>
      </c>
      <c r="D230" s="217"/>
      <c r="E230" s="10"/>
    </row>
    <row r="231" spans="2:5" ht="15" customHeight="1" x14ac:dyDescent="0.25">
      <c r="B231" s="9"/>
      <c r="C231" s="13" t="s">
        <v>0</v>
      </c>
      <c r="D231" s="11">
        <v>1033.8430000000001</v>
      </c>
      <c r="E231" s="10"/>
    </row>
    <row r="232" spans="2:5" ht="15" customHeight="1" x14ac:dyDescent="0.25">
      <c r="B232" s="9"/>
      <c r="C232" s="14" t="s">
        <v>3</v>
      </c>
      <c r="D232" s="11">
        <v>1033.8430000000001</v>
      </c>
      <c r="E232" s="10"/>
    </row>
    <row r="233" spans="2:5" ht="15" customHeight="1" x14ac:dyDescent="0.25">
      <c r="B233" s="9"/>
      <c r="C233" s="22" t="s">
        <v>10</v>
      </c>
      <c r="D233" s="26">
        <v>1047.8186800000001</v>
      </c>
      <c r="E233" s="10"/>
    </row>
    <row r="234" spans="2:5" ht="15" customHeight="1" x14ac:dyDescent="0.25">
      <c r="B234" s="9"/>
      <c r="C234" s="17" t="s">
        <v>11</v>
      </c>
      <c r="D234" s="7">
        <v>437.31832000000003</v>
      </c>
      <c r="E234" s="10"/>
    </row>
    <row r="235" spans="2:5" ht="15" customHeight="1" x14ac:dyDescent="0.25">
      <c r="B235" s="9"/>
      <c r="C235" s="17" t="s">
        <v>12</v>
      </c>
      <c r="D235" s="7">
        <v>494.67849999999999</v>
      </c>
      <c r="E235" s="10"/>
    </row>
    <row r="236" spans="2:5" ht="15" customHeight="1" x14ac:dyDescent="0.25">
      <c r="B236" s="9"/>
      <c r="C236" s="14" t="s">
        <v>2</v>
      </c>
      <c r="D236" s="11">
        <v>104.47</v>
      </c>
      <c r="E236" s="10"/>
    </row>
    <row r="237" spans="2:5" ht="15" customHeight="1" x14ac:dyDescent="0.25">
      <c r="B237" s="9"/>
      <c r="C237" s="17" t="s">
        <v>16</v>
      </c>
      <c r="D237" s="7">
        <v>11.35186</v>
      </c>
      <c r="E237" s="10"/>
    </row>
    <row r="238" spans="2:5" ht="15" customHeight="1" x14ac:dyDescent="0.25">
      <c r="B238" s="9"/>
      <c r="C238" s="25" t="s">
        <v>17</v>
      </c>
      <c r="D238" s="26">
        <v>8.3149999999999995</v>
      </c>
      <c r="E238" s="10"/>
    </row>
    <row r="239" spans="2:5" ht="15" customHeight="1" x14ac:dyDescent="0.25">
      <c r="B239" s="9"/>
      <c r="C239" s="15" t="s">
        <v>23</v>
      </c>
      <c r="D239" s="7">
        <v>1033.8430000000001</v>
      </c>
      <c r="E239" s="10"/>
    </row>
    <row r="240" spans="2:5" ht="15" customHeight="1" x14ac:dyDescent="0.25">
      <c r="B240" s="9"/>
      <c r="C240" s="18" t="s">
        <v>0</v>
      </c>
      <c r="D240" s="11">
        <v>1033.8430000000001</v>
      </c>
      <c r="E240" s="10"/>
    </row>
    <row r="241" spans="2:5" ht="15" customHeight="1" x14ac:dyDescent="0.25">
      <c r="B241" s="9"/>
      <c r="C241" s="15" t="s">
        <v>25</v>
      </c>
      <c r="D241" s="7">
        <v>1056.1336800000001</v>
      </c>
      <c r="E241" s="10"/>
    </row>
    <row r="242" spans="2:5" ht="15" customHeight="1" x14ac:dyDescent="0.25">
      <c r="B242" s="9"/>
      <c r="C242" s="23" t="s">
        <v>10</v>
      </c>
      <c r="D242" s="26">
        <v>1047.8186800000001</v>
      </c>
      <c r="E242" s="10"/>
    </row>
    <row r="243" spans="2:5" ht="15" customHeight="1" x14ac:dyDescent="0.25">
      <c r="B243" s="9"/>
      <c r="C243" s="23" t="s">
        <v>17</v>
      </c>
      <c r="D243" s="26">
        <v>8.3149999999999995</v>
      </c>
      <c r="E243" s="10"/>
    </row>
    <row r="244" spans="2:5" ht="15" customHeight="1" x14ac:dyDescent="0.25">
      <c r="B244" s="9"/>
      <c r="C244" s="21" t="s">
        <v>27</v>
      </c>
      <c r="D244" s="12">
        <v>-22.290679999999998</v>
      </c>
      <c r="E244" s="10"/>
    </row>
    <row r="245" spans="2:5" ht="15" customHeight="1" x14ac:dyDescent="0.25">
      <c r="B245" s="9"/>
      <c r="C245" s="21" t="s">
        <v>28</v>
      </c>
      <c r="D245" s="12">
        <v>265.21348</v>
      </c>
      <c r="E245" s="10"/>
    </row>
    <row r="246" spans="2:5" ht="15" customHeight="1" x14ac:dyDescent="0.25">
      <c r="B246" s="9"/>
      <c r="C246" s="21" t="s">
        <v>29</v>
      </c>
      <c r="D246" s="12">
        <v>242.9228</v>
      </c>
      <c r="E246" s="10"/>
    </row>
    <row r="247" spans="2:5" ht="15" customHeight="1" x14ac:dyDescent="0.25">
      <c r="B247" s="9"/>
      <c r="C247" s="15" t="s">
        <v>31</v>
      </c>
      <c r="D247" s="8">
        <v>79</v>
      </c>
      <c r="E247" s="10"/>
    </row>
    <row r="248" spans="2:5" ht="30" customHeight="1" x14ac:dyDescent="0.25">
      <c r="B248" s="9"/>
      <c r="C248" s="16" t="s">
        <v>32</v>
      </c>
      <c r="D248" s="8">
        <v>61</v>
      </c>
      <c r="E248" s="10"/>
    </row>
    <row r="249" spans="2:5" ht="15" customHeight="1" x14ac:dyDescent="0.25">
      <c r="B249" s="9"/>
      <c r="C249" s="16" t="s">
        <v>33</v>
      </c>
      <c r="D249" s="8">
        <v>18</v>
      </c>
      <c r="E249" s="10"/>
    </row>
    <row r="250" spans="2:5" ht="15" customHeight="1" x14ac:dyDescent="0.25">
      <c r="B250" s="9"/>
      <c r="C250" s="216" t="s">
        <v>45</v>
      </c>
      <c r="D250" s="217"/>
      <c r="E250" s="10"/>
    </row>
    <row r="251" spans="2:5" ht="15" customHeight="1" x14ac:dyDescent="0.25">
      <c r="B251" s="9"/>
      <c r="C251" s="13" t="s">
        <v>0</v>
      </c>
      <c r="D251" s="11">
        <v>52.429040000000001</v>
      </c>
      <c r="E251" s="10"/>
    </row>
    <row r="252" spans="2:5" ht="15" customHeight="1" x14ac:dyDescent="0.25">
      <c r="B252" s="9"/>
      <c r="C252" s="14" t="s">
        <v>3</v>
      </c>
      <c r="D252" s="11">
        <v>52.429040000000001</v>
      </c>
      <c r="E252" s="10"/>
    </row>
    <row r="253" spans="2:5" ht="15" customHeight="1" x14ac:dyDescent="0.25">
      <c r="B253" s="9"/>
      <c r="C253" s="22" t="s">
        <v>10</v>
      </c>
      <c r="D253" s="26">
        <v>22.989629999999998</v>
      </c>
      <c r="E253" s="10"/>
    </row>
    <row r="254" spans="2:5" ht="15" customHeight="1" x14ac:dyDescent="0.25">
      <c r="B254" s="9"/>
      <c r="C254" s="17" t="s">
        <v>12</v>
      </c>
      <c r="D254" s="7">
        <v>20.87003</v>
      </c>
      <c r="E254" s="10"/>
    </row>
    <row r="255" spans="2:5" ht="15" customHeight="1" x14ac:dyDescent="0.25">
      <c r="B255" s="9"/>
      <c r="C255" s="17" t="s">
        <v>16</v>
      </c>
      <c r="D255" s="7">
        <v>2.1196000000000002</v>
      </c>
      <c r="E255" s="10"/>
    </row>
    <row r="256" spans="2:5" ht="15" customHeight="1" x14ac:dyDescent="0.25">
      <c r="B256" s="9"/>
      <c r="C256" s="25" t="s">
        <v>17</v>
      </c>
      <c r="D256" s="26">
        <v>8.7289999999999992</v>
      </c>
      <c r="E256" s="10"/>
    </row>
    <row r="257" spans="2:5" ht="15" customHeight="1" x14ac:dyDescent="0.25">
      <c r="B257" s="9"/>
      <c r="C257" s="15" t="s">
        <v>23</v>
      </c>
      <c r="D257" s="7">
        <v>52.429040000000001</v>
      </c>
      <c r="E257" s="10"/>
    </row>
    <row r="258" spans="2:5" ht="15" customHeight="1" x14ac:dyDescent="0.25">
      <c r="B258" s="9"/>
      <c r="C258" s="18" t="s">
        <v>0</v>
      </c>
      <c r="D258" s="11">
        <v>52.429040000000001</v>
      </c>
      <c r="E258" s="10"/>
    </row>
    <row r="259" spans="2:5" ht="15" customHeight="1" x14ac:dyDescent="0.25">
      <c r="B259" s="9"/>
      <c r="C259" s="15" t="s">
        <v>25</v>
      </c>
      <c r="D259" s="7">
        <v>31.718629999999997</v>
      </c>
      <c r="E259" s="10"/>
    </row>
    <row r="260" spans="2:5" ht="15" customHeight="1" x14ac:dyDescent="0.25">
      <c r="B260" s="9"/>
      <c r="C260" s="23" t="s">
        <v>10</v>
      </c>
      <c r="D260" s="26">
        <v>22.989629999999998</v>
      </c>
      <c r="E260" s="10"/>
    </row>
    <row r="261" spans="2:5" ht="15" customHeight="1" x14ac:dyDescent="0.25">
      <c r="B261" s="9"/>
      <c r="C261" s="23" t="s">
        <v>17</v>
      </c>
      <c r="D261" s="26">
        <v>8.7289999999999992</v>
      </c>
      <c r="E261" s="10"/>
    </row>
    <row r="262" spans="2:5" ht="15" customHeight="1" x14ac:dyDescent="0.25">
      <c r="B262" s="9"/>
      <c r="C262" s="21" t="s">
        <v>27</v>
      </c>
      <c r="D262" s="12">
        <v>20.71041</v>
      </c>
      <c r="E262" s="10"/>
    </row>
    <row r="263" spans="2:5" ht="15" customHeight="1" x14ac:dyDescent="0.25">
      <c r="B263" s="9"/>
      <c r="C263" s="21" t="s">
        <v>28</v>
      </c>
      <c r="D263" s="12">
        <v>72.215800000000002</v>
      </c>
      <c r="E263" s="10"/>
    </row>
    <row r="264" spans="2:5" ht="15" customHeight="1" x14ac:dyDescent="0.25">
      <c r="B264" s="9"/>
      <c r="C264" s="21" t="s">
        <v>29</v>
      </c>
      <c r="D264" s="12">
        <v>92.926209999999998</v>
      </c>
      <c r="E264" s="10"/>
    </row>
    <row r="265" spans="2:5" ht="15" customHeight="1" x14ac:dyDescent="0.25">
      <c r="B265" s="9"/>
      <c r="C265" s="15" t="s">
        <v>31</v>
      </c>
      <c r="D265" s="8">
        <v>41</v>
      </c>
      <c r="E265" s="10"/>
    </row>
    <row r="266" spans="2:5" ht="30" customHeight="1" x14ac:dyDescent="0.25">
      <c r="B266" s="9"/>
      <c r="C266" s="16" t="s">
        <v>32</v>
      </c>
      <c r="D266" s="8">
        <v>10</v>
      </c>
      <c r="E266" s="10"/>
    </row>
    <row r="267" spans="2:5" ht="15" customHeight="1" x14ac:dyDescent="0.25">
      <c r="B267" s="9"/>
      <c r="C267" s="16" t="s">
        <v>33</v>
      </c>
      <c r="D267" s="8">
        <v>31</v>
      </c>
      <c r="E267" s="10"/>
    </row>
    <row r="268" spans="2:5" ht="13.8" x14ac:dyDescent="0.25">
      <c r="B268" s="9"/>
      <c r="C268" s="216" t="s">
        <v>46</v>
      </c>
      <c r="D268" s="217"/>
      <c r="E268" s="10"/>
    </row>
    <row r="269" spans="2:5" ht="15" customHeight="1" x14ac:dyDescent="0.25">
      <c r="B269" s="9"/>
      <c r="C269" s="13" t="s">
        <v>0</v>
      </c>
      <c r="D269" s="11">
        <v>31908.750410000001</v>
      </c>
      <c r="E269" s="10"/>
    </row>
    <row r="270" spans="2:5" ht="15" customHeight="1" x14ac:dyDescent="0.25">
      <c r="B270" s="9"/>
      <c r="C270" s="14" t="s">
        <v>3</v>
      </c>
      <c r="D270" s="11">
        <v>31908.750410000001</v>
      </c>
      <c r="E270" s="10"/>
    </row>
    <row r="271" spans="2:5" ht="15" customHeight="1" x14ac:dyDescent="0.25">
      <c r="B271" s="9"/>
      <c r="C271" s="22" t="s">
        <v>10</v>
      </c>
      <c r="D271" s="26">
        <v>19955.530170000002</v>
      </c>
      <c r="E271" s="10"/>
    </row>
    <row r="272" spans="2:5" ht="15" customHeight="1" x14ac:dyDescent="0.25">
      <c r="B272" s="9"/>
      <c r="C272" s="17" t="s">
        <v>11</v>
      </c>
      <c r="D272" s="7">
        <v>8182.4544100000003</v>
      </c>
      <c r="E272" s="10"/>
    </row>
    <row r="273" spans="2:5" ht="15" customHeight="1" x14ac:dyDescent="0.25">
      <c r="B273" s="9"/>
      <c r="C273" s="17" t="s">
        <v>12</v>
      </c>
      <c r="D273" s="7">
        <v>7769.5810799999999</v>
      </c>
      <c r="E273" s="10"/>
    </row>
    <row r="274" spans="2:5" ht="15" customHeight="1" x14ac:dyDescent="0.25">
      <c r="B274" s="9"/>
      <c r="C274" s="14" t="s">
        <v>2</v>
      </c>
      <c r="D274" s="11">
        <v>3193.48</v>
      </c>
      <c r="E274" s="10"/>
    </row>
    <row r="275" spans="2:5" ht="15" customHeight="1" x14ac:dyDescent="0.25">
      <c r="B275" s="9"/>
      <c r="C275" s="17" t="s">
        <v>15</v>
      </c>
      <c r="D275" s="7">
        <v>152.53192999999999</v>
      </c>
      <c r="E275" s="10"/>
    </row>
    <row r="276" spans="2:5" ht="15" customHeight="1" x14ac:dyDescent="0.25">
      <c r="B276" s="9"/>
      <c r="C276" s="17" t="s">
        <v>16</v>
      </c>
      <c r="D276" s="7">
        <v>657.48275000000001</v>
      </c>
      <c r="E276" s="10"/>
    </row>
    <row r="277" spans="2:5" ht="15" customHeight="1" x14ac:dyDescent="0.25">
      <c r="B277" s="9"/>
      <c r="C277" s="25" t="s">
        <v>17</v>
      </c>
      <c r="D277" s="26">
        <v>3704.7536300000002</v>
      </c>
      <c r="E277" s="10"/>
    </row>
    <row r="278" spans="2:5" ht="15" customHeight="1" x14ac:dyDescent="0.25">
      <c r="B278" s="9"/>
      <c r="C278" s="15" t="s">
        <v>23</v>
      </c>
      <c r="D278" s="7">
        <v>31908.750410000001</v>
      </c>
      <c r="E278" s="10"/>
    </row>
    <row r="279" spans="2:5" ht="15" customHeight="1" x14ac:dyDescent="0.25">
      <c r="B279" s="9"/>
      <c r="C279" s="18" t="s">
        <v>0</v>
      </c>
      <c r="D279" s="11">
        <v>31908.750410000001</v>
      </c>
      <c r="E279" s="10"/>
    </row>
    <row r="280" spans="2:5" ht="15" customHeight="1" x14ac:dyDescent="0.25">
      <c r="B280" s="9"/>
      <c r="C280" s="15" t="s">
        <v>25</v>
      </c>
      <c r="D280" s="7">
        <v>23660.283800000001</v>
      </c>
      <c r="E280" s="10"/>
    </row>
    <row r="281" spans="2:5" ht="15" customHeight="1" x14ac:dyDescent="0.25">
      <c r="B281" s="9"/>
      <c r="C281" s="23" t="s">
        <v>10</v>
      </c>
      <c r="D281" s="26">
        <v>19955.530170000002</v>
      </c>
      <c r="E281" s="10"/>
    </row>
    <row r="282" spans="2:5" ht="15" customHeight="1" x14ac:dyDescent="0.25">
      <c r="B282" s="9"/>
      <c r="C282" s="23" t="s">
        <v>17</v>
      </c>
      <c r="D282" s="26">
        <v>3704.7536300000002</v>
      </c>
      <c r="E282" s="10"/>
    </row>
    <row r="283" spans="2:5" ht="15" customHeight="1" x14ac:dyDescent="0.25">
      <c r="B283" s="9"/>
      <c r="C283" s="21" t="s">
        <v>27</v>
      </c>
      <c r="D283" s="12">
        <v>8248.4666099999995</v>
      </c>
      <c r="E283" s="10"/>
    </row>
    <row r="284" spans="2:5" ht="15" customHeight="1" x14ac:dyDescent="0.25">
      <c r="B284" s="9"/>
      <c r="C284" s="21" t="s">
        <v>28</v>
      </c>
      <c r="D284" s="12">
        <v>18318.368450000002</v>
      </c>
      <c r="E284" s="10"/>
    </row>
    <row r="285" spans="2:5" ht="15" customHeight="1" x14ac:dyDescent="0.25">
      <c r="B285" s="9"/>
      <c r="C285" s="21" t="s">
        <v>29</v>
      </c>
      <c r="D285" s="12">
        <v>26566.835060000001</v>
      </c>
      <c r="E285" s="10"/>
    </row>
    <row r="286" spans="2:5" ht="15" customHeight="1" x14ac:dyDescent="0.25">
      <c r="B286" s="9"/>
      <c r="C286" s="15" t="s">
        <v>31</v>
      </c>
      <c r="D286" s="8">
        <v>490</v>
      </c>
      <c r="E286" s="10"/>
    </row>
    <row r="287" spans="2:5" ht="30" customHeight="1" x14ac:dyDescent="0.25">
      <c r="B287" s="9"/>
      <c r="C287" s="16" t="s">
        <v>32</v>
      </c>
      <c r="D287" s="8">
        <v>309</v>
      </c>
      <c r="E287" s="10"/>
    </row>
    <row r="288" spans="2:5" ht="15" customHeight="1" x14ac:dyDescent="0.25">
      <c r="B288" s="9"/>
      <c r="C288" s="16" t="s">
        <v>33</v>
      </c>
      <c r="D288" s="8">
        <v>181</v>
      </c>
      <c r="E288" s="10"/>
    </row>
    <row r="289" spans="2:5" ht="13.8" x14ac:dyDescent="0.25">
      <c r="B289" s="9"/>
      <c r="C289" s="216" t="s">
        <v>47</v>
      </c>
      <c r="D289" s="217"/>
      <c r="E289" s="10"/>
    </row>
    <row r="290" spans="2:5" ht="15" customHeight="1" x14ac:dyDescent="0.25">
      <c r="B290" s="9"/>
      <c r="C290" s="13" t="s">
        <v>0</v>
      </c>
      <c r="D290" s="11">
        <v>69816.930040000007</v>
      </c>
      <c r="E290" s="10"/>
    </row>
    <row r="291" spans="2:5" ht="15" customHeight="1" x14ac:dyDescent="0.25">
      <c r="B291" s="9"/>
      <c r="C291" s="14" t="s">
        <v>2</v>
      </c>
      <c r="D291" s="11">
        <v>69816.930040000007</v>
      </c>
      <c r="E291" s="10"/>
    </row>
    <row r="292" spans="2:5" ht="15" customHeight="1" x14ac:dyDescent="0.25">
      <c r="B292" s="9"/>
      <c r="C292" s="22" t="s">
        <v>10</v>
      </c>
      <c r="D292" s="26">
        <v>2034.5499399999999</v>
      </c>
      <c r="E292" s="10"/>
    </row>
    <row r="293" spans="2:5" ht="15" customHeight="1" x14ac:dyDescent="0.25">
      <c r="B293" s="9"/>
      <c r="C293" s="17" t="s">
        <v>12</v>
      </c>
      <c r="D293" s="7">
        <v>1261.03685</v>
      </c>
      <c r="E293" s="10"/>
    </row>
    <row r="294" spans="2:5" ht="15" customHeight="1" x14ac:dyDescent="0.25">
      <c r="B294" s="9"/>
      <c r="C294" s="14" t="s">
        <v>14</v>
      </c>
      <c r="D294" s="11">
        <v>773.51309000000003</v>
      </c>
      <c r="E294" s="10"/>
    </row>
    <row r="295" spans="2:5" ht="15" customHeight="1" x14ac:dyDescent="0.25">
      <c r="B295" s="9"/>
      <c r="C295" s="15" t="s">
        <v>23</v>
      </c>
      <c r="D295" s="7">
        <v>69816.930040000007</v>
      </c>
      <c r="E295" s="10"/>
    </row>
    <row r="296" spans="2:5" ht="15" customHeight="1" x14ac:dyDescent="0.25">
      <c r="B296" s="9"/>
      <c r="C296" s="18" t="s">
        <v>0</v>
      </c>
      <c r="D296" s="11">
        <v>69816.930040000007</v>
      </c>
      <c r="E296" s="10"/>
    </row>
    <row r="297" spans="2:5" ht="15" customHeight="1" x14ac:dyDescent="0.25">
      <c r="B297" s="9"/>
      <c r="C297" s="15" t="s">
        <v>25</v>
      </c>
      <c r="D297" s="7">
        <v>2034.5499400000001</v>
      </c>
      <c r="E297" s="10"/>
    </row>
    <row r="298" spans="2:5" ht="15" customHeight="1" x14ac:dyDescent="0.25">
      <c r="B298" s="9"/>
      <c r="C298" s="23" t="s">
        <v>10</v>
      </c>
      <c r="D298" s="26">
        <v>2034.5499400000001</v>
      </c>
      <c r="E298" s="10"/>
    </row>
    <row r="299" spans="2:5" ht="15" customHeight="1" x14ac:dyDescent="0.25">
      <c r="B299" s="9"/>
      <c r="C299" s="21" t="s">
        <v>27</v>
      </c>
      <c r="D299" s="12">
        <v>67782.380099999995</v>
      </c>
      <c r="E299" s="10"/>
    </row>
    <row r="300" spans="2:5" ht="15" customHeight="1" x14ac:dyDescent="0.25">
      <c r="B300" s="9"/>
      <c r="C300" s="21" t="s">
        <v>28</v>
      </c>
      <c r="D300" s="12">
        <v>105896.15519999999</v>
      </c>
      <c r="E300" s="10"/>
    </row>
    <row r="301" spans="2:5" ht="15" customHeight="1" x14ac:dyDescent="0.25">
      <c r="B301" s="9"/>
      <c r="C301" s="21" t="s">
        <v>29</v>
      </c>
      <c r="D301" s="12">
        <v>173678.53529999999</v>
      </c>
      <c r="E301" s="10"/>
    </row>
    <row r="302" spans="2:5" ht="15" customHeight="1" x14ac:dyDescent="0.25">
      <c r="B302" s="9"/>
      <c r="C302" s="15" t="s">
        <v>31</v>
      </c>
      <c r="D302" s="8">
        <v>77</v>
      </c>
      <c r="E302" s="10"/>
    </row>
    <row r="303" spans="2:5" ht="30" customHeight="1" x14ac:dyDescent="0.25">
      <c r="B303" s="9"/>
      <c r="C303" s="16" t="s">
        <v>32</v>
      </c>
      <c r="D303" s="8">
        <v>44</v>
      </c>
      <c r="E303" s="10"/>
    </row>
    <row r="304" spans="2:5" ht="15" customHeight="1" x14ac:dyDescent="0.25">
      <c r="B304" s="9"/>
      <c r="C304" s="16" t="s">
        <v>33</v>
      </c>
      <c r="D304" s="8">
        <v>33</v>
      </c>
      <c r="E304" s="10"/>
    </row>
    <row r="305" spans="2:5" ht="15" customHeight="1" x14ac:dyDescent="0.25">
      <c r="B305" s="9"/>
      <c r="C305" s="216" t="s">
        <v>48</v>
      </c>
      <c r="D305" s="217"/>
      <c r="E305" s="10"/>
    </row>
    <row r="306" spans="2:5" ht="15" customHeight="1" x14ac:dyDescent="0.25">
      <c r="B306" s="9"/>
      <c r="C306" s="13" t="s">
        <v>0</v>
      </c>
      <c r="D306" s="11">
        <v>5060.5435299999999</v>
      </c>
      <c r="E306" s="10"/>
    </row>
    <row r="307" spans="2:5" ht="15" customHeight="1" x14ac:dyDescent="0.25">
      <c r="B307" s="9"/>
      <c r="C307" s="14" t="s">
        <v>2</v>
      </c>
      <c r="D307" s="11">
        <v>5034.3</v>
      </c>
      <c r="E307" s="10"/>
    </row>
    <row r="308" spans="2:5" ht="15" customHeight="1" x14ac:dyDescent="0.25">
      <c r="B308" s="9"/>
      <c r="C308" s="14" t="s">
        <v>3</v>
      </c>
      <c r="D308" s="11">
        <v>26.24353</v>
      </c>
      <c r="E308" s="10"/>
    </row>
    <row r="309" spans="2:5" ht="15" customHeight="1" x14ac:dyDescent="0.25">
      <c r="B309" s="9"/>
      <c r="C309" s="22" t="s">
        <v>10</v>
      </c>
      <c r="D309" s="26">
        <v>1363.60581</v>
      </c>
      <c r="E309" s="10"/>
    </row>
    <row r="310" spans="2:5" ht="15" customHeight="1" x14ac:dyDescent="0.25">
      <c r="B310" s="9"/>
      <c r="C310" s="17" t="s">
        <v>11</v>
      </c>
      <c r="D310" s="7">
        <v>218.46973</v>
      </c>
      <c r="E310" s="10"/>
    </row>
    <row r="311" spans="2:5" ht="15" customHeight="1" x14ac:dyDescent="0.25">
      <c r="B311" s="9"/>
      <c r="C311" s="17" t="s">
        <v>12</v>
      </c>
      <c r="D311" s="7">
        <v>1142.90751</v>
      </c>
      <c r="E311" s="10"/>
    </row>
    <row r="312" spans="2:5" ht="15" customHeight="1" x14ac:dyDescent="0.25">
      <c r="B312" s="9"/>
      <c r="C312" s="17" t="s">
        <v>15</v>
      </c>
      <c r="D312" s="7">
        <v>2.0285700000000002</v>
      </c>
      <c r="E312" s="10"/>
    </row>
    <row r="313" spans="2:5" ht="15" customHeight="1" x14ac:dyDescent="0.25">
      <c r="B313" s="9"/>
      <c r="C313" s="17" t="s">
        <v>16</v>
      </c>
      <c r="D313" s="7">
        <v>0.2</v>
      </c>
      <c r="E313" s="10"/>
    </row>
    <row r="314" spans="2:5" ht="15" customHeight="1" x14ac:dyDescent="0.25">
      <c r="B314" s="9"/>
      <c r="C314" s="25" t="s">
        <v>17</v>
      </c>
      <c r="D314" s="26">
        <v>149.54482999999999</v>
      </c>
      <c r="E314" s="10"/>
    </row>
    <row r="315" spans="2:5" ht="15" customHeight="1" x14ac:dyDescent="0.25">
      <c r="B315" s="9"/>
      <c r="C315" s="15" t="s">
        <v>23</v>
      </c>
      <c r="D315" s="7">
        <v>5060.5435299999999</v>
      </c>
      <c r="E315" s="10"/>
    </row>
    <row r="316" spans="2:5" ht="15" customHeight="1" x14ac:dyDescent="0.25">
      <c r="B316" s="9"/>
      <c r="C316" s="18" t="s">
        <v>0</v>
      </c>
      <c r="D316" s="11">
        <v>5060.5435299999999</v>
      </c>
      <c r="E316" s="10"/>
    </row>
    <row r="317" spans="2:5" ht="15" customHeight="1" x14ac:dyDescent="0.25">
      <c r="B317" s="9"/>
      <c r="C317" s="15" t="s">
        <v>25</v>
      </c>
      <c r="D317" s="7">
        <v>1513.1506400000001</v>
      </c>
      <c r="E317" s="10"/>
    </row>
    <row r="318" spans="2:5" ht="15" customHeight="1" x14ac:dyDescent="0.25">
      <c r="B318" s="9"/>
      <c r="C318" s="23" t="s">
        <v>10</v>
      </c>
      <c r="D318" s="26">
        <v>1363.60581</v>
      </c>
      <c r="E318" s="10"/>
    </row>
    <row r="319" spans="2:5" ht="15" customHeight="1" x14ac:dyDescent="0.25">
      <c r="B319" s="9"/>
      <c r="C319" s="23" t="s">
        <v>17</v>
      </c>
      <c r="D319" s="26">
        <v>149.54482999999999</v>
      </c>
      <c r="E319" s="10"/>
    </row>
    <row r="320" spans="2:5" ht="15" customHeight="1" x14ac:dyDescent="0.25">
      <c r="B320" s="9"/>
      <c r="C320" s="21" t="s">
        <v>27</v>
      </c>
      <c r="D320" s="12">
        <v>3547.3928900000001</v>
      </c>
      <c r="E320" s="10"/>
    </row>
    <row r="321" spans="2:5" ht="15" customHeight="1" x14ac:dyDescent="0.25">
      <c r="B321" s="9"/>
      <c r="C321" s="21" t="s">
        <v>29</v>
      </c>
      <c r="D321" s="12">
        <v>3547.3928900000001</v>
      </c>
      <c r="E321" s="10"/>
    </row>
    <row r="322" spans="2:5" ht="15" customHeight="1" x14ac:dyDescent="0.25">
      <c r="B322" s="9"/>
      <c r="C322" s="15" t="s">
        <v>31</v>
      </c>
      <c r="D322" s="8">
        <v>22</v>
      </c>
      <c r="E322" s="10"/>
    </row>
    <row r="323" spans="2:5" ht="30" customHeight="1" x14ac:dyDescent="0.25">
      <c r="B323" s="9"/>
      <c r="C323" s="16" t="s">
        <v>32</v>
      </c>
      <c r="D323" s="8">
        <v>12</v>
      </c>
      <c r="E323" s="10"/>
    </row>
    <row r="324" spans="2:5" ht="15" customHeight="1" x14ac:dyDescent="0.25">
      <c r="B324" s="9"/>
      <c r="C324" s="16" t="s">
        <v>33</v>
      </c>
      <c r="D324" s="8">
        <v>10</v>
      </c>
      <c r="E324" s="10"/>
    </row>
    <row r="325" spans="2:5" ht="13.8" x14ac:dyDescent="0.25">
      <c r="B325" s="9"/>
      <c r="C325" s="216" t="s">
        <v>49</v>
      </c>
      <c r="D325" s="217"/>
      <c r="E325" s="10"/>
    </row>
    <row r="326" spans="2:5" ht="15" customHeight="1" x14ac:dyDescent="0.25">
      <c r="B326" s="9"/>
      <c r="C326" s="13" t="s">
        <v>0</v>
      </c>
      <c r="D326" s="11">
        <v>7923.3193899999997</v>
      </c>
      <c r="E326" s="10"/>
    </row>
    <row r="327" spans="2:5" ht="15" customHeight="1" x14ac:dyDescent="0.25">
      <c r="B327" s="9"/>
      <c r="C327" s="14" t="s">
        <v>3</v>
      </c>
      <c r="D327" s="11">
        <v>7923.3193899999997</v>
      </c>
      <c r="E327" s="10"/>
    </row>
    <row r="328" spans="2:5" ht="15" customHeight="1" x14ac:dyDescent="0.25">
      <c r="B328" s="9"/>
      <c r="C328" s="22" t="s">
        <v>10</v>
      </c>
      <c r="D328" s="26">
        <v>7488.2887300000011</v>
      </c>
      <c r="E328" s="10"/>
    </row>
    <row r="329" spans="2:5" ht="15" customHeight="1" x14ac:dyDescent="0.25">
      <c r="B329" s="9"/>
      <c r="C329" s="17" t="s">
        <v>11</v>
      </c>
      <c r="D329" s="7">
        <v>3912.9319</v>
      </c>
      <c r="E329" s="10"/>
    </row>
    <row r="330" spans="2:5" ht="15" customHeight="1" x14ac:dyDescent="0.25">
      <c r="B330" s="9"/>
      <c r="C330" s="17" t="s">
        <v>12</v>
      </c>
      <c r="D330" s="7">
        <v>2313.9571800000003</v>
      </c>
      <c r="E330" s="10"/>
    </row>
    <row r="331" spans="2:5" ht="15" customHeight="1" x14ac:dyDescent="0.25">
      <c r="B331" s="9"/>
      <c r="C331" s="14" t="s">
        <v>2</v>
      </c>
      <c r="D331" s="11">
        <v>1078.45072</v>
      </c>
      <c r="E331" s="10"/>
    </row>
    <row r="332" spans="2:5" ht="15" customHeight="1" x14ac:dyDescent="0.25">
      <c r="B332" s="9"/>
      <c r="C332" s="17" t="s">
        <v>15</v>
      </c>
      <c r="D332" s="7">
        <v>62.086640000000003</v>
      </c>
      <c r="E332" s="10"/>
    </row>
    <row r="333" spans="2:5" ht="15" customHeight="1" x14ac:dyDescent="0.25">
      <c r="B333" s="9"/>
      <c r="C333" s="17" t="s">
        <v>16</v>
      </c>
      <c r="D333" s="7">
        <v>120.86229</v>
      </c>
      <c r="E333" s="10"/>
    </row>
    <row r="334" spans="2:5" ht="15" customHeight="1" x14ac:dyDescent="0.25">
      <c r="B334" s="9"/>
      <c r="C334" s="25" t="s">
        <v>17</v>
      </c>
      <c r="D334" s="26">
        <v>310.05040000000002</v>
      </c>
      <c r="E334" s="10"/>
    </row>
    <row r="335" spans="2:5" ht="15" customHeight="1" x14ac:dyDescent="0.25">
      <c r="B335" s="9"/>
      <c r="C335" s="15" t="s">
        <v>23</v>
      </c>
      <c r="D335" s="7">
        <v>7923.3193899999997</v>
      </c>
      <c r="E335" s="10"/>
    </row>
    <row r="336" spans="2:5" ht="15" customHeight="1" x14ac:dyDescent="0.25">
      <c r="B336" s="9"/>
      <c r="C336" s="18" t="s">
        <v>0</v>
      </c>
      <c r="D336" s="11">
        <v>7923.3193899999997</v>
      </c>
      <c r="E336" s="10"/>
    </row>
    <row r="337" spans="2:5" ht="15" customHeight="1" x14ac:dyDescent="0.25">
      <c r="B337" s="9"/>
      <c r="C337" s="15" t="s">
        <v>25</v>
      </c>
      <c r="D337" s="7">
        <v>7798.3391300000003</v>
      </c>
      <c r="E337" s="10"/>
    </row>
    <row r="338" spans="2:5" ht="15" customHeight="1" x14ac:dyDescent="0.25">
      <c r="B338" s="9"/>
      <c r="C338" s="23" t="s">
        <v>10</v>
      </c>
      <c r="D338" s="26">
        <v>7488.2887300000002</v>
      </c>
      <c r="E338" s="10"/>
    </row>
    <row r="339" spans="2:5" ht="15" customHeight="1" x14ac:dyDescent="0.25">
      <c r="B339" s="9"/>
      <c r="C339" s="23" t="s">
        <v>17</v>
      </c>
      <c r="D339" s="26">
        <v>310.05040000000002</v>
      </c>
      <c r="E339" s="10"/>
    </row>
    <row r="340" spans="2:5" ht="15" customHeight="1" x14ac:dyDescent="0.25">
      <c r="B340" s="9"/>
      <c r="C340" s="21" t="s">
        <v>27</v>
      </c>
      <c r="D340" s="12">
        <v>124.98026</v>
      </c>
      <c r="E340" s="10"/>
    </row>
    <row r="341" spans="2:5" ht="15" customHeight="1" x14ac:dyDescent="0.25">
      <c r="B341" s="9"/>
      <c r="C341" s="21" t="s">
        <v>28</v>
      </c>
      <c r="D341" s="12">
        <v>2795.4865100000002</v>
      </c>
      <c r="E341" s="10"/>
    </row>
    <row r="342" spans="2:5" ht="15" customHeight="1" x14ac:dyDescent="0.25">
      <c r="B342" s="9"/>
      <c r="C342" s="21" t="s">
        <v>29</v>
      </c>
      <c r="D342" s="12">
        <v>2920.46677</v>
      </c>
      <c r="E342" s="10"/>
    </row>
    <row r="343" spans="2:5" ht="15" customHeight="1" x14ac:dyDescent="0.25">
      <c r="B343" s="9"/>
      <c r="C343" s="15" t="s">
        <v>31</v>
      </c>
      <c r="D343" s="8">
        <v>131</v>
      </c>
      <c r="E343" s="10"/>
    </row>
    <row r="344" spans="2:5" ht="30" customHeight="1" x14ac:dyDescent="0.25">
      <c r="B344" s="9"/>
      <c r="C344" s="16" t="s">
        <v>32</v>
      </c>
      <c r="D344" s="8">
        <v>110</v>
      </c>
      <c r="E344" s="10"/>
    </row>
    <row r="345" spans="2:5" ht="15" customHeight="1" x14ac:dyDescent="0.25">
      <c r="B345" s="9"/>
      <c r="C345" s="16" t="s">
        <v>33</v>
      </c>
      <c r="D345" s="8">
        <v>21</v>
      </c>
      <c r="E345" s="10"/>
    </row>
    <row r="346" spans="2:5" ht="15" customHeight="1" x14ac:dyDescent="0.25">
      <c r="B346" s="9"/>
      <c r="C346" s="216" t="s">
        <v>50</v>
      </c>
      <c r="D346" s="217"/>
      <c r="E346" s="10"/>
    </row>
    <row r="347" spans="2:5" ht="15" customHeight="1" x14ac:dyDescent="0.25">
      <c r="B347" s="9"/>
      <c r="C347" s="13" t="s">
        <v>0</v>
      </c>
      <c r="D347" s="11">
        <v>12197.352640000001</v>
      </c>
      <c r="E347" s="10"/>
    </row>
    <row r="348" spans="2:5" ht="15" customHeight="1" x14ac:dyDescent="0.25">
      <c r="B348" s="9"/>
      <c r="C348" s="14" t="s">
        <v>2</v>
      </c>
      <c r="D348" s="11">
        <v>2741.4283999999998</v>
      </c>
      <c r="E348" s="10"/>
    </row>
    <row r="349" spans="2:5" ht="15" customHeight="1" x14ac:dyDescent="0.25">
      <c r="B349" s="9"/>
      <c r="C349" s="14" t="s">
        <v>3</v>
      </c>
      <c r="D349" s="11">
        <v>9455.9242400000003</v>
      </c>
      <c r="E349" s="10"/>
    </row>
    <row r="350" spans="2:5" ht="15" customHeight="1" x14ac:dyDescent="0.25">
      <c r="B350" s="9"/>
      <c r="C350" s="22" t="s">
        <v>10</v>
      </c>
      <c r="D350" s="26">
        <v>10490.838</v>
      </c>
      <c r="E350" s="10"/>
    </row>
    <row r="351" spans="2:5" ht="15" customHeight="1" x14ac:dyDescent="0.25">
      <c r="B351" s="9"/>
      <c r="C351" s="17" t="s">
        <v>11</v>
      </c>
      <c r="D351" s="7">
        <v>4982.4795999999997</v>
      </c>
      <c r="E351" s="10"/>
    </row>
    <row r="352" spans="2:5" ht="15" customHeight="1" x14ac:dyDescent="0.25">
      <c r="B352" s="9"/>
      <c r="C352" s="17" t="s">
        <v>12</v>
      </c>
      <c r="D352" s="7">
        <v>5142.8738600000006</v>
      </c>
      <c r="E352" s="10"/>
    </row>
    <row r="353" spans="2:5" ht="15" customHeight="1" x14ac:dyDescent="0.25">
      <c r="B353" s="9"/>
      <c r="C353" s="14" t="s">
        <v>2</v>
      </c>
      <c r="D353" s="11">
        <v>5.94604</v>
      </c>
      <c r="E353" s="10"/>
    </row>
    <row r="354" spans="2:5" ht="15" customHeight="1" x14ac:dyDescent="0.25">
      <c r="B354" s="9"/>
      <c r="C354" s="17" t="s">
        <v>15</v>
      </c>
      <c r="D354" s="7">
        <v>8.4</v>
      </c>
      <c r="E354" s="10"/>
    </row>
    <row r="355" spans="2:5" ht="15" customHeight="1" x14ac:dyDescent="0.25">
      <c r="B355" s="9"/>
      <c r="C355" s="17" t="s">
        <v>16</v>
      </c>
      <c r="D355" s="7">
        <v>351.13850000000002</v>
      </c>
      <c r="E355" s="10"/>
    </row>
    <row r="356" spans="2:5" ht="15" customHeight="1" x14ac:dyDescent="0.25">
      <c r="B356" s="9"/>
      <c r="C356" s="25" t="s">
        <v>17</v>
      </c>
      <c r="D356" s="26">
        <v>2529.3186999999998</v>
      </c>
      <c r="E356" s="10"/>
    </row>
    <row r="357" spans="2:5" ht="15" customHeight="1" x14ac:dyDescent="0.25">
      <c r="B357" s="9"/>
      <c r="C357" s="15" t="s">
        <v>23</v>
      </c>
      <c r="D357" s="7">
        <v>12197.352639999999</v>
      </c>
      <c r="E357" s="10"/>
    </row>
    <row r="358" spans="2:5" ht="15" customHeight="1" x14ac:dyDescent="0.25">
      <c r="B358" s="9"/>
      <c r="C358" s="18" t="s">
        <v>0</v>
      </c>
      <c r="D358" s="11">
        <v>12197.352639999999</v>
      </c>
      <c r="E358" s="10"/>
    </row>
    <row r="359" spans="2:5" ht="15" customHeight="1" x14ac:dyDescent="0.25">
      <c r="B359" s="9"/>
      <c r="C359" s="15" t="s">
        <v>25</v>
      </c>
      <c r="D359" s="7">
        <v>13020.1567</v>
      </c>
      <c r="E359" s="10"/>
    </row>
    <row r="360" spans="2:5" ht="15" customHeight="1" x14ac:dyDescent="0.25">
      <c r="B360" s="9"/>
      <c r="C360" s="23" t="s">
        <v>10</v>
      </c>
      <c r="D360" s="26">
        <v>10490.838</v>
      </c>
      <c r="E360" s="10"/>
    </row>
    <row r="361" spans="2:5" ht="15" customHeight="1" x14ac:dyDescent="0.25">
      <c r="B361" s="9"/>
      <c r="C361" s="23" t="s">
        <v>17</v>
      </c>
      <c r="D361" s="26">
        <v>2529.3186999999998</v>
      </c>
      <c r="E361" s="10"/>
    </row>
    <row r="362" spans="2:5" ht="15" customHeight="1" x14ac:dyDescent="0.25">
      <c r="B362" s="9"/>
      <c r="C362" s="21" t="s">
        <v>27</v>
      </c>
      <c r="D362" s="12">
        <v>-822.80406000000005</v>
      </c>
      <c r="E362" s="10"/>
    </row>
    <row r="363" spans="2:5" ht="15" customHeight="1" x14ac:dyDescent="0.25">
      <c r="B363" s="9"/>
      <c r="C363" s="21" t="s">
        <v>28</v>
      </c>
      <c r="D363" s="12">
        <v>1301.1040499999999</v>
      </c>
      <c r="E363" s="10"/>
    </row>
    <row r="364" spans="2:5" ht="15" customHeight="1" x14ac:dyDescent="0.25">
      <c r="B364" s="9"/>
      <c r="C364" s="21" t="s">
        <v>29</v>
      </c>
      <c r="D364" s="12">
        <v>478.29998999999998</v>
      </c>
      <c r="E364" s="10"/>
    </row>
    <row r="365" spans="2:5" ht="15" customHeight="1" x14ac:dyDescent="0.25">
      <c r="B365" s="9"/>
      <c r="C365" s="15" t="s">
        <v>31</v>
      </c>
      <c r="D365" s="8">
        <v>666</v>
      </c>
      <c r="E365" s="10"/>
    </row>
    <row r="366" spans="2:5" ht="30" customHeight="1" x14ac:dyDescent="0.25">
      <c r="B366" s="9"/>
      <c r="C366" s="16" t="s">
        <v>32</v>
      </c>
      <c r="D366" s="8">
        <v>279</v>
      </c>
      <c r="E366" s="10"/>
    </row>
    <row r="367" spans="2:5" ht="15" customHeight="1" x14ac:dyDescent="0.25">
      <c r="B367" s="9"/>
      <c r="C367" s="16" t="s">
        <v>33</v>
      </c>
      <c r="D367" s="8">
        <v>387</v>
      </c>
      <c r="E367" s="10"/>
    </row>
    <row r="368" spans="2:5" ht="13.8" x14ac:dyDescent="0.25">
      <c r="B368" s="9"/>
      <c r="C368" s="216" t="s">
        <v>51</v>
      </c>
      <c r="D368" s="217"/>
      <c r="E368" s="10"/>
    </row>
    <row r="369" spans="2:5" ht="15" customHeight="1" x14ac:dyDescent="0.25">
      <c r="B369" s="9"/>
      <c r="C369" s="13" t="s">
        <v>0</v>
      </c>
      <c r="D369" s="11">
        <v>5231.96522</v>
      </c>
      <c r="E369" s="10"/>
    </row>
    <row r="370" spans="2:5" ht="15" customHeight="1" x14ac:dyDescent="0.25">
      <c r="B370" s="9"/>
      <c r="C370" s="14" t="s">
        <v>3</v>
      </c>
      <c r="D370" s="11">
        <v>5231.96522</v>
      </c>
      <c r="E370" s="10"/>
    </row>
    <row r="371" spans="2:5" ht="15" customHeight="1" x14ac:dyDescent="0.25">
      <c r="B371" s="9"/>
      <c r="C371" s="22" t="s">
        <v>10</v>
      </c>
      <c r="D371" s="26">
        <v>5268.5252400000008</v>
      </c>
      <c r="E371" s="10"/>
    </row>
    <row r="372" spans="2:5" ht="15" customHeight="1" x14ac:dyDescent="0.25">
      <c r="B372" s="9"/>
      <c r="C372" s="17" t="s">
        <v>11</v>
      </c>
      <c r="D372" s="7">
        <v>3367.0640600000002</v>
      </c>
      <c r="E372" s="10"/>
    </row>
    <row r="373" spans="2:5" ht="15" customHeight="1" x14ac:dyDescent="0.25">
      <c r="B373" s="9"/>
      <c r="C373" s="17" t="s">
        <v>12</v>
      </c>
      <c r="D373" s="7">
        <v>1375.1834600000002</v>
      </c>
      <c r="E373" s="10"/>
    </row>
    <row r="374" spans="2:5" ht="15" customHeight="1" x14ac:dyDescent="0.25">
      <c r="B374" s="9"/>
      <c r="C374" s="14" t="s">
        <v>2</v>
      </c>
      <c r="D374" s="11">
        <v>525</v>
      </c>
      <c r="E374" s="10"/>
    </row>
    <row r="375" spans="2:5" ht="15" customHeight="1" x14ac:dyDescent="0.25">
      <c r="B375" s="9"/>
      <c r="C375" s="17" t="s">
        <v>16</v>
      </c>
      <c r="D375" s="7">
        <v>1.27772</v>
      </c>
      <c r="E375" s="10"/>
    </row>
    <row r="376" spans="2:5" ht="15" customHeight="1" x14ac:dyDescent="0.25">
      <c r="B376" s="9"/>
      <c r="C376" s="25" t="s">
        <v>17</v>
      </c>
      <c r="D376" s="26">
        <v>3.3919999999999999</v>
      </c>
      <c r="E376" s="10"/>
    </row>
    <row r="377" spans="2:5" ht="15" customHeight="1" x14ac:dyDescent="0.25">
      <c r="B377" s="9"/>
      <c r="C377" s="15" t="s">
        <v>23</v>
      </c>
      <c r="D377" s="7">
        <v>5231.96522</v>
      </c>
      <c r="E377" s="10"/>
    </row>
    <row r="378" spans="2:5" ht="15" customHeight="1" x14ac:dyDescent="0.25">
      <c r="B378" s="9"/>
      <c r="C378" s="18" t="s">
        <v>0</v>
      </c>
      <c r="D378" s="11">
        <v>5231.96522</v>
      </c>
      <c r="E378" s="10"/>
    </row>
    <row r="379" spans="2:5" ht="15" customHeight="1" x14ac:dyDescent="0.25">
      <c r="B379" s="9"/>
      <c r="C379" s="15" t="s">
        <v>25</v>
      </c>
      <c r="D379" s="7">
        <v>5271.9172399999998</v>
      </c>
      <c r="E379" s="10"/>
    </row>
    <row r="380" spans="2:5" ht="15" customHeight="1" x14ac:dyDescent="0.25">
      <c r="B380" s="9"/>
      <c r="C380" s="23" t="s">
        <v>10</v>
      </c>
      <c r="D380" s="26">
        <v>5268.5252399999999</v>
      </c>
      <c r="E380" s="10"/>
    </row>
    <row r="381" spans="2:5" ht="15" customHeight="1" x14ac:dyDescent="0.25">
      <c r="B381" s="9"/>
      <c r="C381" s="23" t="s">
        <v>17</v>
      </c>
      <c r="D381" s="26">
        <v>3.3919999999999999</v>
      </c>
      <c r="E381" s="10"/>
    </row>
    <row r="382" spans="2:5" ht="15" customHeight="1" x14ac:dyDescent="0.25">
      <c r="B382" s="9"/>
      <c r="C382" s="21" t="s">
        <v>27</v>
      </c>
      <c r="D382" s="12">
        <v>-39.952019999999997</v>
      </c>
      <c r="E382" s="10"/>
    </row>
    <row r="383" spans="2:5" ht="15" customHeight="1" x14ac:dyDescent="0.25">
      <c r="B383" s="9"/>
      <c r="C383" s="21" t="s">
        <v>28</v>
      </c>
      <c r="D383" s="12">
        <v>1602.4677799999999</v>
      </c>
      <c r="E383" s="10"/>
    </row>
    <row r="384" spans="2:5" ht="15" customHeight="1" x14ac:dyDescent="0.25">
      <c r="B384" s="9"/>
      <c r="C384" s="21" t="s">
        <v>29</v>
      </c>
      <c r="D384" s="12">
        <v>1562.51576</v>
      </c>
      <c r="E384" s="10"/>
    </row>
    <row r="385" spans="2:5" ht="15" customHeight="1" x14ac:dyDescent="0.25">
      <c r="B385" s="9"/>
      <c r="C385" s="15" t="s">
        <v>31</v>
      </c>
      <c r="D385" s="8">
        <v>76</v>
      </c>
      <c r="E385" s="10"/>
    </row>
    <row r="386" spans="2:5" ht="30" customHeight="1" x14ac:dyDescent="0.25">
      <c r="B386" s="9"/>
      <c r="C386" s="16" t="s">
        <v>32</v>
      </c>
      <c r="D386" s="8">
        <v>68</v>
      </c>
      <c r="E386" s="10"/>
    </row>
    <row r="387" spans="2:5" ht="15" customHeight="1" x14ac:dyDescent="0.25">
      <c r="B387" s="9"/>
      <c r="C387" s="16" t="s">
        <v>33</v>
      </c>
      <c r="D387" s="8">
        <v>8</v>
      </c>
      <c r="E387" s="10"/>
    </row>
    <row r="388" spans="2:5" ht="15" customHeight="1" x14ac:dyDescent="0.25">
      <c r="B388" s="9"/>
      <c r="C388" s="216" t="s">
        <v>52</v>
      </c>
      <c r="D388" s="217"/>
      <c r="E388" s="10"/>
    </row>
    <row r="389" spans="2:5" ht="15" customHeight="1" x14ac:dyDescent="0.25">
      <c r="B389" s="9"/>
      <c r="C389" s="13" t="s">
        <v>0</v>
      </c>
      <c r="D389" s="11">
        <v>2549.82609</v>
      </c>
      <c r="E389" s="10"/>
    </row>
    <row r="390" spans="2:5" ht="15" customHeight="1" x14ac:dyDescent="0.25">
      <c r="B390" s="9"/>
      <c r="C390" s="14" t="s">
        <v>3</v>
      </c>
      <c r="D390" s="11">
        <v>2549.82609</v>
      </c>
      <c r="E390" s="10"/>
    </row>
    <row r="391" spans="2:5" ht="15" customHeight="1" x14ac:dyDescent="0.25">
      <c r="B391" s="9"/>
      <c r="C391" s="22" t="s">
        <v>10</v>
      </c>
      <c r="D391" s="26">
        <v>1983.8049599999997</v>
      </c>
      <c r="E391" s="10"/>
    </row>
    <row r="392" spans="2:5" ht="15" customHeight="1" x14ac:dyDescent="0.25">
      <c r="B392" s="9"/>
      <c r="C392" s="17" t="s">
        <v>11</v>
      </c>
      <c r="D392" s="7">
        <v>731.72600999999997</v>
      </c>
      <c r="E392" s="10"/>
    </row>
    <row r="393" spans="2:5" ht="15" customHeight="1" x14ac:dyDescent="0.25">
      <c r="B393" s="9"/>
      <c r="C393" s="17" t="s">
        <v>12</v>
      </c>
      <c r="D393" s="7">
        <v>975.76065999999992</v>
      </c>
      <c r="E393" s="10"/>
    </row>
    <row r="394" spans="2:5" ht="15" customHeight="1" x14ac:dyDescent="0.25">
      <c r="B394" s="9"/>
      <c r="C394" s="14" t="s">
        <v>2</v>
      </c>
      <c r="D394" s="11">
        <v>270.35279000000003</v>
      </c>
      <c r="E394" s="10"/>
    </row>
    <row r="395" spans="2:5" ht="15" customHeight="1" x14ac:dyDescent="0.25">
      <c r="B395" s="9"/>
      <c r="C395" s="17" t="s">
        <v>15</v>
      </c>
      <c r="D395" s="7">
        <v>1.9285699999999999</v>
      </c>
      <c r="E395" s="10"/>
    </row>
    <row r="396" spans="2:5" ht="15" customHeight="1" x14ac:dyDescent="0.25">
      <c r="B396" s="9"/>
      <c r="C396" s="17" t="s">
        <v>16</v>
      </c>
      <c r="D396" s="7">
        <v>4.0369299999999999</v>
      </c>
      <c r="E396" s="10"/>
    </row>
    <row r="397" spans="2:5" ht="15" customHeight="1" x14ac:dyDescent="0.25">
      <c r="B397" s="9"/>
      <c r="C397" s="25" t="s">
        <v>17</v>
      </c>
      <c r="D397" s="26">
        <v>687.62800000000004</v>
      </c>
      <c r="E397" s="10"/>
    </row>
    <row r="398" spans="2:5" ht="15" customHeight="1" x14ac:dyDescent="0.25">
      <c r="B398" s="9"/>
      <c r="C398" s="15" t="s">
        <v>23</v>
      </c>
      <c r="D398" s="7">
        <v>2549.82609</v>
      </c>
      <c r="E398" s="10"/>
    </row>
    <row r="399" spans="2:5" ht="15" customHeight="1" x14ac:dyDescent="0.25">
      <c r="B399" s="9"/>
      <c r="C399" s="18" t="s">
        <v>0</v>
      </c>
      <c r="D399" s="11">
        <v>2549.82609</v>
      </c>
      <c r="E399" s="10"/>
    </row>
    <row r="400" spans="2:5" ht="15" customHeight="1" x14ac:dyDescent="0.25">
      <c r="B400" s="9"/>
      <c r="C400" s="15" t="s">
        <v>25</v>
      </c>
      <c r="D400" s="7">
        <v>2671.4329600000001</v>
      </c>
      <c r="E400" s="10"/>
    </row>
    <row r="401" spans="2:5" ht="15" customHeight="1" x14ac:dyDescent="0.25">
      <c r="B401" s="9"/>
      <c r="C401" s="23" t="s">
        <v>10</v>
      </c>
      <c r="D401" s="26">
        <v>1983.8049599999999</v>
      </c>
      <c r="E401" s="10"/>
    </row>
    <row r="402" spans="2:5" ht="15" customHeight="1" x14ac:dyDescent="0.25">
      <c r="B402" s="9"/>
      <c r="C402" s="23" t="s">
        <v>17</v>
      </c>
      <c r="D402" s="26">
        <v>687.62800000000004</v>
      </c>
      <c r="E402" s="10"/>
    </row>
    <row r="403" spans="2:5" ht="15" customHeight="1" x14ac:dyDescent="0.25">
      <c r="B403" s="9"/>
      <c r="C403" s="21" t="s">
        <v>27</v>
      </c>
      <c r="D403" s="12">
        <v>-121.60687</v>
      </c>
      <c r="E403" s="10"/>
    </row>
    <row r="404" spans="2:5" ht="15" customHeight="1" x14ac:dyDescent="0.25">
      <c r="B404" s="9"/>
      <c r="C404" s="21" t="s">
        <v>28</v>
      </c>
      <c r="D404" s="12">
        <v>2205.8646100000001</v>
      </c>
      <c r="E404" s="10"/>
    </row>
    <row r="405" spans="2:5" ht="15" customHeight="1" x14ac:dyDescent="0.25">
      <c r="B405" s="9"/>
      <c r="C405" s="21" t="s">
        <v>29</v>
      </c>
      <c r="D405" s="12">
        <v>2084.25774</v>
      </c>
      <c r="E405" s="10"/>
    </row>
    <row r="406" spans="2:5" ht="15" customHeight="1" x14ac:dyDescent="0.25">
      <c r="B406" s="9"/>
      <c r="C406" s="15" t="s">
        <v>31</v>
      </c>
      <c r="D406" s="8">
        <v>90</v>
      </c>
      <c r="E406" s="10"/>
    </row>
    <row r="407" spans="2:5" ht="30" customHeight="1" x14ac:dyDescent="0.25">
      <c r="B407" s="9"/>
      <c r="C407" s="16" t="s">
        <v>32</v>
      </c>
      <c r="D407" s="8">
        <v>15</v>
      </c>
      <c r="E407" s="10"/>
    </row>
    <row r="408" spans="2:5" ht="15" customHeight="1" x14ac:dyDescent="0.25">
      <c r="B408" s="9"/>
      <c r="C408" s="16" t="s">
        <v>33</v>
      </c>
      <c r="D408" s="8">
        <v>75</v>
      </c>
      <c r="E408" s="10"/>
    </row>
    <row r="409" spans="2:5" ht="13.8" x14ac:dyDescent="0.25">
      <c r="B409" s="9"/>
      <c r="C409" s="216" t="s">
        <v>53</v>
      </c>
      <c r="D409" s="217"/>
      <c r="E409" s="10"/>
    </row>
    <row r="410" spans="2:5" ht="15" customHeight="1" x14ac:dyDescent="0.25">
      <c r="B410" s="9"/>
      <c r="C410" s="13" t="s">
        <v>0</v>
      </c>
      <c r="D410" s="11">
        <v>22599.755420000001</v>
      </c>
      <c r="E410" s="10"/>
    </row>
    <row r="411" spans="2:5" ht="15" customHeight="1" x14ac:dyDescent="0.25">
      <c r="B411" s="9"/>
      <c r="C411" s="14" t="s">
        <v>3</v>
      </c>
      <c r="D411" s="11">
        <v>22599.755420000001</v>
      </c>
      <c r="E411" s="10"/>
    </row>
    <row r="412" spans="2:5" ht="15" customHeight="1" x14ac:dyDescent="0.25">
      <c r="B412" s="9"/>
      <c r="C412" s="22" t="s">
        <v>10</v>
      </c>
      <c r="D412" s="26">
        <v>8099.4943199999998</v>
      </c>
      <c r="E412" s="10"/>
    </row>
    <row r="413" spans="2:5" ht="15" customHeight="1" x14ac:dyDescent="0.25">
      <c r="B413" s="9"/>
      <c r="C413" s="17" t="s">
        <v>11</v>
      </c>
      <c r="D413" s="7">
        <v>2348.4899999999998</v>
      </c>
      <c r="E413" s="10"/>
    </row>
    <row r="414" spans="2:5" ht="15" customHeight="1" x14ac:dyDescent="0.25">
      <c r="B414" s="9"/>
      <c r="C414" s="17" t="s">
        <v>12</v>
      </c>
      <c r="D414" s="7">
        <v>2166.1646000000001</v>
      </c>
      <c r="E414" s="10"/>
    </row>
    <row r="415" spans="2:5" ht="15" customHeight="1" x14ac:dyDescent="0.25">
      <c r="B415" s="9"/>
      <c r="C415" s="14" t="s">
        <v>2</v>
      </c>
      <c r="D415" s="11">
        <v>3215</v>
      </c>
      <c r="E415" s="10"/>
    </row>
    <row r="416" spans="2:5" ht="15" customHeight="1" x14ac:dyDescent="0.25">
      <c r="B416" s="9"/>
      <c r="C416" s="17" t="s">
        <v>15</v>
      </c>
      <c r="D416" s="7">
        <v>67.754999999999995</v>
      </c>
      <c r="E416" s="10"/>
    </row>
    <row r="417" spans="2:5" ht="15" customHeight="1" x14ac:dyDescent="0.25">
      <c r="B417" s="9"/>
      <c r="C417" s="17" t="s">
        <v>16</v>
      </c>
      <c r="D417" s="7">
        <v>302.08472</v>
      </c>
      <c r="E417" s="10"/>
    </row>
    <row r="418" spans="2:5" ht="15" customHeight="1" x14ac:dyDescent="0.25">
      <c r="B418" s="9"/>
      <c r="C418" s="25" t="s">
        <v>17</v>
      </c>
      <c r="D418" s="26">
        <v>2620.54126</v>
      </c>
      <c r="E418" s="10"/>
    </row>
    <row r="419" spans="2:5" ht="15" customHeight="1" x14ac:dyDescent="0.25">
      <c r="B419" s="9"/>
      <c r="C419" s="15" t="s">
        <v>23</v>
      </c>
      <c r="D419" s="7">
        <v>22599.755420000001</v>
      </c>
      <c r="E419" s="10"/>
    </row>
    <row r="420" spans="2:5" ht="15" customHeight="1" x14ac:dyDescent="0.25">
      <c r="B420" s="9"/>
      <c r="C420" s="18" t="s">
        <v>0</v>
      </c>
      <c r="D420" s="11">
        <v>22599.755420000001</v>
      </c>
      <c r="E420" s="10"/>
    </row>
    <row r="421" spans="2:5" ht="15" customHeight="1" x14ac:dyDescent="0.25">
      <c r="B421" s="9"/>
      <c r="C421" s="15" t="s">
        <v>25</v>
      </c>
      <c r="D421" s="7">
        <v>10720.03558</v>
      </c>
      <c r="E421" s="10"/>
    </row>
    <row r="422" spans="2:5" ht="15" customHeight="1" x14ac:dyDescent="0.25">
      <c r="B422" s="9"/>
      <c r="C422" s="23" t="s">
        <v>10</v>
      </c>
      <c r="D422" s="26">
        <v>8099.4943199999998</v>
      </c>
      <c r="E422" s="10"/>
    </row>
    <row r="423" spans="2:5" ht="15" customHeight="1" x14ac:dyDescent="0.25">
      <c r="B423" s="9"/>
      <c r="C423" s="23" t="s">
        <v>17</v>
      </c>
      <c r="D423" s="26">
        <v>2620.54126</v>
      </c>
      <c r="E423" s="10"/>
    </row>
    <row r="424" spans="2:5" ht="15" customHeight="1" x14ac:dyDescent="0.25">
      <c r="B424" s="9"/>
      <c r="C424" s="21" t="s">
        <v>27</v>
      </c>
      <c r="D424" s="12">
        <v>11879.71984</v>
      </c>
      <c r="E424" s="10"/>
    </row>
    <row r="425" spans="2:5" ht="15" customHeight="1" x14ac:dyDescent="0.25">
      <c r="B425" s="9"/>
      <c r="C425" s="21" t="s">
        <v>28</v>
      </c>
      <c r="D425" s="12">
        <v>9545.5685099999992</v>
      </c>
      <c r="E425" s="10"/>
    </row>
    <row r="426" spans="2:5" ht="15" customHeight="1" x14ac:dyDescent="0.25">
      <c r="B426" s="9"/>
      <c r="C426" s="21" t="s">
        <v>29</v>
      </c>
      <c r="D426" s="12">
        <v>21425.288349999999</v>
      </c>
      <c r="E426" s="10"/>
    </row>
    <row r="427" spans="2:5" ht="15" customHeight="1" x14ac:dyDescent="0.25">
      <c r="B427" s="9"/>
      <c r="C427" s="15" t="s">
        <v>31</v>
      </c>
      <c r="D427" s="8">
        <v>98</v>
      </c>
      <c r="E427" s="10"/>
    </row>
    <row r="428" spans="2:5" ht="30" customHeight="1" x14ac:dyDescent="0.25">
      <c r="B428" s="9"/>
      <c r="C428" s="16" t="s">
        <v>32</v>
      </c>
      <c r="D428" s="8">
        <v>56</v>
      </c>
      <c r="E428" s="10"/>
    </row>
    <row r="429" spans="2:5" ht="15" customHeight="1" x14ac:dyDescent="0.25">
      <c r="B429" s="9"/>
      <c r="C429" s="16" t="s">
        <v>33</v>
      </c>
      <c r="D429" s="8">
        <v>42</v>
      </c>
      <c r="E429" s="10"/>
    </row>
    <row r="430" spans="2:5" ht="15" customHeight="1" x14ac:dyDescent="0.25">
      <c r="B430" s="9"/>
      <c r="C430" s="216" t="s">
        <v>54</v>
      </c>
      <c r="D430" s="217"/>
      <c r="E430" s="10"/>
    </row>
    <row r="431" spans="2:5" ht="15" customHeight="1" x14ac:dyDescent="0.25">
      <c r="B431" s="9"/>
      <c r="C431" s="13" t="s">
        <v>0</v>
      </c>
      <c r="D431" s="11">
        <v>4463.6011099999996</v>
      </c>
      <c r="E431" s="10"/>
    </row>
    <row r="432" spans="2:5" ht="15" customHeight="1" x14ac:dyDescent="0.25">
      <c r="B432" s="9"/>
      <c r="C432" s="14" t="s">
        <v>3</v>
      </c>
      <c r="D432" s="11">
        <v>4463.6011099999996</v>
      </c>
      <c r="E432" s="10"/>
    </row>
    <row r="433" spans="2:5" ht="15" customHeight="1" x14ac:dyDescent="0.25">
      <c r="B433" s="9"/>
      <c r="C433" s="22" t="s">
        <v>10</v>
      </c>
      <c r="D433" s="26">
        <v>3311.5606400000001</v>
      </c>
      <c r="E433" s="10"/>
    </row>
    <row r="434" spans="2:5" ht="15" customHeight="1" x14ac:dyDescent="0.25">
      <c r="B434" s="9"/>
      <c r="C434" s="17" t="s">
        <v>11</v>
      </c>
      <c r="D434" s="7">
        <v>1504.0416</v>
      </c>
      <c r="E434" s="10"/>
    </row>
    <row r="435" spans="2:5" ht="15" customHeight="1" x14ac:dyDescent="0.25">
      <c r="B435" s="9"/>
      <c r="C435" s="17" t="s">
        <v>12</v>
      </c>
      <c r="D435" s="7">
        <v>870.97375</v>
      </c>
      <c r="E435" s="10"/>
    </row>
    <row r="436" spans="2:5" ht="15" customHeight="1" x14ac:dyDescent="0.25">
      <c r="B436" s="9"/>
      <c r="C436" s="14" t="s">
        <v>2</v>
      </c>
      <c r="D436" s="11">
        <v>593.81318999999996</v>
      </c>
      <c r="E436" s="10"/>
    </row>
    <row r="437" spans="2:5" ht="15" customHeight="1" x14ac:dyDescent="0.25">
      <c r="B437" s="9"/>
      <c r="C437" s="17" t="s">
        <v>15</v>
      </c>
      <c r="D437" s="7">
        <v>21.236190000000001</v>
      </c>
      <c r="E437" s="10"/>
    </row>
    <row r="438" spans="2:5" ht="15" customHeight="1" x14ac:dyDescent="0.25">
      <c r="B438" s="9"/>
      <c r="C438" s="17" t="s">
        <v>16</v>
      </c>
      <c r="D438" s="7">
        <v>321.49590999999998</v>
      </c>
      <c r="E438" s="10"/>
    </row>
    <row r="439" spans="2:5" ht="15" customHeight="1" x14ac:dyDescent="0.25">
      <c r="B439" s="9"/>
      <c r="C439" s="25" t="s">
        <v>17</v>
      </c>
      <c r="D439" s="26">
        <v>2519.78973</v>
      </c>
      <c r="E439" s="10"/>
    </row>
    <row r="440" spans="2:5" ht="15" customHeight="1" x14ac:dyDescent="0.25">
      <c r="B440" s="9"/>
      <c r="C440" s="15" t="s">
        <v>23</v>
      </c>
      <c r="D440" s="7">
        <v>4463.6011099999996</v>
      </c>
      <c r="E440" s="10"/>
    </row>
    <row r="441" spans="2:5" ht="15" customHeight="1" x14ac:dyDescent="0.25">
      <c r="B441" s="9"/>
      <c r="C441" s="18" t="s">
        <v>0</v>
      </c>
      <c r="D441" s="11">
        <v>4463.6011099999996</v>
      </c>
      <c r="E441" s="10"/>
    </row>
    <row r="442" spans="2:5" ht="15" customHeight="1" x14ac:dyDescent="0.25">
      <c r="B442" s="9"/>
      <c r="C442" s="15" t="s">
        <v>25</v>
      </c>
      <c r="D442" s="7">
        <v>5831.3503700000001</v>
      </c>
      <c r="E442" s="10"/>
    </row>
    <row r="443" spans="2:5" ht="15" customHeight="1" x14ac:dyDescent="0.25">
      <c r="B443" s="9"/>
      <c r="C443" s="23" t="s">
        <v>10</v>
      </c>
      <c r="D443" s="26">
        <v>3311.5606400000001</v>
      </c>
      <c r="E443" s="10"/>
    </row>
    <row r="444" spans="2:5" ht="15" customHeight="1" x14ac:dyDescent="0.25">
      <c r="B444" s="9"/>
      <c r="C444" s="23" t="s">
        <v>17</v>
      </c>
      <c r="D444" s="26">
        <v>2519.78973</v>
      </c>
      <c r="E444" s="10"/>
    </row>
    <row r="445" spans="2:5" ht="15" customHeight="1" x14ac:dyDescent="0.25">
      <c r="B445" s="9"/>
      <c r="C445" s="21" t="s">
        <v>27</v>
      </c>
      <c r="D445" s="12">
        <v>-1367.74926</v>
      </c>
      <c r="E445" s="10"/>
    </row>
    <row r="446" spans="2:5" ht="15" customHeight="1" x14ac:dyDescent="0.25">
      <c r="B446" s="9"/>
      <c r="C446" s="21" t="s">
        <v>28</v>
      </c>
      <c r="D446" s="12">
        <v>2747.6764400000002</v>
      </c>
      <c r="E446" s="10"/>
    </row>
    <row r="447" spans="2:5" ht="15" customHeight="1" x14ac:dyDescent="0.25">
      <c r="B447" s="9"/>
      <c r="C447" s="21" t="s">
        <v>29</v>
      </c>
      <c r="D447" s="12">
        <v>1379.9271799999999</v>
      </c>
      <c r="E447" s="10"/>
    </row>
    <row r="448" spans="2:5" ht="15" customHeight="1" x14ac:dyDescent="0.25">
      <c r="B448" s="9"/>
      <c r="C448" s="15" t="s">
        <v>31</v>
      </c>
      <c r="D448" s="8">
        <v>86</v>
      </c>
      <c r="E448" s="10"/>
    </row>
    <row r="449" spans="2:5" ht="30" customHeight="1" x14ac:dyDescent="0.25">
      <c r="B449" s="9"/>
      <c r="C449" s="16" t="s">
        <v>32</v>
      </c>
      <c r="D449" s="8">
        <v>70</v>
      </c>
      <c r="E449" s="10"/>
    </row>
    <row r="450" spans="2:5" ht="15" customHeight="1" x14ac:dyDescent="0.25">
      <c r="B450" s="9"/>
      <c r="C450" s="16" t="s">
        <v>33</v>
      </c>
      <c r="D450" s="8">
        <v>16</v>
      </c>
      <c r="E450" s="10"/>
    </row>
    <row r="451" spans="2:5" ht="15" customHeight="1" x14ac:dyDescent="0.25">
      <c r="B451" s="9"/>
      <c r="C451" s="216" t="s">
        <v>55</v>
      </c>
      <c r="D451" s="217"/>
      <c r="E451" s="10"/>
    </row>
    <row r="452" spans="2:5" ht="15" customHeight="1" x14ac:dyDescent="0.25">
      <c r="B452" s="9"/>
      <c r="C452" s="13" t="s">
        <v>0</v>
      </c>
      <c r="D452" s="11">
        <v>40.449210000000001</v>
      </c>
      <c r="E452" s="10"/>
    </row>
    <row r="453" spans="2:5" ht="15" customHeight="1" x14ac:dyDescent="0.25">
      <c r="B453" s="9"/>
      <c r="C453" s="14" t="s">
        <v>3</v>
      </c>
      <c r="D453" s="11">
        <v>40.449210000000001</v>
      </c>
      <c r="E453" s="10"/>
    </row>
    <row r="454" spans="2:5" ht="15" customHeight="1" x14ac:dyDescent="0.25">
      <c r="B454" s="9"/>
      <c r="C454" s="22" t="s">
        <v>10</v>
      </c>
      <c r="D454" s="26">
        <v>22.090429999999998</v>
      </c>
      <c r="E454" s="10"/>
    </row>
    <row r="455" spans="2:5" ht="15" customHeight="1" x14ac:dyDescent="0.25">
      <c r="B455" s="9"/>
      <c r="C455" s="17" t="s">
        <v>12</v>
      </c>
      <c r="D455" s="7">
        <v>22.071149999999999</v>
      </c>
      <c r="E455" s="10"/>
    </row>
    <row r="456" spans="2:5" ht="15" customHeight="1" x14ac:dyDescent="0.25">
      <c r="B456" s="9"/>
      <c r="C456" s="17" t="s">
        <v>16</v>
      </c>
      <c r="D456" s="7">
        <v>1.9279999999999999E-2</v>
      </c>
      <c r="E456" s="10"/>
    </row>
    <row r="457" spans="2:5" ht="15" customHeight="1" x14ac:dyDescent="0.25">
      <c r="B457" s="9"/>
      <c r="C457" s="15" t="s">
        <v>23</v>
      </c>
      <c r="D457" s="7">
        <v>40.449210000000001</v>
      </c>
      <c r="E457" s="10"/>
    </row>
    <row r="458" spans="2:5" ht="15" customHeight="1" x14ac:dyDescent="0.25">
      <c r="B458" s="9"/>
      <c r="C458" s="18" t="s">
        <v>0</v>
      </c>
      <c r="D458" s="11">
        <v>40.449210000000001</v>
      </c>
      <c r="E458" s="10"/>
    </row>
    <row r="459" spans="2:5" ht="15" customHeight="1" x14ac:dyDescent="0.25">
      <c r="B459" s="9"/>
      <c r="C459" s="15" t="s">
        <v>25</v>
      </c>
      <c r="D459" s="7">
        <v>22.090430000000001</v>
      </c>
      <c r="E459" s="10"/>
    </row>
    <row r="460" spans="2:5" ht="15" customHeight="1" x14ac:dyDescent="0.25">
      <c r="B460" s="9"/>
      <c r="C460" s="23" t="s">
        <v>10</v>
      </c>
      <c r="D460" s="26">
        <v>22.090430000000001</v>
      </c>
      <c r="E460" s="10"/>
    </row>
    <row r="461" spans="2:5" ht="15" customHeight="1" x14ac:dyDescent="0.25">
      <c r="B461" s="9"/>
      <c r="C461" s="21" t="s">
        <v>27</v>
      </c>
      <c r="D461" s="12">
        <v>18.358779999999999</v>
      </c>
      <c r="E461" s="10"/>
    </row>
    <row r="462" spans="2:5" ht="15" customHeight="1" x14ac:dyDescent="0.25">
      <c r="B462" s="9"/>
      <c r="C462" s="21" t="s">
        <v>28</v>
      </c>
      <c r="D462" s="12">
        <v>47.9054</v>
      </c>
      <c r="E462" s="10"/>
    </row>
    <row r="463" spans="2:5" ht="15" customHeight="1" x14ac:dyDescent="0.25">
      <c r="B463" s="9"/>
      <c r="C463" s="21" t="s">
        <v>29</v>
      </c>
      <c r="D463" s="12">
        <v>66.264179999999996</v>
      </c>
      <c r="E463" s="10"/>
    </row>
    <row r="464" spans="2:5" ht="15" customHeight="1" x14ac:dyDescent="0.25">
      <c r="B464" s="9"/>
      <c r="C464" s="15" t="s">
        <v>31</v>
      </c>
      <c r="D464" s="8">
        <v>27</v>
      </c>
      <c r="E464" s="10"/>
    </row>
    <row r="465" spans="2:5" ht="30" customHeight="1" x14ac:dyDescent="0.25">
      <c r="B465" s="9"/>
      <c r="C465" s="16" t="s">
        <v>32</v>
      </c>
      <c r="D465" s="8">
        <v>21</v>
      </c>
      <c r="E465" s="10"/>
    </row>
    <row r="466" spans="2:5" ht="15" customHeight="1" x14ac:dyDescent="0.25">
      <c r="B466" s="9"/>
      <c r="C466" s="16" t="s">
        <v>33</v>
      </c>
      <c r="D466" s="8">
        <v>6</v>
      </c>
      <c r="E466" s="10"/>
    </row>
    <row r="467" spans="2:5" ht="13.8" x14ac:dyDescent="0.25">
      <c r="B467" s="9"/>
      <c r="C467" s="216" t="s">
        <v>56</v>
      </c>
      <c r="D467" s="217"/>
      <c r="E467" s="10"/>
    </row>
    <row r="468" spans="2:5" ht="15" customHeight="1" x14ac:dyDescent="0.25">
      <c r="B468" s="9"/>
      <c r="C468" s="13" t="s">
        <v>0</v>
      </c>
      <c r="D468" s="11">
        <v>912.70989999999995</v>
      </c>
      <c r="E468" s="10"/>
    </row>
    <row r="469" spans="2:5" ht="15" customHeight="1" x14ac:dyDescent="0.25">
      <c r="B469" s="9"/>
      <c r="C469" s="14" t="s">
        <v>3</v>
      </c>
      <c r="D469" s="11">
        <v>912.70989999999995</v>
      </c>
      <c r="E469" s="10"/>
    </row>
    <row r="470" spans="2:5" ht="15" customHeight="1" x14ac:dyDescent="0.25">
      <c r="B470" s="9"/>
      <c r="C470" s="22" t="s">
        <v>10</v>
      </c>
      <c r="D470" s="26">
        <v>547.08893999999998</v>
      </c>
      <c r="E470" s="10"/>
    </row>
    <row r="471" spans="2:5" ht="15" customHeight="1" x14ac:dyDescent="0.25">
      <c r="B471" s="9"/>
      <c r="C471" s="17" t="s">
        <v>11</v>
      </c>
      <c r="D471" s="7">
        <v>244.27500000000001</v>
      </c>
      <c r="E471" s="10"/>
    </row>
    <row r="472" spans="2:5" ht="15" customHeight="1" x14ac:dyDescent="0.25">
      <c r="B472" s="9"/>
      <c r="C472" s="17" t="s">
        <v>12</v>
      </c>
      <c r="D472" s="7">
        <v>298.82857000000001</v>
      </c>
      <c r="E472" s="10"/>
    </row>
    <row r="473" spans="2:5" ht="15" customHeight="1" x14ac:dyDescent="0.25">
      <c r="B473" s="9"/>
      <c r="C473" s="17" t="s">
        <v>15</v>
      </c>
      <c r="D473" s="7">
        <v>2.10833</v>
      </c>
      <c r="E473" s="10"/>
    </row>
    <row r="474" spans="2:5" ht="15" customHeight="1" x14ac:dyDescent="0.25">
      <c r="B474" s="9"/>
      <c r="C474" s="17" t="s">
        <v>16</v>
      </c>
      <c r="D474" s="7">
        <v>1.87704</v>
      </c>
      <c r="E474" s="10"/>
    </row>
    <row r="475" spans="2:5" ht="15" customHeight="1" x14ac:dyDescent="0.25">
      <c r="B475" s="9"/>
      <c r="C475" s="25" t="s">
        <v>17</v>
      </c>
      <c r="D475" s="26">
        <v>3.5979999999999999</v>
      </c>
      <c r="E475" s="10"/>
    </row>
    <row r="476" spans="2:5" ht="15" customHeight="1" x14ac:dyDescent="0.25">
      <c r="B476" s="9"/>
      <c r="C476" s="15" t="s">
        <v>23</v>
      </c>
      <c r="D476" s="7">
        <v>912.70989999999995</v>
      </c>
      <c r="E476" s="10"/>
    </row>
    <row r="477" spans="2:5" ht="15" customHeight="1" x14ac:dyDescent="0.25">
      <c r="B477" s="9"/>
      <c r="C477" s="18" t="s">
        <v>0</v>
      </c>
      <c r="D477" s="11">
        <v>912.70989999999995</v>
      </c>
      <c r="E477" s="10"/>
    </row>
    <row r="478" spans="2:5" ht="15" customHeight="1" x14ac:dyDescent="0.25">
      <c r="B478" s="9"/>
      <c r="C478" s="15" t="s">
        <v>25</v>
      </c>
      <c r="D478" s="7">
        <v>550.68693999999994</v>
      </c>
      <c r="E478" s="10"/>
    </row>
    <row r="479" spans="2:5" ht="15" customHeight="1" x14ac:dyDescent="0.25">
      <c r="B479" s="9"/>
      <c r="C479" s="23" t="s">
        <v>10</v>
      </c>
      <c r="D479" s="26">
        <v>547.08893999999998</v>
      </c>
      <c r="E479" s="10"/>
    </row>
    <row r="480" spans="2:5" ht="15" customHeight="1" x14ac:dyDescent="0.25">
      <c r="B480" s="9"/>
      <c r="C480" s="23" t="s">
        <v>17</v>
      </c>
      <c r="D480" s="26">
        <v>3.5979999999999999</v>
      </c>
      <c r="E480" s="10"/>
    </row>
    <row r="481" spans="2:5" ht="15" customHeight="1" x14ac:dyDescent="0.25">
      <c r="B481" s="9"/>
      <c r="C481" s="21" t="s">
        <v>27</v>
      </c>
      <c r="D481" s="12">
        <v>362.02296000000001</v>
      </c>
      <c r="E481" s="10"/>
    </row>
    <row r="482" spans="2:5" ht="15" customHeight="1" x14ac:dyDescent="0.25">
      <c r="B482" s="9"/>
      <c r="C482" s="21" t="s">
        <v>28</v>
      </c>
      <c r="D482" s="12">
        <v>174.85427000000001</v>
      </c>
      <c r="E482" s="10"/>
    </row>
    <row r="483" spans="2:5" ht="15" customHeight="1" x14ac:dyDescent="0.25">
      <c r="B483" s="9"/>
      <c r="C483" s="21" t="s">
        <v>29</v>
      </c>
      <c r="D483" s="12">
        <v>536.87723000000005</v>
      </c>
      <c r="E483" s="10"/>
    </row>
    <row r="484" spans="2:5" ht="15" customHeight="1" x14ac:dyDescent="0.25">
      <c r="B484" s="9"/>
      <c r="C484" s="15" t="s">
        <v>31</v>
      </c>
      <c r="D484" s="8">
        <v>38</v>
      </c>
      <c r="E484" s="10"/>
    </row>
    <row r="485" spans="2:5" ht="30" customHeight="1" x14ac:dyDescent="0.25">
      <c r="B485" s="9"/>
      <c r="C485" s="16" t="s">
        <v>32</v>
      </c>
      <c r="D485" s="8">
        <v>29</v>
      </c>
      <c r="E485" s="10"/>
    </row>
    <row r="486" spans="2:5" ht="15" customHeight="1" x14ac:dyDescent="0.25">
      <c r="B486" s="9"/>
      <c r="C486" s="16" t="s">
        <v>33</v>
      </c>
      <c r="D486" s="8">
        <v>9</v>
      </c>
      <c r="E486" s="10"/>
    </row>
    <row r="487" spans="2:5" ht="15" customHeight="1" x14ac:dyDescent="0.25">
      <c r="B487" s="9"/>
      <c r="C487" s="216" t="s">
        <v>57</v>
      </c>
      <c r="D487" s="217"/>
      <c r="E487" s="10"/>
    </row>
    <row r="488" spans="2:5" ht="15" customHeight="1" x14ac:dyDescent="0.25">
      <c r="B488" s="9"/>
      <c r="C488" s="13" t="s">
        <v>0</v>
      </c>
      <c r="D488" s="11">
        <v>41129.641239999997</v>
      </c>
      <c r="E488" s="10"/>
    </row>
    <row r="489" spans="2:5" ht="15" customHeight="1" x14ac:dyDescent="0.25">
      <c r="B489" s="9"/>
      <c r="C489" s="14" t="s">
        <v>2</v>
      </c>
      <c r="D489" s="11">
        <v>7998.7641000000003</v>
      </c>
      <c r="E489" s="10"/>
    </row>
    <row r="490" spans="2:5" ht="15" customHeight="1" x14ac:dyDescent="0.25">
      <c r="B490" s="9"/>
      <c r="C490" s="14" t="s">
        <v>3</v>
      </c>
      <c r="D490" s="11">
        <v>33130.877139999997</v>
      </c>
      <c r="E490" s="10"/>
    </row>
    <row r="491" spans="2:5" ht="15" customHeight="1" x14ac:dyDescent="0.25">
      <c r="B491" s="9"/>
      <c r="C491" s="13" t="s">
        <v>5</v>
      </c>
      <c r="D491" s="11">
        <v>47968.775280000002</v>
      </c>
      <c r="E491" s="10"/>
    </row>
    <row r="492" spans="2:5" ht="15" customHeight="1" x14ac:dyDescent="0.25">
      <c r="B492" s="9"/>
      <c r="C492" s="22" t="s">
        <v>10</v>
      </c>
      <c r="D492" s="26">
        <v>20818.245220000001</v>
      </c>
      <c r="E492" s="10"/>
    </row>
    <row r="493" spans="2:5" ht="15" customHeight="1" x14ac:dyDescent="0.25">
      <c r="B493" s="9"/>
      <c r="C493" s="17" t="s">
        <v>11</v>
      </c>
      <c r="D493" s="7">
        <v>3734.7412100000001</v>
      </c>
      <c r="E493" s="10"/>
    </row>
    <row r="494" spans="2:5" ht="15" customHeight="1" x14ac:dyDescent="0.25">
      <c r="B494" s="9"/>
      <c r="C494" s="17" t="s">
        <v>12</v>
      </c>
      <c r="D494" s="7">
        <v>4699.4598799999994</v>
      </c>
      <c r="E494" s="10"/>
    </row>
    <row r="495" spans="2:5" ht="15" customHeight="1" x14ac:dyDescent="0.25">
      <c r="B495" s="9"/>
      <c r="C495" s="17" t="s">
        <v>13</v>
      </c>
      <c r="D495" s="7">
        <v>9550.0435600000001</v>
      </c>
      <c r="E495" s="10"/>
    </row>
    <row r="496" spans="2:5" ht="15" customHeight="1" x14ac:dyDescent="0.25">
      <c r="B496" s="9"/>
      <c r="C496" s="14" t="s">
        <v>2</v>
      </c>
      <c r="D496" s="11">
        <v>2270</v>
      </c>
      <c r="E496" s="10"/>
    </row>
    <row r="497" spans="2:5" ht="15" customHeight="1" x14ac:dyDescent="0.25">
      <c r="B497" s="9"/>
      <c r="C497" s="17" t="s">
        <v>15</v>
      </c>
      <c r="D497" s="7">
        <v>107.36396999999999</v>
      </c>
      <c r="E497" s="10"/>
    </row>
    <row r="498" spans="2:5" ht="15" customHeight="1" x14ac:dyDescent="0.25">
      <c r="B498" s="9"/>
      <c r="C498" s="17" t="s">
        <v>16</v>
      </c>
      <c r="D498" s="7">
        <v>456.63659999999999</v>
      </c>
      <c r="E498" s="10"/>
    </row>
    <row r="499" spans="2:5" ht="15" customHeight="1" x14ac:dyDescent="0.25">
      <c r="B499" s="9"/>
      <c r="C499" s="25" t="s">
        <v>17</v>
      </c>
      <c r="D499" s="26">
        <v>9481.0511299999998</v>
      </c>
      <c r="E499" s="10"/>
    </row>
    <row r="500" spans="2:5" ht="15" customHeight="1" x14ac:dyDescent="0.25">
      <c r="B500" s="9"/>
      <c r="C500" s="22" t="s">
        <v>18</v>
      </c>
      <c r="D500" s="26">
        <v>2000</v>
      </c>
      <c r="E500" s="10"/>
    </row>
    <row r="501" spans="2:5" ht="15" customHeight="1" x14ac:dyDescent="0.25">
      <c r="B501" s="9"/>
      <c r="C501" s="22" t="s">
        <v>21</v>
      </c>
      <c r="D501" s="26">
        <v>4325.4368599999998</v>
      </c>
      <c r="E501" s="10"/>
    </row>
    <row r="502" spans="2:5" ht="15" customHeight="1" x14ac:dyDescent="0.25">
      <c r="B502" s="9"/>
      <c r="C502" s="15" t="s">
        <v>23</v>
      </c>
      <c r="D502" s="7">
        <v>89098.416519999999</v>
      </c>
      <c r="E502" s="10"/>
    </row>
    <row r="503" spans="2:5" ht="15" customHeight="1" x14ac:dyDescent="0.25">
      <c r="B503" s="9"/>
      <c r="C503" s="18" t="s">
        <v>0</v>
      </c>
      <c r="D503" s="11">
        <v>41129.641239999997</v>
      </c>
      <c r="E503" s="10"/>
    </row>
    <row r="504" spans="2:5" ht="15" customHeight="1" x14ac:dyDescent="0.25">
      <c r="B504" s="9"/>
      <c r="C504" s="19" t="s">
        <v>24</v>
      </c>
      <c r="D504" s="7">
        <v>47968.775280000002</v>
      </c>
      <c r="E504" s="10"/>
    </row>
    <row r="505" spans="2:5" ht="15" customHeight="1" x14ac:dyDescent="0.25">
      <c r="B505" s="9"/>
      <c r="C505" s="15" t="s">
        <v>25</v>
      </c>
      <c r="D505" s="7">
        <v>36624.733209999999</v>
      </c>
      <c r="E505" s="10"/>
    </row>
    <row r="506" spans="2:5" ht="15" customHeight="1" x14ac:dyDescent="0.25">
      <c r="B506" s="9"/>
      <c r="C506" s="23" t="s">
        <v>10</v>
      </c>
      <c r="D506" s="26">
        <v>20818.245220000001</v>
      </c>
      <c r="E506" s="10"/>
    </row>
    <row r="507" spans="2:5" ht="15" customHeight="1" x14ac:dyDescent="0.25">
      <c r="B507" s="9"/>
      <c r="C507" s="23" t="s">
        <v>17</v>
      </c>
      <c r="D507" s="26">
        <v>9481.0511299999998</v>
      </c>
      <c r="E507" s="10"/>
    </row>
    <row r="508" spans="2:5" ht="15" customHeight="1" x14ac:dyDescent="0.25">
      <c r="B508" s="9"/>
      <c r="C508" s="17" t="s">
        <v>26</v>
      </c>
      <c r="D508" s="7">
        <v>2000</v>
      </c>
      <c r="E508" s="10"/>
    </row>
    <row r="509" spans="2:5" ht="15" customHeight="1" x14ac:dyDescent="0.25">
      <c r="B509" s="9"/>
      <c r="C509" s="24" t="s">
        <v>21</v>
      </c>
      <c r="D509" s="26">
        <v>4325.4368599999998</v>
      </c>
      <c r="E509" s="10"/>
    </row>
    <row r="510" spans="2:5" ht="15" customHeight="1" x14ac:dyDescent="0.25">
      <c r="B510" s="9"/>
      <c r="C510" s="21" t="s">
        <v>27</v>
      </c>
      <c r="D510" s="12">
        <v>52473.68331</v>
      </c>
      <c r="E510" s="10"/>
    </row>
    <row r="511" spans="2:5" ht="15" customHeight="1" x14ac:dyDescent="0.25">
      <c r="B511" s="9"/>
      <c r="C511" s="21" t="s">
        <v>28</v>
      </c>
      <c r="D511" s="12">
        <v>135112.67980000001</v>
      </c>
      <c r="E511" s="10"/>
    </row>
    <row r="512" spans="2:5" ht="15" customHeight="1" x14ac:dyDescent="0.25">
      <c r="B512" s="9"/>
      <c r="C512" s="21" t="s">
        <v>29</v>
      </c>
      <c r="D512" s="12">
        <v>187586.36309999999</v>
      </c>
      <c r="E512" s="10"/>
    </row>
    <row r="513" spans="2:5" ht="15" customHeight="1" x14ac:dyDescent="0.25">
      <c r="B513" s="9"/>
      <c r="C513" s="15" t="s">
        <v>31</v>
      </c>
      <c r="D513" s="8">
        <v>173</v>
      </c>
      <c r="E513" s="10"/>
    </row>
    <row r="514" spans="2:5" ht="30" customHeight="1" x14ac:dyDescent="0.25">
      <c r="B514" s="9"/>
      <c r="C514" s="16" t="s">
        <v>32</v>
      </c>
      <c r="D514" s="8">
        <v>88</v>
      </c>
      <c r="E514" s="10"/>
    </row>
    <row r="515" spans="2:5" ht="15" customHeight="1" x14ac:dyDescent="0.25">
      <c r="B515" s="9"/>
      <c r="C515" s="16" t="s">
        <v>33</v>
      </c>
      <c r="D515" s="8">
        <v>85</v>
      </c>
      <c r="E515" s="10"/>
    </row>
    <row r="516" spans="2:5" ht="13.8" x14ac:dyDescent="0.25">
      <c r="B516" s="9"/>
      <c r="C516" s="216" t="s">
        <v>58</v>
      </c>
      <c r="D516" s="217"/>
      <c r="E516" s="10"/>
    </row>
    <row r="517" spans="2:5" ht="15" customHeight="1" x14ac:dyDescent="0.25">
      <c r="B517" s="9"/>
      <c r="C517" s="13" t="s">
        <v>0</v>
      </c>
      <c r="D517" s="11">
        <v>86976.205040000001</v>
      </c>
      <c r="E517" s="10"/>
    </row>
    <row r="518" spans="2:5" ht="15" customHeight="1" x14ac:dyDescent="0.25">
      <c r="B518" s="9"/>
      <c r="C518" s="14" t="s">
        <v>3</v>
      </c>
      <c r="D518" s="11">
        <v>86976.205040000001</v>
      </c>
      <c r="E518" s="10"/>
    </row>
    <row r="519" spans="2:5" ht="15" customHeight="1" x14ac:dyDescent="0.25">
      <c r="B519" s="9"/>
      <c r="C519" s="22" t="s">
        <v>10</v>
      </c>
      <c r="D519" s="26">
        <v>74448.036070000002</v>
      </c>
      <c r="E519" s="10"/>
    </row>
    <row r="520" spans="2:5" ht="15" customHeight="1" x14ac:dyDescent="0.25">
      <c r="B520" s="9"/>
      <c r="C520" s="17" t="s">
        <v>11</v>
      </c>
      <c r="D520" s="7">
        <v>16910.6531</v>
      </c>
      <c r="E520" s="10"/>
    </row>
    <row r="521" spans="2:5" ht="15" customHeight="1" x14ac:dyDescent="0.25">
      <c r="B521" s="9"/>
      <c r="C521" s="17" t="s">
        <v>12</v>
      </c>
      <c r="D521" s="7">
        <v>31697.814150000002</v>
      </c>
      <c r="E521" s="10"/>
    </row>
    <row r="522" spans="2:5" ht="15" customHeight="1" x14ac:dyDescent="0.25">
      <c r="B522" s="9"/>
      <c r="C522" s="14" t="s">
        <v>2</v>
      </c>
      <c r="D522" s="11">
        <v>23423.418079999999</v>
      </c>
      <c r="E522" s="10"/>
    </row>
    <row r="523" spans="2:5" ht="15" customHeight="1" x14ac:dyDescent="0.25">
      <c r="B523" s="9"/>
      <c r="C523" s="17" t="s">
        <v>15</v>
      </c>
      <c r="D523" s="7">
        <v>1059.58464</v>
      </c>
      <c r="E523" s="10"/>
    </row>
    <row r="524" spans="2:5" ht="15" customHeight="1" x14ac:dyDescent="0.25">
      <c r="B524" s="9"/>
      <c r="C524" s="17" t="s">
        <v>16</v>
      </c>
      <c r="D524" s="7">
        <v>1356.5661</v>
      </c>
      <c r="E524" s="10"/>
    </row>
    <row r="525" spans="2:5" ht="15" customHeight="1" x14ac:dyDescent="0.25">
      <c r="B525" s="9"/>
      <c r="C525" s="25" t="s">
        <v>17</v>
      </c>
      <c r="D525" s="26">
        <v>2237.8151800000001</v>
      </c>
      <c r="E525" s="10"/>
    </row>
    <row r="526" spans="2:5" ht="15" customHeight="1" x14ac:dyDescent="0.25">
      <c r="B526" s="9"/>
      <c r="C526" s="15" t="s">
        <v>23</v>
      </c>
      <c r="D526" s="7">
        <v>86976.205040000001</v>
      </c>
      <c r="E526" s="10"/>
    </row>
    <row r="527" spans="2:5" ht="15" customHeight="1" x14ac:dyDescent="0.25">
      <c r="B527" s="9"/>
      <c r="C527" s="18" t="s">
        <v>0</v>
      </c>
      <c r="D527" s="11">
        <v>86976.205040000001</v>
      </c>
      <c r="E527" s="10"/>
    </row>
    <row r="528" spans="2:5" ht="15" customHeight="1" x14ac:dyDescent="0.25">
      <c r="B528" s="9"/>
      <c r="C528" s="15" t="s">
        <v>25</v>
      </c>
      <c r="D528" s="7">
        <v>76685.851250000007</v>
      </c>
      <c r="E528" s="10"/>
    </row>
    <row r="529" spans="2:5" ht="15" customHeight="1" x14ac:dyDescent="0.25">
      <c r="B529" s="9"/>
      <c r="C529" s="23" t="s">
        <v>10</v>
      </c>
      <c r="D529" s="26">
        <v>74448.036070000002</v>
      </c>
      <c r="E529" s="10"/>
    </row>
    <row r="530" spans="2:5" ht="15" customHeight="1" x14ac:dyDescent="0.25">
      <c r="B530" s="9"/>
      <c r="C530" s="23" t="s">
        <v>17</v>
      </c>
      <c r="D530" s="26">
        <v>2237.8151800000001</v>
      </c>
      <c r="E530" s="10"/>
    </row>
    <row r="531" spans="2:5" ht="15" customHeight="1" x14ac:dyDescent="0.25">
      <c r="B531" s="9"/>
      <c r="C531" s="21" t="s">
        <v>27</v>
      </c>
      <c r="D531" s="12">
        <v>10290.353789999999</v>
      </c>
      <c r="E531" s="10"/>
    </row>
    <row r="532" spans="2:5" ht="15" customHeight="1" x14ac:dyDescent="0.25">
      <c r="B532" s="9"/>
      <c r="C532" s="21" t="s">
        <v>28</v>
      </c>
      <c r="D532" s="12">
        <v>299.35500999999999</v>
      </c>
      <c r="E532" s="10"/>
    </row>
    <row r="533" spans="2:5" ht="15" customHeight="1" x14ac:dyDescent="0.25">
      <c r="B533" s="9"/>
      <c r="C533" s="21" t="s">
        <v>29</v>
      </c>
      <c r="D533" s="12">
        <v>10589.7088</v>
      </c>
      <c r="E533" s="10"/>
    </row>
    <row r="534" spans="2:5" ht="15" customHeight="1" x14ac:dyDescent="0.25">
      <c r="B534" s="9"/>
      <c r="C534" s="15" t="s">
        <v>31</v>
      </c>
      <c r="D534" s="8">
        <v>1792</v>
      </c>
      <c r="E534" s="10"/>
    </row>
    <row r="535" spans="2:5" ht="30" customHeight="1" x14ac:dyDescent="0.25">
      <c r="B535" s="9"/>
      <c r="C535" s="16" t="s">
        <v>32</v>
      </c>
      <c r="D535" s="8">
        <v>758</v>
      </c>
      <c r="E535" s="10"/>
    </row>
    <row r="536" spans="2:5" ht="15" customHeight="1" x14ac:dyDescent="0.25">
      <c r="B536" s="9"/>
      <c r="C536" s="16" t="s">
        <v>33</v>
      </c>
      <c r="D536" s="8">
        <v>1034</v>
      </c>
      <c r="E536" s="10"/>
    </row>
    <row r="537" spans="2:5" ht="15" customHeight="1" x14ac:dyDescent="0.25">
      <c r="B537" s="9"/>
      <c r="C537" s="216" t="s">
        <v>59</v>
      </c>
      <c r="D537" s="217"/>
      <c r="E537" s="10"/>
    </row>
    <row r="538" spans="2:5" ht="15" customHeight="1" x14ac:dyDescent="0.25">
      <c r="B538" s="9"/>
      <c r="C538" s="13" t="s">
        <v>0</v>
      </c>
      <c r="D538" s="11">
        <v>108774.0598</v>
      </c>
      <c r="E538" s="10"/>
    </row>
    <row r="539" spans="2:5" ht="15" customHeight="1" x14ac:dyDescent="0.25">
      <c r="B539" s="9"/>
      <c r="C539" s="14" t="s">
        <v>3</v>
      </c>
      <c r="D539" s="11">
        <v>108774.0598</v>
      </c>
      <c r="E539" s="10"/>
    </row>
    <row r="540" spans="2:5" ht="15" customHeight="1" x14ac:dyDescent="0.25">
      <c r="B540" s="9"/>
      <c r="C540" s="22" t="s">
        <v>10</v>
      </c>
      <c r="D540" s="26">
        <v>85833.747480000005</v>
      </c>
      <c r="E540" s="10"/>
    </row>
    <row r="541" spans="2:5" ht="15" customHeight="1" x14ac:dyDescent="0.25">
      <c r="B541" s="9"/>
      <c r="C541" s="17" t="s">
        <v>11</v>
      </c>
      <c r="D541" s="7">
        <v>10087.427530000001</v>
      </c>
      <c r="E541" s="10"/>
    </row>
    <row r="542" spans="2:5" ht="15" customHeight="1" x14ac:dyDescent="0.25">
      <c r="B542" s="9"/>
      <c r="C542" s="17" t="s">
        <v>12</v>
      </c>
      <c r="D542" s="7">
        <v>48023.903490000004</v>
      </c>
      <c r="E542" s="10"/>
    </row>
    <row r="543" spans="2:5" ht="15" customHeight="1" x14ac:dyDescent="0.25">
      <c r="B543" s="9"/>
      <c r="C543" s="14" t="s">
        <v>2</v>
      </c>
      <c r="D543" s="11">
        <v>25953</v>
      </c>
      <c r="E543" s="10"/>
    </row>
    <row r="544" spans="2:5" ht="15" customHeight="1" x14ac:dyDescent="0.25">
      <c r="B544" s="9"/>
      <c r="C544" s="17" t="s">
        <v>15</v>
      </c>
      <c r="D544" s="7">
        <v>415.76085999999998</v>
      </c>
      <c r="E544" s="10"/>
    </row>
    <row r="545" spans="2:5" ht="15" customHeight="1" x14ac:dyDescent="0.25">
      <c r="B545" s="9"/>
      <c r="C545" s="17" t="s">
        <v>16</v>
      </c>
      <c r="D545" s="7">
        <v>1353.6556</v>
      </c>
      <c r="E545" s="10"/>
    </row>
    <row r="546" spans="2:5" ht="15" customHeight="1" x14ac:dyDescent="0.25">
      <c r="B546" s="9"/>
      <c r="C546" s="25" t="s">
        <v>17</v>
      </c>
      <c r="D546" s="26">
        <v>6918.9412899999998</v>
      </c>
      <c r="E546" s="10"/>
    </row>
    <row r="547" spans="2:5" ht="15" customHeight="1" x14ac:dyDescent="0.25">
      <c r="B547" s="9"/>
      <c r="C547" s="15" t="s">
        <v>23</v>
      </c>
      <c r="D547" s="7">
        <v>108774.0598</v>
      </c>
      <c r="E547" s="10"/>
    </row>
    <row r="548" spans="2:5" ht="15" customHeight="1" x14ac:dyDescent="0.25">
      <c r="B548" s="9"/>
      <c r="C548" s="18" t="s">
        <v>0</v>
      </c>
      <c r="D548" s="11">
        <v>108774.0598</v>
      </c>
      <c r="E548" s="10"/>
    </row>
    <row r="549" spans="2:5" ht="15" customHeight="1" x14ac:dyDescent="0.25">
      <c r="B549" s="9"/>
      <c r="C549" s="15" t="s">
        <v>25</v>
      </c>
      <c r="D549" s="7">
        <v>92752.688770000008</v>
      </c>
      <c r="E549" s="10"/>
    </row>
    <row r="550" spans="2:5" ht="15" customHeight="1" x14ac:dyDescent="0.25">
      <c r="B550" s="9"/>
      <c r="C550" s="23" t="s">
        <v>10</v>
      </c>
      <c r="D550" s="26">
        <v>85833.747480000005</v>
      </c>
      <c r="E550" s="10"/>
    </row>
    <row r="551" spans="2:5" ht="15" customHeight="1" x14ac:dyDescent="0.25">
      <c r="B551" s="9"/>
      <c r="C551" s="23" t="s">
        <v>17</v>
      </c>
      <c r="D551" s="26">
        <v>6918.9412899999998</v>
      </c>
      <c r="E551" s="10"/>
    </row>
    <row r="552" spans="2:5" ht="15" customHeight="1" x14ac:dyDescent="0.25">
      <c r="B552" s="9"/>
      <c r="C552" s="21" t="s">
        <v>27</v>
      </c>
      <c r="D552" s="12">
        <v>16021.37103</v>
      </c>
      <c r="E552" s="10"/>
    </row>
    <row r="553" spans="2:5" ht="15" customHeight="1" x14ac:dyDescent="0.25">
      <c r="B553" s="9"/>
      <c r="C553" s="21" t="s">
        <v>28</v>
      </c>
      <c r="D553" s="12">
        <v>9016.7299600000006</v>
      </c>
      <c r="E553" s="10"/>
    </row>
    <row r="554" spans="2:5" ht="15" customHeight="1" x14ac:dyDescent="0.25">
      <c r="B554" s="9"/>
      <c r="C554" s="21" t="s">
        <v>29</v>
      </c>
      <c r="D554" s="12">
        <v>25038.100989999999</v>
      </c>
      <c r="E554" s="10"/>
    </row>
    <row r="555" spans="2:5" ht="15" customHeight="1" x14ac:dyDescent="0.25">
      <c r="B555" s="9"/>
      <c r="C555" s="15" t="s">
        <v>31</v>
      </c>
      <c r="D555" s="8">
        <v>1041</v>
      </c>
      <c r="E555" s="10"/>
    </row>
    <row r="556" spans="2:5" ht="30" customHeight="1" x14ac:dyDescent="0.25">
      <c r="B556" s="9"/>
      <c r="C556" s="16" t="s">
        <v>32</v>
      </c>
      <c r="D556" s="8">
        <v>407</v>
      </c>
      <c r="E556" s="10"/>
    </row>
    <row r="557" spans="2:5" ht="15" customHeight="1" x14ac:dyDescent="0.25">
      <c r="B557" s="9"/>
      <c r="C557" s="16" t="s">
        <v>33</v>
      </c>
      <c r="D557" s="8">
        <v>634</v>
      </c>
      <c r="E557" s="10"/>
    </row>
    <row r="558" spans="2:5" ht="13.8" x14ac:dyDescent="0.25">
      <c r="B558" s="9"/>
      <c r="C558" s="216" t="s">
        <v>60</v>
      </c>
      <c r="D558" s="217"/>
      <c r="E558" s="10"/>
    </row>
    <row r="559" spans="2:5" ht="15" customHeight="1" x14ac:dyDescent="0.25">
      <c r="B559" s="9"/>
      <c r="C559" s="13" t="s">
        <v>0</v>
      </c>
      <c r="D559" s="11">
        <v>58863.011270000003</v>
      </c>
      <c r="E559" s="10"/>
    </row>
    <row r="560" spans="2:5" ht="15" customHeight="1" x14ac:dyDescent="0.25">
      <c r="B560" s="9"/>
      <c r="C560" s="14" t="s">
        <v>2</v>
      </c>
      <c r="D560" s="11">
        <v>35650</v>
      </c>
      <c r="E560" s="10"/>
    </row>
    <row r="561" spans="2:5" ht="15" customHeight="1" x14ac:dyDescent="0.25">
      <c r="B561" s="9"/>
      <c r="C561" s="14" t="s">
        <v>3</v>
      </c>
      <c r="D561" s="11">
        <v>23213.011269999999</v>
      </c>
      <c r="E561" s="10"/>
    </row>
    <row r="562" spans="2:5" ht="15" customHeight="1" x14ac:dyDescent="0.25">
      <c r="B562" s="9"/>
      <c r="C562" s="22" t="s">
        <v>10</v>
      </c>
      <c r="D562" s="26">
        <v>45417.818569999989</v>
      </c>
      <c r="E562" s="10"/>
    </row>
    <row r="563" spans="2:5" ht="15" customHeight="1" x14ac:dyDescent="0.25">
      <c r="B563" s="9"/>
      <c r="C563" s="17" t="s">
        <v>11</v>
      </c>
      <c r="D563" s="7">
        <v>15421.291440000001</v>
      </c>
      <c r="E563" s="10"/>
    </row>
    <row r="564" spans="2:5" ht="15" customHeight="1" x14ac:dyDescent="0.25">
      <c r="B564" s="9"/>
      <c r="C564" s="17" t="s">
        <v>12</v>
      </c>
      <c r="D564" s="7">
        <v>26170.232019999996</v>
      </c>
      <c r="E564" s="10"/>
    </row>
    <row r="565" spans="2:5" ht="15" customHeight="1" x14ac:dyDescent="0.25">
      <c r="B565" s="9"/>
      <c r="C565" s="14" t="s">
        <v>2</v>
      </c>
      <c r="D565" s="11">
        <v>287.7</v>
      </c>
      <c r="E565" s="10"/>
    </row>
    <row r="566" spans="2:5" ht="15" customHeight="1" x14ac:dyDescent="0.25">
      <c r="B566" s="9"/>
      <c r="C566" s="17" t="s">
        <v>15</v>
      </c>
      <c r="D566" s="7">
        <v>1699.3350600000001</v>
      </c>
      <c r="E566" s="10"/>
    </row>
    <row r="567" spans="2:5" ht="15" customHeight="1" x14ac:dyDescent="0.25">
      <c r="B567" s="9"/>
      <c r="C567" s="17" t="s">
        <v>16</v>
      </c>
      <c r="D567" s="7">
        <v>1839.2600500000001</v>
      </c>
      <c r="E567" s="10"/>
    </row>
    <row r="568" spans="2:5" ht="15" customHeight="1" x14ac:dyDescent="0.25">
      <c r="B568" s="9"/>
      <c r="C568" s="25" t="s">
        <v>17</v>
      </c>
      <c r="D568" s="26">
        <v>7424.5436300000001</v>
      </c>
      <c r="E568" s="10"/>
    </row>
    <row r="569" spans="2:5" ht="15" customHeight="1" x14ac:dyDescent="0.25">
      <c r="B569" s="9"/>
      <c r="C569" s="15" t="s">
        <v>23</v>
      </c>
      <c r="D569" s="7">
        <v>58863.011270000003</v>
      </c>
      <c r="E569" s="10"/>
    </row>
    <row r="570" spans="2:5" ht="15" customHeight="1" x14ac:dyDescent="0.25">
      <c r="B570" s="9"/>
      <c r="C570" s="18" t="s">
        <v>0</v>
      </c>
      <c r="D570" s="11">
        <v>58863.011270000003</v>
      </c>
      <c r="E570" s="10"/>
    </row>
    <row r="571" spans="2:5" ht="15" customHeight="1" x14ac:dyDescent="0.25">
      <c r="B571" s="9"/>
      <c r="C571" s="15" t="s">
        <v>25</v>
      </c>
      <c r="D571" s="7">
        <v>52842.362200000003</v>
      </c>
      <c r="E571" s="10"/>
    </row>
    <row r="572" spans="2:5" ht="15" customHeight="1" x14ac:dyDescent="0.25">
      <c r="B572" s="9"/>
      <c r="C572" s="23" t="s">
        <v>10</v>
      </c>
      <c r="D572" s="26">
        <v>45417.818570000003</v>
      </c>
      <c r="E572" s="10"/>
    </row>
    <row r="573" spans="2:5" ht="15" customHeight="1" x14ac:dyDescent="0.25">
      <c r="B573" s="9"/>
      <c r="C573" s="23" t="s">
        <v>17</v>
      </c>
      <c r="D573" s="26">
        <v>7424.5436300000001</v>
      </c>
      <c r="E573" s="10"/>
    </row>
    <row r="574" spans="2:5" ht="15" customHeight="1" x14ac:dyDescent="0.25">
      <c r="B574" s="9"/>
      <c r="C574" s="21" t="s">
        <v>27</v>
      </c>
      <c r="D574" s="12">
        <v>6020.6490700000004</v>
      </c>
      <c r="E574" s="10"/>
    </row>
    <row r="575" spans="2:5" ht="15" customHeight="1" x14ac:dyDescent="0.25">
      <c r="B575" s="9"/>
      <c r="C575" s="21" t="s">
        <v>28</v>
      </c>
      <c r="D575" s="12">
        <v>491.68860000000001</v>
      </c>
      <c r="E575" s="10"/>
    </row>
    <row r="576" spans="2:5" ht="15" customHeight="1" x14ac:dyDescent="0.25">
      <c r="B576" s="9"/>
      <c r="C576" s="21" t="s">
        <v>29</v>
      </c>
      <c r="D576" s="12">
        <v>6512.3376699999999</v>
      </c>
      <c r="E576" s="10"/>
    </row>
    <row r="577" spans="2:5" ht="15" customHeight="1" x14ac:dyDescent="0.25">
      <c r="B577" s="9"/>
      <c r="C577" s="15" t="s">
        <v>31</v>
      </c>
      <c r="D577" s="8">
        <v>1662</v>
      </c>
      <c r="E577" s="10"/>
    </row>
    <row r="578" spans="2:5" ht="30" customHeight="1" x14ac:dyDescent="0.25">
      <c r="B578" s="9"/>
      <c r="C578" s="16" t="s">
        <v>32</v>
      </c>
      <c r="D578" s="8">
        <v>1017</v>
      </c>
      <c r="E578" s="10"/>
    </row>
    <row r="579" spans="2:5" ht="15" customHeight="1" x14ac:dyDescent="0.25">
      <c r="B579" s="9"/>
      <c r="C579" s="16" t="s">
        <v>33</v>
      </c>
      <c r="D579" s="8">
        <v>645</v>
      </c>
      <c r="E579" s="10"/>
    </row>
    <row r="580" spans="2:5" ht="13.8" x14ac:dyDescent="0.25">
      <c r="B580" s="9"/>
      <c r="C580" s="216" t="s">
        <v>61</v>
      </c>
      <c r="D580" s="217"/>
      <c r="E580" s="10"/>
    </row>
    <row r="581" spans="2:5" ht="15" customHeight="1" x14ac:dyDescent="0.25">
      <c r="B581" s="9"/>
      <c r="C581" s="18" t="s">
        <v>0</v>
      </c>
      <c r="D581" s="11">
        <v>8368.5311799999999</v>
      </c>
      <c r="E581" s="10"/>
    </row>
    <row r="582" spans="2:5" ht="15" customHeight="1" x14ac:dyDescent="0.25">
      <c r="B582" s="9"/>
      <c r="C582" s="14" t="s">
        <v>3</v>
      </c>
      <c r="D582" s="11">
        <v>8368.5311799999999</v>
      </c>
      <c r="E582" s="10"/>
    </row>
    <row r="583" spans="2:5" ht="15" customHeight="1" x14ac:dyDescent="0.25">
      <c r="B583" s="9"/>
      <c r="C583" s="22" t="s">
        <v>10</v>
      </c>
      <c r="D583" s="26">
        <v>6315.4396099999994</v>
      </c>
      <c r="E583" s="10"/>
    </row>
    <row r="584" spans="2:5" ht="15" customHeight="1" x14ac:dyDescent="0.25">
      <c r="B584" s="9"/>
      <c r="C584" s="17" t="s">
        <v>11</v>
      </c>
      <c r="D584" s="7">
        <v>3169.0805300000002</v>
      </c>
      <c r="E584" s="10"/>
    </row>
    <row r="585" spans="2:5" ht="15" customHeight="1" x14ac:dyDescent="0.25">
      <c r="B585" s="9"/>
      <c r="C585" s="17" t="s">
        <v>12</v>
      </c>
      <c r="D585" s="7">
        <v>1766.1240400000002</v>
      </c>
      <c r="E585" s="10"/>
    </row>
    <row r="586" spans="2:5" ht="15" customHeight="1" x14ac:dyDescent="0.25">
      <c r="B586" s="9"/>
      <c r="C586" s="14" t="s">
        <v>2</v>
      </c>
      <c r="D586" s="11">
        <v>405</v>
      </c>
      <c r="E586" s="10"/>
    </row>
    <row r="587" spans="2:5" ht="15" customHeight="1" x14ac:dyDescent="0.25">
      <c r="B587" s="9"/>
      <c r="C587" s="17" t="s">
        <v>16</v>
      </c>
      <c r="D587" s="7">
        <v>975.23504000000003</v>
      </c>
      <c r="E587" s="10"/>
    </row>
    <row r="588" spans="2:5" ht="15" customHeight="1" x14ac:dyDescent="0.25">
      <c r="B588" s="9"/>
      <c r="C588" s="22" t="s">
        <v>17</v>
      </c>
      <c r="D588" s="26">
        <v>248.11806000000001</v>
      </c>
      <c r="E588" s="10"/>
    </row>
    <row r="589" spans="2:5" ht="15" customHeight="1" x14ac:dyDescent="0.25">
      <c r="B589" s="9"/>
      <c r="C589" s="15" t="s">
        <v>23</v>
      </c>
      <c r="D589" s="7">
        <v>8368.5311799999999</v>
      </c>
      <c r="E589" s="10"/>
    </row>
    <row r="590" spans="2:5" ht="15" customHeight="1" x14ac:dyDescent="0.25">
      <c r="B590" s="9"/>
      <c r="C590" s="18" t="s">
        <v>0</v>
      </c>
      <c r="D590" s="11">
        <v>8368.5311799999999</v>
      </c>
      <c r="E590" s="10"/>
    </row>
    <row r="591" spans="2:5" ht="15" customHeight="1" x14ac:dyDescent="0.25">
      <c r="B591" s="9"/>
      <c r="C591" s="15" t="s">
        <v>25</v>
      </c>
      <c r="D591" s="7">
        <v>6563.5576700000001</v>
      </c>
      <c r="E591" s="10"/>
    </row>
    <row r="592" spans="2:5" ht="15" customHeight="1" x14ac:dyDescent="0.25">
      <c r="B592" s="9"/>
      <c r="C592" s="22" t="s">
        <v>10</v>
      </c>
      <c r="D592" s="26">
        <v>6315.4396100000004</v>
      </c>
      <c r="E592" s="10"/>
    </row>
    <row r="593" spans="2:5" ht="15" customHeight="1" x14ac:dyDescent="0.25">
      <c r="B593" s="9"/>
      <c r="C593" s="22" t="s">
        <v>17</v>
      </c>
      <c r="D593" s="26">
        <v>248.11806000000001</v>
      </c>
      <c r="E593" s="10"/>
    </row>
    <row r="594" spans="2:5" ht="15" customHeight="1" x14ac:dyDescent="0.25">
      <c r="B594" s="9"/>
      <c r="C594" s="21" t="s">
        <v>27</v>
      </c>
      <c r="D594" s="12">
        <v>1804.97351</v>
      </c>
      <c r="E594" s="10"/>
    </row>
    <row r="595" spans="2:5" ht="15" customHeight="1" x14ac:dyDescent="0.25">
      <c r="B595" s="9"/>
      <c r="C595" s="21" t="s">
        <v>28</v>
      </c>
      <c r="D595" s="12">
        <v>640.91548999999998</v>
      </c>
      <c r="E595" s="10"/>
    </row>
    <row r="596" spans="2:5" ht="15" customHeight="1" x14ac:dyDescent="0.25">
      <c r="B596" s="9"/>
      <c r="C596" s="21" t="s">
        <v>29</v>
      </c>
      <c r="D596" s="12">
        <v>2445.8890000000001</v>
      </c>
      <c r="E596" s="10"/>
    </row>
    <row r="597" spans="2:5" ht="15" customHeight="1" x14ac:dyDescent="0.25">
      <c r="B597" s="9"/>
      <c r="C597" s="15" t="s">
        <v>31</v>
      </c>
      <c r="D597" s="8">
        <v>198</v>
      </c>
      <c r="E597" s="10"/>
    </row>
    <row r="598" spans="2:5" ht="30" customHeight="1" x14ac:dyDescent="0.25">
      <c r="B598" s="9"/>
      <c r="C598" s="16" t="s">
        <v>32</v>
      </c>
      <c r="D598" s="8">
        <v>117</v>
      </c>
      <c r="E598" s="10"/>
    </row>
    <row r="599" spans="2:5" ht="15" customHeight="1" x14ac:dyDescent="0.25">
      <c r="B599" s="9"/>
      <c r="C599" s="16" t="s">
        <v>33</v>
      </c>
      <c r="D599" s="8">
        <v>81</v>
      </c>
      <c r="E599" s="10"/>
    </row>
    <row r="600" spans="2:5" ht="15" customHeight="1" x14ac:dyDescent="0.25">
      <c r="B600" s="9"/>
      <c r="C600" s="216" t="s">
        <v>62</v>
      </c>
      <c r="D600" s="217"/>
      <c r="E600" s="10"/>
    </row>
    <row r="601" spans="2:5" ht="15" customHeight="1" x14ac:dyDescent="0.25">
      <c r="B601" s="9"/>
      <c r="C601" s="18" t="s">
        <v>0</v>
      </c>
      <c r="D601" s="11">
        <v>5332.0548199999994</v>
      </c>
      <c r="E601" s="10"/>
    </row>
    <row r="602" spans="2:5" ht="15" customHeight="1" x14ac:dyDescent="0.25">
      <c r="B602" s="9"/>
      <c r="C602" s="14" t="s">
        <v>2</v>
      </c>
      <c r="D602" s="11">
        <v>2838</v>
      </c>
      <c r="E602" s="10"/>
    </row>
    <row r="603" spans="2:5" ht="15" customHeight="1" x14ac:dyDescent="0.25">
      <c r="B603" s="9"/>
      <c r="C603" s="14" t="s">
        <v>3</v>
      </c>
      <c r="D603" s="11">
        <v>2494.0548199999998</v>
      </c>
      <c r="E603" s="10"/>
    </row>
    <row r="604" spans="2:5" ht="15" customHeight="1" x14ac:dyDescent="0.25">
      <c r="B604" s="9"/>
      <c r="C604" s="22" t="s">
        <v>10</v>
      </c>
      <c r="D604" s="26">
        <v>4258.0451000000003</v>
      </c>
      <c r="E604" s="10"/>
    </row>
    <row r="605" spans="2:5" ht="15" customHeight="1" x14ac:dyDescent="0.25">
      <c r="B605" s="9"/>
      <c r="C605" s="17" t="s">
        <v>11</v>
      </c>
      <c r="D605" s="7">
        <v>231.99250000000001</v>
      </c>
      <c r="E605" s="10"/>
    </row>
    <row r="606" spans="2:5" ht="15" customHeight="1" x14ac:dyDescent="0.25">
      <c r="B606" s="9"/>
      <c r="C606" s="17" t="s">
        <v>12</v>
      </c>
      <c r="D606" s="7">
        <v>2407.3805000000002</v>
      </c>
      <c r="E606" s="10"/>
    </row>
    <row r="607" spans="2:5" ht="15" customHeight="1" x14ac:dyDescent="0.25">
      <c r="B607" s="9"/>
      <c r="C607" s="14" t="s">
        <v>2</v>
      </c>
      <c r="D607" s="11">
        <v>251.76525000000001</v>
      </c>
      <c r="E607" s="10"/>
    </row>
    <row r="608" spans="2:5" ht="15" customHeight="1" x14ac:dyDescent="0.25">
      <c r="B608" s="9"/>
      <c r="C608" s="17" t="s">
        <v>15</v>
      </c>
      <c r="D608" s="7">
        <v>165</v>
      </c>
      <c r="E608" s="10"/>
    </row>
    <row r="609" spans="2:5" ht="15" customHeight="1" x14ac:dyDescent="0.25">
      <c r="B609" s="9"/>
      <c r="C609" s="17" t="s">
        <v>16</v>
      </c>
      <c r="D609" s="7">
        <v>1201.9068500000001</v>
      </c>
      <c r="E609" s="10"/>
    </row>
    <row r="610" spans="2:5" ht="15" customHeight="1" x14ac:dyDescent="0.25">
      <c r="B610" s="9"/>
      <c r="C610" s="22" t="s">
        <v>17</v>
      </c>
      <c r="D610" s="26">
        <v>1</v>
      </c>
      <c r="E610" s="10"/>
    </row>
    <row r="611" spans="2:5" ht="15" customHeight="1" x14ac:dyDescent="0.25">
      <c r="B611" s="9"/>
      <c r="C611" s="15" t="s">
        <v>23</v>
      </c>
      <c r="D611" s="7">
        <v>5332.0548200000003</v>
      </c>
      <c r="E611" s="10"/>
    </row>
    <row r="612" spans="2:5" ht="15" customHeight="1" x14ac:dyDescent="0.25">
      <c r="B612" s="9"/>
      <c r="C612" s="18" t="s">
        <v>0</v>
      </c>
      <c r="D612" s="11">
        <v>5332.0548200000003</v>
      </c>
      <c r="E612" s="10"/>
    </row>
    <row r="613" spans="2:5" ht="15" customHeight="1" x14ac:dyDescent="0.25">
      <c r="B613" s="9"/>
      <c r="C613" s="15" t="s">
        <v>25</v>
      </c>
      <c r="D613" s="7">
        <v>4259.0451000000003</v>
      </c>
      <c r="E613" s="10"/>
    </row>
    <row r="614" spans="2:5" ht="15" customHeight="1" x14ac:dyDescent="0.25">
      <c r="B614" s="9"/>
      <c r="C614" s="22" t="s">
        <v>10</v>
      </c>
      <c r="D614" s="26">
        <v>4258.0451000000003</v>
      </c>
      <c r="E614" s="10"/>
    </row>
    <row r="615" spans="2:5" ht="15" customHeight="1" x14ac:dyDescent="0.25">
      <c r="B615" s="9"/>
      <c r="C615" s="22" t="s">
        <v>17</v>
      </c>
      <c r="D615" s="26">
        <v>1</v>
      </c>
      <c r="E615" s="10"/>
    </row>
    <row r="616" spans="2:5" ht="15" customHeight="1" x14ac:dyDescent="0.25">
      <c r="B616" s="9"/>
      <c r="C616" s="21" t="s">
        <v>27</v>
      </c>
      <c r="D616" s="12">
        <v>1073.00972</v>
      </c>
      <c r="E616" s="10"/>
    </row>
    <row r="617" spans="2:5" ht="15" customHeight="1" x14ac:dyDescent="0.25">
      <c r="B617" s="9"/>
      <c r="C617" s="21" t="s">
        <v>28</v>
      </c>
      <c r="D617" s="12">
        <v>337.42066</v>
      </c>
      <c r="E617" s="10"/>
    </row>
    <row r="618" spans="2:5" ht="15" customHeight="1" x14ac:dyDescent="0.25">
      <c r="B618" s="9"/>
      <c r="C618" s="21" t="s">
        <v>29</v>
      </c>
      <c r="D618" s="12">
        <v>1410.43038</v>
      </c>
      <c r="E618" s="10"/>
    </row>
    <row r="619" spans="2:5" ht="15" customHeight="1" x14ac:dyDescent="0.25">
      <c r="B619" s="9"/>
      <c r="C619" s="15" t="s">
        <v>31</v>
      </c>
      <c r="D619" s="8">
        <v>435</v>
      </c>
      <c r="E619" s="10"/>
    </row>
    <row r="620" spans="2:5" ht="30" customHeight="1" x14ac:dyDescent="0.25">
      <c r="B620" s="9"/>
      <c r="C620" s="16" t="s">
        <v>32</v>
      </c>
      <c r="D620" s="8">
        <v>280</v>
      </c>
      <c r="E620" s="10"/>
    </row>
    <row r="621" spans="2:5" ht="15" customHeight="1" x14ac:dyDescent="0.25">
      <c r="B621" s="9"/>
      <c r="C621" s="16" t="s">
        <v>33</v>
      </c>
      <c r="D621" s="8">
        <v>155</v>
      </c>
      <c r="E621" s="10"/>
    </row>
    <row r="622" spans="2:5" ht="13.8" x14ac:dyDescent="0.25">
      <c r="B622" s="9"/>
      <c r="C622" s="216" t="s">
        <v>63</v>
      </c>
      <c r="D622" s="217"/>
      <c r="E622" s="10"/>
    </row>
    <row r="623" spans="2:5" ht="15" customHeight="1" x14ac:dyDescent="0.25">
      <c r="B623" s="9"/>
      <c r="C623" s="18" t="s">
        <v>0</v>
      </c>
      <c r="D623" s="11">
        <v>2368.7536799999998</v>
      </c>
      <c r="E623" s="10"/>
    </row>
    <row r="624" spans="2:5" ht="15" customHeight="1" x14ac:dyDescent="0.25">
      <c r="B624" s="9"/>
      <c r="C624" s="14" t="s">
        <v>3</v>
      </c>
      <c r="D624" s="11">
        <v>2368.7536799999998</v>
      </c>
      <c r="E624" s="10"/>
    </row>
    <row r="625" spans="2:5" ht="15" customHeight="1" x14ac:dyDescent="0.25">
      <c r="B625" s="9"/>
      <c r="C625" s="22" t="s">
        <v>10</v>
      </c>
      <c r="D625" s="26">
        <v>1835.2829399999998</v>
      </c>
      <c r="E625" s="10"/>
    </row>
    <row r="626" spans="2:5" ht="15" customHeight="1" x14ac:dyDescent="0.25">
      <c r="B626" s="9"/>
      <c r="C626" s="17" t="s">
        <v>12</v>
      </c>
      <c r="D626" s="7">
        <v>1703.45129</v>
      </c>
      <c r="E626" s="10"/>
    </row>
    <row r="627" spans="2:5" ht="15" customHeight="1" x14ac:dyDescent="0.25">
      <c r="B627" s="9"/>
      <c r="C627" s="14" t="s">
        <v>2</v>
      </c>
      <c r="D627" s="11">
        <v>89.5</v>
      </c>
      <c r="E627" s="10"/>
    </row>
    <row r="628" spans="2:5" ht="15" customHeight="1" x14ac:dyDescent="0.25">
      <c r="B628" s="9"/>
      <c r="C628" s="17" t="s">
        <v>15</v>
      </c>
      <c r="D628" s="7">
        <v>29.931509999999999</v>
      </c>
      <c r="E628" s="10"/>
    </row>
    <row r="629" spans="2:5" ht="15" customHeight="1" x14ac:dyDescent="0.25">
      <c r="B629" s="9"/>
      <c r="C629" s="17" t="s">
        <v>16</v>
      </c>
      <c r="D629" s="7">
        <v>12.40014</v>
      </c>
      <c r="E629" s="10"/>
    </row>
    <row r="630" spans="2:5" ht="15" customHeight="1" x14ac:dyDescent="0.25">
      <c r="B630" s="9"/>
      <c r="C630" s="22" t="s">
        <v>17</v>
      </c>
      <c r="D630" s="26">
        <v>124.84457999999999</v>
      </c>
      <c r="E630" s="10"/>
    </row>
    <row r="631" spans="2:5" ht="15" customHeight="1" x14ac:dyDescent="0.25">
      <c r="B631" s="9"/>
      <c r="C631" s="15" t="s">
        <v>23</v>
      </c>
      <c r="D631" s="7">
        <v>2368.7536799999998</v>
      </c>
      <c r="E631" s="10"/>
    </row>
    <row r="632" spans="2:5" ht="15" customHeight="1" x14ac:dyDescent="0.25">
      <c r="B632" s="9"/>
      <c r="C632" s="18" t="s">
        <v>0</v>
      </c>
      <c r="D632" s="11">
        <v>2368.7536799999998</v>
      </c>
      <c r="E632" s="10"/>
    </row>
    <row r="633" spans="2:5" ht="15" customHeight="1" x14ac:dyDescent="0.25">
      <c r="B633" s="9"/>
      <c r="C633" s="15" t="s">
        <v>25</v>
      </c>
      <c r="D633" s="7">
        <v>1960.12752</v>
      </c>
      <c r="E633" s="10"/>
    </row>
    <row r="634" spans="2:5" ht="15" customHeight="1" x14ac:dyDescent="0.25">
      <c r="B634" s="9"/>
      <c r="C634" s="22" t="s">
        <v>10</v>
      </c>
      <c r="D634" s="26">
        <v>1835.2829400000001</v>
      </c>
      <c r="E634" s="10"/>
    </row>
    <row r="635" spans="2:5" ht="15" customHeight="1" x14ac:dyDescent="0.25">
      <c r="B635" s="9"/>
      <c r="C635" s="22" t="s">
        <v>17</v>
      </c>
      <c r="D635" s="26">
        <v>124.84457999999999</v>
      </c>
      <c r="E635" s="10"/>
    </row>
    <row r="636" spans="2:5" ht="15" customHeight="1" x14ac:dyDescent="0.25">
      <c r="B636" s="9"/>
      <c r="C636" s="21" t="s">
        <v>27</v>
      </c>
      <c r="D636" s="12">
        <v>408.62616000000003</v>
      </c>
      <c r="E636" s="10"/>
    </row>
    <row r="637" spans="2:5" ht="15" customHeight="1" x14ac:dyDescent="0.25">
      <c r="B637" s="9"/>
      <c r="C637" s="21" t="s">
        <v>28</v>
      </c>
      <c r="D637" s="12">
        <v>108.41119999999999</v>
      </c>
      <c r="E637" s="10"/>
    </row>
    <row r="638" spans="2:5" ht="15" customHeight="1" x14ac:dyDescent="0.25">
      <c r="B638" s="9"/>
      <c r="C638" s="21" t="s">
        <v>29</v>
      </c>
      <c r="D638" s="12">
        <v>517.03736000000004</v>
      </c>
      <c r="E638" s="10"/>
    </row>
    <row r="639" spans="2:5" ht="15" customHeight="1" x14ac:dyDescent="0.25">
      <c r="B639" s="9"/>
      <c r="C639" s="15" t="s">
        <v>31</v>
      </c>
      <c r="D639" s="8">
        <v>144</v>
      </c>
      <c r="E639" s="10"/>
    </row>
    <row r="640" spans="2:5" ht="30" customHeight="1" x14ac:dyDescent="0.25">
      <c r="B640" s="9"/>
      <c r="C640" s="16" t="s">
        <v>32</v>
      </c>
      <c r="D640" s="8">
        <v>36</v>
      </c>
      <c r="E640" s="10"/>
    </row>
    <row r="641" spans="2:5" ht="15" customHeight="1" x14ac:dyDescent="0.25">
      <c r="B641" s="9"/>
      <c r="C641" s="16" t="s">
        <v>33</v>
      </c>
      <c r="D641" s="8">
        <v>108</v>
      </c>
      <c r="E641" s="10"/>
    </row>
    <row r="642" spans="2:5" ht="13.8" x14ac:dyDescent="0.25">
      <c r="B642" s="9"/>
      <c r="C642" s="216" t="s">
        <v>64</v>
      </c>
      <c r="D642" s="217"/>
      <c r="E642" s="10"/>
    </row>
    <row r="643" spans="2:5" ht="15" customHeight="1" x14ac:dyDescent="0.25">
      <c r="B643" s="9"/>
      <c r="C643" s="18" t="s">
        <v>0</v>
      </c>
      <c r="D643" s="11">
        <v>53893.207430000002</v>
      </c>
      <c r="E643" s="10"/>
    </row>
    <row r="644" spans="2:5" ht="15" customHeight="1" x14ac:dyDescent="0.25">
      <c r="B644" s="9"/>
      <c r="C644" s="14" t="s">
        <v>3</v>
      </c>
      <c r="D644" s="11">
        <v>53893.207430000002</v>
      </c>
      <c r="E644" s="10"/>
    </row>
    <row r="645" spans="2:5" ht="15" customHeight="1" x14ac:dyDescent="0.25">
      <c r="B645" s="9"/>
      <c r="C645" s="22" t="s">
        <v>10</v>
      </c>
      <c r="D645" s="26">
        <v>38331.157930000001</v>
      </c>
      <c r="E645" s="10"/>
    </row>
    <row r="646" spans="2:5" ht="15" customHeight="1" x14ac:dyDescent="0.25">
      <c r="B646" s="9"/>
      <c r="C646" s="17" t="s">
        <v>11</v>
      </c>
      <c r="D646" s="7">
        <v>11081.440360000001</v>
      </c>
      <c r="E646" s="10"/>
    </row>
    <row r="647" spans="2:5" ht="15" customHeight="1" x14ac:dyDescent="0.25">
      <c r="B647" s="9"/>
      <c r="C647" s="17" t="s">
        <v>12</v>
      </c>
      <c r="D647" s="7">
        <v>11693.16934</v>
      </c>
      <c r="E647" s="10"/>
    </row>
    <row r="648" spans="2:5" ht="15" customHeight="1" x14ac:dyDescent="0.25">
      <c r="B648" s="9"/>
      <c r="C648" s="14" t="s">
        <v>2</v>
      </c>
      <c r="D648" s="11">
        <v>13947.082490000001</v>
      </c>
      <c r="E648" s="10"/>
    </row>
    <row r="649" spans="2:5" ht="15" customHeight="1" x14ac:dyDescent="0.25">
      <c r="B649" s="9"/>
      <c r="C649" s="17" t="s">
        <v>15</v>
      </c>
      <c r="D649" s="7">
        <v>335.10975000000002</v>
      </c>
      <c r="E649" s="10"/>
    </row>
    <row r="650" spans="2:5" ht="15" customHeight="1" x14ac:dyDescent="0.25">
      <c r="B650" s="9"/>
      <c r="C650" s="17" t="s">
        <v>16</v>
      </c>
      <c r="D650" s="7">
        <v>1274.35599</v>
      </c>
      <c r="E650" s="10"/>
    </row>
    <row r="651" spans="2:5" ht="15" customHeight="1" x14ac:dyDescent="0.25">
      <c r="B651" s="9"/>
      <c r="C651" s="22" t="s">
        <v>17</v>
      </c>
      <c r="D651" s="26">
        <v>2904.3870099999999</v>
      </c>
      <c r="E651" s="10"/>
    </row>
    <row r="652" spans="2:5" ht="15" customHeight="1" x14ac:dyDescent="0.25">
      <c r="B652" s="9"/>
      <c r="C652" s="15" t="s">
        <v>23</v>
      </c>
      <c r="D652" s="7">
        <v>53893.207430000002</v>
      </c>
      <c r="E652" s="10"/>
    </row>
    <row r="653" spans="2:5" ht="15" customHeight="1" x14ac:dyDescent="0.25">
      <c r="B653" s="9"/>
      <c r="C653" s="18" t="s">
        <v>0</v>
      </c>
      <c r="D653" s="11">
        <v>53893.207430000002</v>
      </c>
      <c r="E653" s="10"/>
    </row>
    <row r="654" spans="2:5" ht="15" customHeight="1" x14ac:dyDescent="0.25">
      <c r="B654" s="9"/>
      <c r="C654" s="15" t="s">
        <v>25</v>
      </c>
      <c r="D654" s="7">
        <v>41235.54494</v>
      </c>
      <c r="E654" s="10"/>
    </row>
    <row r="655" spans="2:5" ht="15" customHeight="1" x14ac:dyDescent="0.25">
      <c r="B655" s="9"/>
      <c r="C655" s="22" t="s">
        <v>10</v>
      </c>
      <c r="D655" s="26">
        <v>38331.157930000001</v>
      </c>
      <c r="E655" s="10"/>
    </row>
    <row r="656" spans="2:5" ht="15" customHeight="1" x14ac:dyDescent="0.25">
      <c r="B656" s="9"/>
      <c r="C656" s="22" t="s">
        <v>17</v>
      </c>
      <c r="D656" s="26">
        <v>2904.3870099999999</v>
      </c>
      <c r="E656" s="10"/>
    </row>
    <row r="657" spans="2:5" ht="15" customHeight="1" x14ac:dyDescent="0.25">
      <c r="B657" s="9"/>
      <c r="C657" s="21" t="s">
        <v>27</v>
      </c>
      <c r="D657" s="12">
        <v>12657.662490000001</v>
      </c>
      <c r="E657" s="10"/>
    </row>
    <row r="658" spans="2:5" ht="15" customHeight="1" x14ac:dyDescent="0.25">
      <c r="B658" s="9"/>
      <c r="C658" s="21" t="s">
        <v>28</v>
      </c>
      <c r="D658" s="12">
        <v>8883.2927899999995</v>
      </c>
      <c r="E658" s="10"/>
    </row>
    <row r="659" spans="2:5" ht="15" customHeight="1" x14ac:dyDescent="0.25">
      <c r="B659" s="9"/>
      <c r="C659" s="21" t="s">
        <v>29</v>
      </c>
      <c r="D659" s="12">
        <v>21540.955279999998</v>
      </c>
      <c r="E659" s="10"/>
    </row>
    <row r="660" spans="2:5" ht="15" customHeight="1" x14ac:dyDescent="0.25">
      <c r="B660" s="9"/>
      <c r="C660" s="15" t="s">
        <v>31</v>
      </c>
      <c r="D660" s="8">
        <v>567</v>
      </c>
      <c r="E660" s="10"/>
    </row>
    <row r="661" spans="2:5" ht="30" customHeight="1" x14ac:dyDescent="0.25">
      <c r="B661" s="9"/>
      <c r="C661" s="16" t="s">
        <v>32</v>
      </c>
      <c r="D661" s="8">
        <v>344</v>
      </c>
      <c r="E661" s="10"/>
    </row>
    <row r="662" spans="2:5" ht="15" customHeight="1" x14ac:dyDescent="0.25">
      <c r="B662" s="9"/>
      <c r="C662" s="16" t="s">
        <v>33</v>
      </c>
      <c r="D662" s="8">
        <v>223</v>
      </c>
      <c r="E662" s="10"/>
    </row>
    <row r="663" spans="2:5" ht="13.8" x14ac:dyDescent="0.25">
      <c r="B663" s="9"/>
      <c r="C663" s="216" t="s">
        <v>65</v>
      </c>
      <c r="D663" s="217"/>
      <c r="E663" s="10"/>
    </row>
    <row r="664" spans="2:5" ht="15" customHeight="1" x14ac:dyDescent="0.25">
      <c r="B664" s="9"/>
      <c r="C664" s="18" t="s">
        <v>0</v>
      </c>
      <c r="D664" s="11">
        <v>2885.06565</v>
      </c>
      <c r="E664" s="10"/>
    </row>
    <row r="665" spans="2:5" ht="15" customHeight="1" x14ac:dyDescent="0.25">
      <c r="B665" s="9"/>
      <c r="C665" s="14" t="s">
        <v>3</v>
      </c>
      <c r="D665" s="11">
        <v>2885.06565</v>
      </c>
      <c r="E665" s="10"/>
    </row>
    <row r="666" spans="2:5" ht="15" customHeight="1" x14ac:dyDescent="0.25">
      <c r="B666" s="9"/>
      <c r="C666" s="22" t="s">
        <v>10</v>
      </c>
      <c r="D666" s="26">
        <v>2158.1886100000002</v>
      </c>
      <c r="E666" s="10"/>
    </row>
    <row r="667" spans="2:5" ht="15" customHeight="1" x14ac:dyDescent="0.25">
      <c r="B667" s="9"/>
      <c r="C667" s="17" t="s">
        <v>11</v>
      </c>
      <c r="D667" s="7">
        <v>985.51660000000004</v>
      </c>
      <c r="E667" s="10"/>
    </row>
    <row r="668" spans="2:5" ht="15" customHeight="1" x14ac:dyDescent="0.25">
      <c r="B668" s="9"/>
      <c r="C668" s="17" t="s">
        <v>12</v>
      </c>
      <c r="D668" s="7">
        <v>845.21885999999995</v>
      </c>
      <c r="E668" s="10"/>
    </row>
    <row r="669" spans="2:5" ht="15" customHeight="1" x14ac:dyDescent="0.25">
      <c r="B669" s="9"/>
      <c r="C669" s="14" t="s">
        <v>2</v>
      </c>
      <c r="D669" s="11">
        <v>275.8</v>
      </c>
      <c r="E669" s="10"/>
    </row>
    <row r="670" spans="2:5" ht="15" customHeight="1" x14ac:dyDescent="0.25">
      <c r="B670" s="9"/>
      <c r="C670" s="17" t="s">
        <v>15</v>
      </c>
      <c r="D670" s="7">
        <v>11.8018</v>
      </c>
      <c r="E670" s="10"/>
    </row>
    <row r="671" spans="2:5" ht="15" customHeight="1" x14ac:dyDescent="0.25">
      <c r="B671" s="9"/>
      <c r="C671" s="17" t="s">
        <v>16</v>
      </c>
      <c r="D671" s="7">
        <v>39.851349999999996</v>
      </c>
      <c r="E671" s="10"/>
    </row>
    <row r="672" spans="2:5" ht="15" customHeight="1" x14ac:dyDescent="0.25">
      <c r="B672" s="9"/>
      <c r="C672" s="22" t="s">
        <v>17</v>
      </c>
      <c r="D672" s="26">
        <v>326.53899999999999</v>
      </c>
      <c r="E672" s="10"/>
    </row>
    <row r="673" spans="2:5" ht="15" customHeight="1" x14ac:dyDescent="0.25">
      <c r="B673" s="9"/>
      <c r="C673" s="15" t="s">
        <v>23</v>
      </c>
      <c r="D673" s="7">
        <v>2885.06565</v>
      </c>
      <c r="E673" s="10"/>
    </row>
    <row r="674" spans="2:5" ht="15" customHeight="1" x14ac:dyDescent="0.25">
      <c r="B674" s="9"/>
      <c r="C674" s="18" t="s">
        <v>0</v>
      </c>
      <c r="D674" s="11">
        <v>2885.06565</v>
      </c>
      <c r="E674" s="10"/>
    </row>
    <row r="675" spans="2:5" ht="15" customHeight="1" x14ac:dyDescent="0.25">
      <c r="B675" s="9"/>
      <c r="C675" s="15" t="s">
        <v>25</v>
      </c>
      <c r="D675" s="7">
        <v>2484.7276099999999</v>
      </c>
      <c r="E675" s="10"/>
    </row>
    <row r="676" spans="2:5" ht="15" customHeight="1" x14ac:dyDescent="0.25">
      <c r="B676" s="9"/>
      <c r="C676" s="22" t="s">
        <v>10</v>
      </c>
      <c r="D676" s="26">
        <v>2158.1886100000002</v>
      </c>
      <c r="E676" s="10"/>
    </row>
    <row r="677" spans="2:5" ht="15" customHeight="1" x14ac:dyDescent="0.25">
      <c r="B677" s="9"/>
      <c r="C677" s="22" t="s">
        <v>17</v>
      </c>
      <c r="D677" s="26">
        <v>326.53899999999999</v>
      </c>
      <c r="E677" s="10"/>
    </row>
    <row r="678" spans="2:5" ht="15" customHeight="1" x14ac:dyDescent="0.25">
      <c r="B678" s="9"/>
      <c r="C678" s="21" t="s">
        <v>27</v>
      </c>
      <c r="D678" s="12">
        <v>400.33803999999998</v>
      </c>
      <c r="E678" s="10"/>
    </row>
    <row r="679" spans="2:5" ht="15" customHeight="1" x14ac:dyDescent="0.25">
      <c r="B679" s="9"/>
      <c r="C679" s="21" t="s">
        <v>28</v>
      </c>
      <c r="D679" s="12">
        <v>198.57953000000001</v>
      </c>
      <c r="E679" s="10"/>
    </row>
    <row r="680" spans="2:5" ht="15" customHeight="1" x14ac:dyDescent="0.25">
      <c r="B680" s="9"/>
      <c r="C680" s="21" t="s">
        <v>29</v>
      </c>
      <c r="D680" s="12">
        <v>598.91756999999996</v>
      </c>
      <c r="E680" s="10"/>
    </row>
    <row r="681" spans="2:5" ht="15" customHeight="1" x14ac:dyDescent="0.25">
      <c r="B681" s="9"/>
      <c r="C681" s="15" t="s">
        <v>31</v>
      </c>
      <c r="D681" s="8">
        <v>64</v>
      </c>
      <c r="E681" s="10"/>
    </row>
    <row r="682" spans="2:5" ht="30" customHeight="1" x14ac:dyDescent="0.25">
      <c r="B682" s="9"/>
      <c r="C682" s="16" t="s">
        <v>32</v>
      </c>
      <c r="D682" s="8">
        <v>34</v>
      </c>
      <c r="E682" s="10"/>
    </row>
    <row r="683" spans="2:5" ht="15" customHeight="1" x14ac:dyDescent="0.25">
      <c r="B683" s="9"/>
      <c r="C683" s="16" t="s">
        <v>33</v>
      </c>
      <c r="D683" s="8">
        <v>30</v>
      </c>
      <c r="E683" s="10"/>
    </row>
    <row r="684" spans="2:5" ht="13.8" x14ac:dyDescent="0.25">
      <c r="B684" s="9"/>
      <c r="C684" s="216" t="s">
        <v>66</v>
      </c>
      <c r="D684" s="217"/>
      <c r="E684" s="10"/>
    </row>
    <row r="685" spans="2:5" ht="15" customHeight="1" x14ac:dyDescent="0.25">
      <c r="B685" s="9"/>
      <c r="C685" s="18" t="s">
        <v>0</v>
      </c>
      <c r="D685" s="11">
        <v>6165.7591000000002</v>
      </c>
      <c r="E685" s="10"/>
    </row>
    <row r="686" spans="2:5" ht="15" customHeight="1" x14ac:dyDescent="0.25">
      <c r="B686" s="9"/>
      <c r="C686" s="14" t="s">
        <v>3</v>
      </c>
      <c r="D686" s="11">
        <v>6165.7591000000002</v>
      </c>
      <c r="E686" s="10"/>
    </row>
    <row r="687" spans="2:5" ht="15" customHeight="1" x14ac:dyDescent="0.25">
      <c r="B687" s="9"/>
      <c r="C687" s="22" t="s">
        <v>10</v>
      </c>
      <c r="D687" s="26">
        <v>3115.0274200000003</v>
      </c>
      <c r="E687" s="10"/>
    </row>
    <row r="688" spans="2:5" ht="15" customHeight="1" x14ac:dyDescent="0.25">
      <c r="B688" s="9"/>
      <c r="C688" s="17" t="s">
        <v>11</v>
      </c>
      <c r="D688" s="7">
        <v>136.81184999999999</v>
      </c>
      <c r="E688" s="10"/>
    </row>
    <row r="689" spans="2:5" ht="15" customHeight="1" x14ac:dyDescent="0.25">
      <c r="B689" s="9"/>
      <c r="C689" s="17" t="s">
        <v>12</v>
      </c>
      <c r="D689" s="7">
        <v>2506.41779</v>
      </c>
      <c r="E689" s="10"/>
    </row>
    <row r="690" spans="2:5" ht="15" customHeight="1" x14ac:dyDescent="0.25">
      <c r="B690" s="9"/>
      <c r="C690" s="14" t="s">
        <v>2</v>
      </c>
      <c r="D690" s="11">
        <v>274.79736000000003</v>
      </c>
      <c r="E690" s="10"/>
    </row>
    <row r="691" spans="2:5" ht="15" customHeight="1" x14ac:dyDescent="0.25">
      <c r="B691" s="9"/>
      <c r="C691" s="17" t="s">
        <v>15</v>
      </c>
      <c r="D691" s="7">
        <v>57.61974</v>
      </c>
      <c r="E691" s="10"/>
    </row>
    <row r="692" spans="2:5" ht="15" customHeight="1" x14ac:dyDescent="0.25">
      <c r="B692" s="9"/>
      <c r="C692" s="17" t="s">
        <v>16</v>
      </c>
      <c r="D692" s="7">
        <v>139.38068000000001</v>
      </c>
      <c r="E692" s="10"/>
    </row>
    <row r="693" spans="2:5" ht="15" customHeight="1" x14ac:dyDescent="0.25">
      <c r="B693" s="9"/>
      <c r="C693" s="22" t="s">
        <v>17</v>
      </c>
      <c r="D693" s="26">
        <v>496.93914000000001</v>
      </c>
      <c r="E693" s="10"/>
    </row>
    <row r="694" spans="2:5" ht="15" customHeight="1" x14ac:dyDescent="0.25">
      <c r="B694" s="9"/>
      <c r="C694" s="15" t="s">
        <v>23</v>
      </c>
      <c r="D694" s="7">
        <v>6165.7591000000002</v>
      </c>
      <c r="E694" s="10"/>
    </row>
    <row r="695" spans="2:5" ht="15" customHeight="1" x14ac:dyDescent="0.25">
      <c r="B695" s="9"/>
      <c r="C695" s="18" t="s">
        <v>0</v>
      </c>
      <c r="D695" s="11">
        <v>6165.7591000000002</v>
      </c>
      <c r="E695" s="10"/>
    </row>
    <row r="696" spans="2:5" ht="15" customHeight="1" x14ac:dyDescent="0.25">
      <c r="B696" s="9"/>
      <c r="C696" s="15" t="s">
        <v>25</v>
      </c>
      <c r="D696" s="7">
        <v>3611.9665599999998</v>
      </c>
      <c r="E696" s="10"/>
    </row>
    <row r="697" spans="2:5" ht="15" customHeight="1" x14ac:dyDescent="0.25">
      <c r="B697" s="9"/>
      <c r="C697" s="22" t="s">
        <v>10</v>
      </c>
      <c r="D697" s="26">
        <v>3115.0274199999999</v>
      </c>
      <c r="E697" s="10"/>
    </row>
    <row r="698" spans="2:5" ht="15" customHeight="1" x14ac:dyDescent="0.25">
      <c r="B698" s="9"/>
      <c r="C698" s="22" t="s">
        <v>17</v>
      </c>
      <c r="D698" s="26">
        <v>496.93914000000001</v>
      </c>
      <c r="E698" s="10"/>
    </row>
    <row r="699" spans="2:5" ht="15" customHeight="1" x14ac:dyDescent="0.25">
      <c r="B699" s="9"/>
      <c r="C699" s="21" t="s">
        <v>27</v>
      </c>
      <c r="D699" s="12">
        <v>2553.7925399999999</v>
      </c>
      <c r="E699" s="10"/>
    </row>
    <row r="700" spans="2:5" ht="15" customHeight="1" x14ac:dyDescent="0.25">
      <c r="B700" s="9"/>
      <c r="C700" s="21" t="s">
        <v>28</v>
      </c>
      <c r="D700" s="12">
        <v>995.97145999999998</v>
      </c>
      <c r="E700" s="10"/>
    </row>
    <row r="701" spans="2:5" ht="15" customHeight="1" x14ac:dyDescent="0.25">
      <c r="B701" s="9"/>
      <c r="C701" s="21" t="s">
        <v>29</v>
      </c>
      <c r="D701" s="12">
        <v>3549.7640000000001</v>
      </c>
      <c r="E701" s="10"/>
    </row>
    <row r="702" spans="2:5" ht="15" customHeight="1" x14ac:dyDescent="0.25">
      <c r="B702" s="9"/>
      <c r="C702" s="15" t="s">
        <v>31</v>
      </c>
      <c r="D702" s="8">
        <v>434</v>
      </c>
      <c r="E702" s="10"/>
    </row>
    <row r="703" spans="2:5" ht="30" customHeight="1" x14ac:dyDescent="0.25">
      <c r="B703" s="9"/>
      <c r="C703" s="16" t="s">
        <v>32</v>
      </c>
      <c r="D703" s="8">
        <v>329</v>
      </c>
      <c r="E703" s="10"/>
    </row>
    <row r="704" spans="2:5" ht="15" customHeight="1" x14ac:dyDescent="0.25">
      <c r="B704" s="9"/>
      <c r="C704" s="16" t="s">
        <v>33</v>
      </c>
      <c r="D704" s="8">
        <v>105</v>
      </c>
      <c r="E704" s="10"/>
    </row>
    <row r="705" spans="2:5" ht="15" customHeight="1" x14ac:dyDescent="0.25">
      <c r="B705" s="9"/>
      <c r="C705" s="216" t="s">
        <v>67</v>
      </c>
      <c r="D705" s="217"/>
      <c r="E705" s="10"/>
    </row>
    <row r="706" spans="2:5" ht="15" customHeight="1" x14ac:dyDescent="0.25">
      <c r="B706" s="9"/>
      <c r="C706" s="18" t="s">
        <v>0</v>
      </c>
      <c r="D706" s="11">
        <v>1.2</v>
      </c>
      <c r="E706" s="10"/>
    </row>
    <row r="707" spans="2:5" ht="15" customHeight="1" x14ac:dyDescent="0.25">
      <c r="B707" s="9"/>
      <c r="C707" s="14" t="s">
        <v>3</v>
      </c>
      <c r="D707" s="11">
        <v>1.2</v>
      </c>
      <c r="E707" s="10"/>
    </row>
    <row r="708" spans="2:5" ht="15" customHeight="1" x14ac:dyDescent="0.25">
      <c r="B708" s="9"/>
      <c r="C708" s="22" t="s">
        <v>10</v>
      </c>
      <c r="D708" s="26">
        <v>1.56179</v>
      </c>
      <c r="E708" s="10"/>
    </row>
    <row r="709" spans="2:5" ht="15" customHeight="1" x14ac:dyDescent="0.25">
      <c r="B709" s="9"/>
      <c r="C709" s="17" t="s">
        <v>12</v>
      </c>
      <c r="D709" s="7">
        <v>0.81945000000000001</v>
      </c>
      <c r="E709" s="10"/>
    </row>
    <row r="710" spans="2:5" ht="15" customHeight="1" x14ac:dyDescent="0.25">
      <c r="B710" s="9"/>
      <c r="C710" s="17" t="s">
        <v>16</v>
      </c>
      <c r="D710" s="7">
        <v>0.74234</v>
      </c>
      <c r="E710" s="10"/>
    </row>
    <row r="711" spans="2:5" ht="15" customHeight="1" x14ac:dyDescent="0.25">
      <c r="B711" s="9"/>
      <c r="C711" s="15" t="s">
        <v>23</v>
      </c>
      <c r="D711" s="7">
        <v>1.2</v>
      </c>
      <c r="E711" s="10"/>
    </row>
    <row r="712" spans="2:5" ht="15" customHeight="1" x14ac:dyDescent="0.25">
      <c r="B712" s="9"/>
      <c r="C712" s="18" t="s">
        <v>0</v>
      </c>
      <c r="D712" s="11">
        <v>1.2</v>
      </c>
      <c r="E712" s="10"/>
    </row>
    <row r="713" spans="2:5" ht="15" customHeight="1" x14ac:dyDescent="0.25">
      <c r="B713" s="9"/>
      <c r="C713" s="15" t="s">
        <v>25</v>
      </c>
      <c r="D713" s="7">
        <v>1.56179</v>
      </c>
      <c r="E713" s="10"/>
    </row>
    <row r="714" spans="2:5" ht="15" customHeight="1" x14ac:dyDescent="0.25">
      <c r="B714" s="9"/>
      <c r="C714" s="22" t="s">
        <v>10</v>
      </c>
      <c r="D714" s="26">
        <v>1.56179</v>
      </c>
      <c r="E714" s="10"/>
    </row>
    <row r="715" spans="2:5" ht="15" customHeight="1" x14ac:dyDescent="0.25">
      <c r="B715" s="9"/>
      <c r="C715" s="21" t="s">
        <v>27</v>
      </c>
      <c r="D715" s="12">
        <v>-0.36179</v>
      </c>
      <c r="E715" s="10"/>
    </row>
    <row r="716" spans="2:5" ht="15" customHeight="1" x14ac:dyDescent="0.25">
      <c r="B716" s="9"/>
      <c r="C716" s="21" t="s">
        <v>28</v>
      </c>
      <c r="D716" s="12">
        <v>4.4000000000000004</v>
      </c>
      <c r="E716" s="10"/>
    </row>
    <row r="717" spans="2:5" ht="15" customHeight="1" x14ac:dyDescent="0.25">
      <c r="B717" s="9"/>
      <c r="C717" s="21" t="s">
        <v>29</v>
      </c>
      <c r="D717" s="12">
        <v>4.0382100000000003</v>
      </c>
      <c r="E717" s="10"/>
    </row>
    <row r="718" spans="2:5" ht="15" customHeight="1" x14ac:dyDescent="0.25">
      <c r="B718" s="9"/>
      <c r="C718" s="15" t="s">
        <v>31</v>
      </c>
      <c r="D718" s="8">
        <v>25</v>
      </c>
      <c r="E718" s="10"/>
    </row>
    <row r="719" spans="2:5" ht="30" customHeight="1" x14ac:dyDescent="0.25">
      <c r="B719" s="9"/>
      <c r="C719" s="16" t="s">
        <v>32</v>
      </c>
      <c r="D719" s="8">
        <v>17</v>
      </c>
      <c r="E719" s="10"/>
    </row>
    <row r="720" spans="2:5" ht="15" customHeight="1" x14ac:dyDescent="0.25">
      <c r="B720" s="9"/>
      <c r="C720" s="16" t="s">
        <v>33</v>
      </c>
      <c r="D720" s="8">
        <v>8</v>
      </c>
      <c r="E720" s="10"/>
    </row>
    <row r="721" spans="2:5" ht="13.8" x14ac:dyDescent="0.25">
      <c r="B721" s="9"/>
      <c r="C721" s="216" t="s">
        <v>68</v>
      </c>
      <c r="D721" s="217"/>
      <c r="E721" s="10"/>
    </row>
    <row r="722" spans="2:5" ht="15" customHeight="1" x14ac:dyDescent="0.25">
      <c r="B722" s="9"/>
      <c r="C722" s="13" t="s">
        <v>0</v>
      </c>
      <c r="D722" s="11">
        <v>1229.58</v>
      </c>
      <c r="E722" s="10"/>
    </row>
    <row r="723" spans="2:5" ht="15" customHeight="1" x14ac:dyDescent="0.25">
      <c r="B723" s="9"/>
      <c r="C723" s="14" t="s">
        <v>3</v>
      </c>
      <c r="D723" s="11">
        <v>1229.58</v>
      </c>
      <c r="E723" s="10"/>
    </row>
    <row r="724" spans="2:5" ht="15" customHeight="1" x14ac:dyDescent="0.25">
      <c r="B724" s="9"/>
      <c r="C724" s="22" t="s">
        <v>10</v>
      </c>
      <c r="D724" s="26">
        <v>1196.2401</v>
      </c>
      <c r="E724" s="10"/>
    </row>
    <row r="725" spans="2:5" ht="15" customHeight="1" x14ac:dyDescent="0.25">
      <c r="B725" s="9"/>
      <c r="C725" s="17" t="s">
        <v>11</v>
      </c>
      <c r="D725" s="7">
        <v>691.86494000000005</v>
      </c>
      <c r="E725" s="10"/>
    </row>
    <row r="726" spans="2:5" ht="15" customHeight="1" x14ac:dyDescent="0.25">
      <c r="B726" s="9"/>
      <c r="C726" s="17" t="s">
        <v>12</v>
      </c>
      <c r="D726" s="7">
        <v>321.68764999999996</v>
      </c>
      <c r="E726" s="10"/>
    </row>
    <row r="727" spans="2:5" ht="15" customHeight="1" x14ac:dyDescent="0.25">
      <c r="B727" s="9"/>
      <c r="C727" s="17" t="s">
        <v>15</v>
      </c>
      <c r="D727" s="7">
        <v>13.430580000000001</v>
      </c>
      <c r="E727" s="10"/>
    </row>
    <row r="728" spans="2:5" ht="15" customHeight="1" x14ac:dyDescent="0.25">
      <c r="B728" s="9"/>
      <c r="C728" s="17" t="s">
        <v>16</v>
      </c>
      <c r="D728" s="7">
        <v>169.25693000000001</v>
      </c>
      <c r="E728" s="10"/>
    </row>
    <row r="729" spans="2:5" ht="15" customHeight="1" x14ac:dyDescent="0.25">
      <c r="B729" s="9"/>
      <c r="C729" s="25" t="s">
        <v>17</v>
      </c>
      <c r="D729" s="26">
        <v>25.204000000000001</v>
      </c>
      <c r="E729" s="10"/>
    </row>
    <row r="730" spans="2:5" ht="15" customHeight="1" x14ac:dyDescent="0.25">
      <c r="B730" s="9"/>
      <c r="C730" s="15" t="s">
        <v>23</v>
      </c>
      <c r="D730" s="7">
        <v>1229.58</v>
      </c>
      <c r="E730" s="10"/>
    </row>
    <row r="731" spans="2:5" ht="15" customHeight="1" x14ac:dyDescent="0.25">
      <c r="B731" s="9"/>
      <c r="C731" s="18" t="s">
        <v>0</v>
      </c>
      <c r="D731" s="11">
        <v>1229.58</v>
      </c>
      <c r="E731" s="10"/>
    </row>
    <row r="732" spans="2:5" ht="15" customHeight="1" x14ac:dyDescent="0.25">
      <c r="B732" s="9"/>
      <c r="C732" s="15" t="s">
        <v>25</v>
      </c>
      <c r="D732" s="7">
        <v>1221.4440999999999</v>
      </c>
      <c r="E732" s="10"/>
    </row>
    <row r="733" spans="2:5" ht="15" customHeight="1" x14ac:dyDescent="0.25">
      <c r="B733" s="9"/>
      <c r="C733" s="23" t="s">
        <v>10</v>
      </c>
      <c r="D733" s="26">
        <v>1196.2401</v>
      </c>
      <c r="E733" s="10"/>
    </row>
    <row r="734" spans="2:5" ht="15" customHeight="1" x14ac:dyDescent="0.25">
      <c r="B734" s="9"/>
      <c r="C734" s="23" t="s">
        <v>17</v>
      </c>
      <c r="D734" s="26">
        <v>25.204000000000001</v>
      </c>
      <c r="E734" s="10"/>
    </row>
    <row r="735" spans="2:5" ht="15" customHeight="1" x14ac:dyDescent="0.25">
      <c r="B735" s="9"/>
      <c r="C735" s="21" t="s">
        <v>27</v>
      </c>
      <c r="D735" s="12">
        <v>8.1358999999999995</v>
      </c>
      <c r="E735" s="10"/>
    </row>
    <row r="736" spans="2:5" ht="15" customHeight="1" x14ac:dyDescent="0.25">
      <c r="B736" s="9"/>
      <c r="C736" s="21" t="s">
        <v>28</v>
      </c>
      <c r="D736" s="12">
        <v>22.547989999999999</v>
      </c>
      <c r="E736" s="10"/>
    </row>
    <row r="737" spans="2:5" ht="15" customHeight="1" x14ac:dyDescent="0.25">
      <c r="B737" s="9"/>
      <c r="C737" s="21" t="s">
        <v>29</v>
      </c>
      <c r="D737" s="12">
        <v>30.683890000000002</v>
      </c>
      <c r="E737" s="10"/>
    </row>
    <row r="738" spans="2:5" ht="15" customHeight="1" x14ac:dyDescent="0.25">
      <c r="B738" s="9"/>
      <c r="C738" s="15" t="s">
        <v>31</v>
      </c>
      <c r="D738" s="8">
        <v>3323</v>
      </c>
      <c r="E738" s="10"/>
    </row>
    <row r="739" spans="2:5" ht="30" customHeight="1" x14ac:dyDescent="0.25">
      <c r="B739" s="9"/>
      <c r="C739" s="16" t="s">
        <v>32</v>
      </c>
      <c r="D739" s="8">
        <v>23</v>
      </c>
      <c r="E739" s="10"/>
    </row>
    <row r="740" spans="2:5" ht="15" customHeight="1" x14ac:dyDescent="0.25">
      <c r="B740" s="9"/>
      <c r="C740" s="16" t="s">
        <v>33</v>
      </c>
      <c r="D740" s="8">
        <v>3300</v>
      </c>
      <c r="E740" s="10"/>
    </row>
    <row r="741" spans="2:5" ht="15" customHeight="1" x14ac:dyDescent="0.25">
      <c r="B741" s="9"/>
      <c r="C741" s="216" t="s">
        <v>69</v>
      </c>
      <c r="D741" s="217"/>
      <c r="E741" s="10"/>
    </row>
    <row r="742" spans="2:5" ht="15" customHeight="1" x14ac:dyDescent="0.25">
      <c r="B742" s="9"/>
      <c r="C742" s="13" t="s">
        <v>0</v>
      </c>
      <c r="D742" s="11">
        <v>2912.5189700000001</v>
      </c>
      <c r="E742" s="10"/>
    </row>
    <row r="743" spans="2:5" ht="15" customHeight="1" x14ac:dyDescent="0.25">
      <c r="B743" s="9"/>
      <c r="C743" s="14" t="s">
        <v>3</v>
      </c>
      <c r="D743" s="11">
        <v>2912.5189700000001</v>
      </c>
      <c r="E743" s="10"/>
    </row>
    <row r="744" spans="2:5" ht="15" customHeight="1" x14ac:dyDescent="0.25">
      <c r="B744" s="9"/>
      <c r="C744" s="22" t="s">
        <v>10</v>
      </c>
      <c r="D744" s="26">
        <v>532.68098000000009</v>
      </c>
      <c r="E744" s="10"/>
    </row>
    <row r="745" spans="2:5" ht="15" customHeight="1" x14ac:dyDescent="0.25">
      <c r="B745" s="9"/>
      <c r="C745" s="17" t="s">
        <v>11</v>
      </c>
      <c r="D745" s="7">
        <v>18.25</v>
      </c>
      <c r="E745" s="10"/>
    </row>
    <row r="746" spans="2:5" ht="15" customHeight="1" x14ac:dyDescent="0.25">
      <c r="B746" s="9"/>
      <c r="C746" s="17" t="s">
        <v>12</v>
      </c>
      <c r="D746" s="7">
        <v>265.81316000000004</v>
      </c>
      <c r="E746" s="10"/>
    </row>
    <row r="747" spans="2:5" ht="15" customHeight="1" x14ac:dyDescent="0.25">
      <c r="B747" s="9"/>
      <c r="C747" s="14" t="s">
        <v>2</v>
      </c>
      <c r="D747" s="11">
        <v>200</v>
      </c>
      <c r="E747" s="10"/>
    </row>
    <row r="748" spans="2:5" ht="15" customHeight="1" x14ac:dyDescent="0.25">
      <c r="B748" s="9"/>
      <c r="C748" s="17" t="s">
        <v>15</v>
      </c>
      <c r="D748" s="7">
        <v>3.2795399999999999</v>
      </c>
      <c r="E748" s="10"/>
    </row>
    <row r="749" spans="2:5" ht="15" customHeight="1" x14ac:dyDescent="0.25">
      <c r="B749" s="9"/>
      <c r="C749" s="17" t="s">
        <v>16</v>
      </c>
      <c r="D749" s="7">
        <v>45.338279999999997</v>
      </c>
      <c r="E749" s="10"/>
    </row>
    <row r="750" spans="2:5" ht="15" customHeight="1" x14ac:dyDescent="0.25">
      <c r="B750" s="9"/>
      <c r="C750" s="25" t="s">
        <v>17</v>
      </c>
      <c r="D750" s="26">
        <v>2.8330000000000002</v>
      </c>
      <c r="E750" s="10"/>
    </row>
    <row r="751" spans="2:5" ht="15" customHeight="1" x14ac:dyDescent="0.25">
      <c r="B751" s="9"/>
      <c r="C751" s="15" t="s">
        <v>23</v>
      </c>
      <c r="D751" s="7">
        <v>2912.5189700000001</v>
      </c>
      <c r="E751" s="10"/>
    </row>
    <row r="752" spans="2:5" ht="15" customHeight="1" x14ac:dyDescent="0.25">
      <c r="B752" s="9"/>
      <c r="C752" s="18" t="s">
        <v>0</v>
      </c>
      <c r="D752" s="11">
        <v>2912.5189700000001</v>
      </c>
      <c r="E752" s="10"/>
    </row>
    <row r="753" spans="2:5" ht="15" customHeight="1" x14ac:dyDescent="0.25">
      <c r="B753" s="9"/>
      <c r="C753" s="15" t="s">
        <v>25</v>
      </c>
      <c r="D753" s="7">
        <v>535.51397999999995</v>
      </c>
      <c r="E753" s="10"/>
    </row>
    <row r="754" spans="2:5" ht="15" customHeight="1" x14ac:dyDescent="0.25">
      <c r="B754" s="9"/>
      <c r="C754" s="23" t="s">
        <v>10</v>
      </c>
      <c r="D754" s="26">
        <v>532.68097999999998</v>
      </c>
      <c r="E754" s="10"/>
    </row>
    <row r="755" spans="2:5" ht="15" customHeight="1" x14ac:dyDescent="0.25">
      <c r="B755" s="9"/>
      <c r="C755" s="23" t="s">
        <v>17</v>
      </c>
      <c r="D755" s="26">
        <v>2.8330000000000002</v>
      </c>
      <c r="E755" s="10"/>
    </row>
    <row r="756" spans="2:5" ht="15" customHeight="1" x14ac:dyDescent="0.25">
      <c r="B756" s="9"/>
      <c r="C756" s="21" t="s">
        <v>27</v>
      </c>
      <c r="D756" s="12">
        <v>2377.0049899999999</v>
      </c>
      <c r="E756" s="10"/>
    </row>
    <row r="757" spans="2:5" ht="15" customHeight="1" x14ac:dyDescent="0.25">
      <c r="B757" s="9"/>
      <c r="C757" s="21" t="s">
        <v>28</v>
      </c>
      <c r="D757" s="12">
        <v>56.260919999999999</v>
      </c>
      <c r="E757" s="10"/>
    </row>
    <row r="758" spans="2:5" ht="15" customHeight="1" x14ac:dyDescent="0.25">
      <c r="B758" s="9"/>
      <c r="C758" s="21" t="s">
        <v>29</v>
      </c>
      <c r="D758" s="12">
        <v>2433.2659100000001</v>
      </c>
      <c r="E758" s="10"/>
    </row>
    <row r="759" spans="2:5" ht="15" customHeight="1" x14ac:dyDescent="0.25">
      <c r="B759" s="9"/>
      <c r="C759" s="15" t="s">
        <v>31</v>
      </c>
      <c r="D759" s="8">
        <v>212</v>
      </c>
      <c r="E759" s="10"/>
    </row>
    <row r="760" spans="2:5" ht="30" customHeight="1" x14ac:dyDescent="0.25">
      <c r="B760" s="9"/>
      <c r="C760" s="16" t="s">
        <v>32</v>
      </c>
      <c r="D760" s="8">
        <v>113</v>
      </c>
      <c r="E760" s="10"/>
    </row>
    <row r="761" spans="2:5" ht="15" customHeight="1" x14ac:dyDescent="0.25">
      <c r="B761" s="9"/>
      <c r="C761" s="16" t="s">
        <v>33</v>
      </c>
      <c r="D761" s="8">
        <v>99</v>
      </c>
      <c r="E761" s="10"/>
    </row>
    <row r="762" spans="2:5" ht="13.8" x14ac:dyDescent="0.25">
      <c r="B762" s="9"/>
      <c r="C762" s="216" t="s">
        <v>70</v>
      </c>
      <c r="D762" s="217"/>
      <c r="E762" s="10"/>
    </row>
    <row r="763" spans="2:5" ht="15" customHeight="1" x14ac:dyDescent="0.25">
      <c r="B763" s="9"/>
      <c r="C763" s="13" t="s">
        <v>0</v>
      </c>
      <c r="D763" s="11">
        <v>513.29999999999995</v>
      </c>
      <c r="E763" s="10"/>
    </row>
    <row r="764" spans="2:5" ht="15" customHeight="1" x14ac:dyDescent="0.25">
      <c r="B764" s="9"/>
      <c r="C764" s="14" t="s">
        <v>3</v>
      </c>
      <c r="D764" s="11">
        <v>513.29999999999995</v>
      </c>
      <c r="E764" s="10"/>
    </row>
    <row r="765" spans="2:5" ht="15" customHeight="1" x14ac:dyDescent="0.25">
      <c r="B765" s="9"/>
      <c r="C765" s="22" t="s">
        <v>10</v>
      </c>
      <c r="D765" s="26">
        <v>139.64343</v>
      </c>
      <c r="E765" s="10"/>
    </row>
    <row r="766" spans="2:5" ht="15" customHeight="1" x14ac:dyDescent="0.25">
      <c r="B766" s="9"/>
      <c r="C766" s="17" t="s">
        <v>12</v>
      </c>
      <c r="D766" s="7">
        <v>54.572599999999994</v>
      </c>
      <c r="E766" s="10"/>
    </row>
    <row r="767" spans="2:5" ht="15" customHeight="1" x14ac:dyDescent="0.25">
      <c r="B767" s="9"/>
      <c r="C767" s="17" t="s">
        <v>16</v>
      </c>
      <c r="D767" s="7">
        <v>85.070830000000001</v>
      </c>
      <c r="E767" s="10"/>
    </row>
    <row r="768" spans="2:5" ht="15" customHeight="1" x14ac:dyDescent="0.25">
      <c r="B768" s="9"/>
      <c r="C768" s="15" t="s">
        <v>23</v>
      </c>
      <c r="D768" s="7">
        <v>513.29999999999995</v>
      </c>
      <c r="E768" s="10"/>
    </row>
    <row r="769" spans="2:5" ht="15" customHeight="1" x14ac:dyDescent="0.25">
      <c r="B769" s="9"/>
      <c r="C769" s="18" t="s">
        <v>0</v>
      </c>
      <c r="D769" s="11">
        <v>513.29999999999995</v>
      </c>
      <c r="E769" s="10"/>
    </row>
    <row r="770" spans="2:5" ht="15" customHeight="1" x14ac:dyDescent="0.25">
      <c r="B770" s="9"/>
      <c r="C770" s="15" t="s">
        <v>25</v>
      </c>
      <c r="D770" s="7">
        <v>139.64343</v>
      </c>
      <c r="E770" s="10"/>
    </row>
    <row r="771" spans="2:5" ht="15" customHeight="1" x14ac:dyDescent="0.25">
      <c r="B771" s="9"/>
      <c r="C771" s="23" t="s">
        <v>10</v>
      </c>
      <c r="D771" s="26">
        <v>139.64343</v>
      </c>
      <c r="E771" s="10"/>
    </row>
    <row r="772" spans="2:5" ht="15" customHeight="1" x14ac:dyDescent="0.25">
      <c r="B772" s="9"/>
      <c r="C772" s="21" t="s">
        <v>27</v>
      </c>
      <c r="D772" s="12">
        <v>373.65656999999999</v>
      </c>
      <c r="E772" s="10"/>
    </row>
    <row r="773" spans="2:5" ht="15" customHeight="1" x14ac:dyDescent="0.25">
      <c r="B773" s="9"/>
      <c r="C773" s="21" t="s">
        <v>29</v>
      </c>
      <c r="D773" s="12">
        <v>373.65656999999999</v>
      </c>
      <c r="E773" s="10"/>
    </row>
    <row r="774" spans="2:5" ht="15" customHeight="1" x14ac:dyDescent="0.25">
      <c r="B774" s="9"/>
      <c r="C774" s="15" t="s">
        <v>31</v>
      </c>
      <c r="D774" s="8">
        <v>133</v>
      </c>
      <c r="E774" s="10"/>
    </row>
    <row r="775" spans="2:5" ht="30" customHeight="1" x14ac:dyDescent="0.25">
      <c r="B775" s="9"/>
      <c r="C775" s="16" t="s">
        <v>32</v>
      </c>
      <c r="D775" s="8">
        <v>17</v>
      </c>
      <c r="E775" s="10"/>
    </row>
    <row r="776" spans="2:5" ht="15" customHeight="1" x14ac:dyDescent="0.25">
      <c r="B776" s="9"/>
      <c r="C776" s="16" t="s">
        <v>33</v>
      </c>
      <c r="D776" s="8">
        <v>116</v>
      </c>
      <c r="E776" s="10"/>
    </row>
    <row r="777" spans="2:5" ht="15" customHeight="1" x14ac:dyDescent="0.25">
      <c r="B777" s="9"/>
      <c r="C777" s="216" t="s">
        <v>71</v>
      </c>
      <c r="D777" s="217"/>
      <c r="E777" s="10"/>
    </row>
    <row r="778" spans="2:5" ht="15" customHeight="1" x14ac:dyDescent="0.25">
      <c r="B778" s="9"/>
      <c r="C778" s="13" t="s">
        <v>0</v>
      </c>
      <c r="D778" s="11">
        <v>1832.72263</v>
      </c>
      <c r="E778" s="10"/>
    </row>
    <row r="779" spans="2:5" ht="15" customHeight="1" x14ac:dyDescent="0.25">
      <c r="B779" s="9"/>
      <c r="C779" s="14" t="s">
        <v>2</v>
      </c>
      <c r="D779" s="11">
        <v>143.94333</v>
      </c>
      <c r="E779" s="10"/>
    </row>
    <row r="780" spans="2:5" ht="15" customHeight="1" x14ac:dyDescent="0.25">
      <c r="B780" s="9"/>
      <c r="C780" s="14" t="s">
        <v>3</v>
      </c>
      <c r="D780" s="11">
        <v>1688.7792999999999</v>
      </c>
      <c r="E780" s="10"/>
    </row>
    <row r="781" spans="2:5" ht="15" customHeight="1" x14ac:dyDescent="0.25">
      <c r="B781" s="9"/>
      <c r="C781" s="22" t="s">
        <v>10</v>
      </c>
      <c r="D781" s="26">
        <v>1800.9465</v>
      </c>
      <c r="E781" s="10"/>
    </row>
    <row r="782" spans="2:5" ht="15" customHeight="1" x14ac:dyDescent="0.25">
      <c r="B782" s="9"/>
      <c r="C782" s="17" t="s">
        <v>11</v>
      </c>
      <c r="D782" s="7">
        <v>386.89380999999997</v>
      </c>
      <c r="E782" s="10"/>
    </row>
    <row r="783" spans="2:5" ht="15" customHeight="1" x14ac:dyDescent="0.25">
      <c r="B783" s="9"/>
      <c r="C783" s="17" t="s">
        <v>12</v>
      </c>
      <c r="D783" s="7">
        <v>1215.6773600000001</v>
      </c>
      <c r="E783" s="10"/>
    </row>
    <row r="784" spans="2:5" ht="15" customHeight="1" x14ac:dyDescent="0.25">
      <c r="B784" s="9"/>
      <c r="C784" s="14" t="s">
        <v>2</v>
      </c>
      <c r="D784" s="11">
        <v>173.27695</v>
      </c>
      <c r="E784" s="10"/>
    </row>
    <row r="785" spans="2:5" ht="15" customHeight="1" x14ac:dyDescent="0.25">
      <c r="B785" s="9"/>
      <c r="C785" s="17" t="s">
        <v>16</v>
      </c>
      <c r="D785" s="7">
        <v>25.098379999999999</v>
      </c>
      <c r="E785" s="10"/>
    </row>
    <row r="786" spans="2:5" ht="15" customHeight="1" x14ac:dyDescent="0.25">
      <c r="B786" s="9"/>
      <c r="C786" s="25" t="s">
        <v>17</v>
      </c>
      <c r="D786" s="26">
        <v>76.559820000000002</v>
      </c>
      <c r="E786" s="10"/>
    </row>
    <row r="787" spans="2:5" ht="15" customHeight="1" x14ac:dyDescent="0.25">
      <c r="B787" s="9"/>
      <c r="C787" s="15" t="s">
        <v>23</v>
      </c>
      <c r="D787" s="7">
        <v>1832.72263</v>
      </c>
      <c r="E787" s="10"/>
    </row>
    <row r="788" spans="2:5" ht="15" customHeight="1" x14ac:dyDescent="0.25">
      <c r="B788" s="9"/>
      <c r="C788" s="18" t="s">
        <v>0</v>
      </c>
      <c r="D788" s="11">
        <v>1832.72263</v>
      </c>
      <c r="E788" s="10"/>
    </row>
    <row r="789" spans="2:5" ht="15" customHeight="1" x14ac:dyDescent="0.25">
      <c r="B789" s="9"/>
      <c r="C789" s="15" t="s">
        <v>25</v>
      </c>
      <c r="D789" s="7">
        <v>1877.50632</v>
      </c>
      <c r="E789" s="10"/>
    </row>
    <row r="790" spans="2:5" ht="15" customHeight="1" x14ac:dyDescent="0.25">
      <c r="B790" s="9"/>
      <c r="C790" s="23" t="s">
        <v>10</v>
      </c>
      <c r="D790" s="26">
        <v>1800.9465</v>
      </c>
      <c r="E790" s="10"/>
    </row>
    <row r="791" spans="2:5" ht="15" customHeight="1" x14ac:dyDescent="0.25">
      <c r="B791" s="9"/>
      <c r="C791" s="23" t="s">
        <v>17</v>
      </c>
      <c r="D791" s="26">
        <v>76.559820000000002</v>
      </c>
      <c r="E791" s="10"/>
    </row>
    <row r="792" spans="2:5" ht="15" customHeight="1" x14ac:dyDescent="0.25">
      <c r="B792" s="9"/>
      <c r="C792" s="21" t="s">
        <v>27</v>
      </c>
      <c r="D792" s="12">
        <v>-44.78369</v>
      </c>
      <c r="E792" s="10"/>
    </row>
    <row r="793" spans="2:5" ht="15" customHeight="1" x14ac:dyDescent="0.25">
      <c r="B793" s="9"/>
      <c r="C793" s="21" t="s">
        <v>28</v>
      </c>
      <c r="D793" s="12">
        <v>3072.5196999999998</v>
      </c>
      <c r="E793" s="10"/>
    </row>
    <row r="794" spans="2:5" ht="15" customHeight="1" x14ac:dyDescent="0.25">
      <c r="B794" s="9"/>
      <c r="C794" s="21" t="s">
        <v>29</v>
      </c>
      <c r="D794" s="12">
        <v>3027.7360100000001</v>
      </c>
      <c r="E794" s="10"/>
    </row>
    <row r="795" spans="2:5" ht="15" customHeight="1" x14ac:dyDescent="0.25">
      <c r="B795" s="9"/>
      <c r="C795" s="15" t="s">
        <v>31</v>
      </c>
      <c r="D795" s="8">
        <v>586</v>
      </c>
      <c r="E795" s="10"/>
    </row>
    <row r="796" spans="2:5" ht="30" customHeight="1" x14ac:dyDescent="0.25">
      <c r="B796" s="9"/>
      <c r="C796" s="16" t="s">
        <v>32</v>
      </c>
      <c r="D796" s="8">
        <v>291</v>
      </c>
      <c r="E796" s="10"/>
    </row>
    <row r="797" spans="2:5" ht="15" customHeight="1" x14ac:dyDescent="0.25">
      <c r="B797" s="9"/>
      <c r="C797" s="16" t="s">
        <v>33</v>
      </c>
      <c r="D797" s="8">
        <v>295</v>
      </c>
      <c r="E797" s="10"/>
    </row>
    <row r="798" spans="2:5" ht="15" customHeight="1" x14ac:dyDescent="0.25">
      <c r="B798" s="9"/>
      <c r="C798" s="216" t="s">
        <v>72</v>
      </c>
      <c r="D798" s="217"/>
      <c r="E798" s="10"/>
    </row>
    <row r="799" spans="2:5" ht="15" customHeight="1" x14ac:dyDescent="0.25">
      <c r="B799" s="9"/>
      <c r="C799" s="13" t="s">
        <v>0</v>
      </c>
      <c r="D799" s="11">
        <v>990.33896000000004</v>
      </c>
      <c r="E799" s="10"/>
    </row>
    <row r="800" spans="2:5" ht="15" customHeight="1" x14ac:dyDescent="0.25">
      <c r="B800" s="9"/>
      <c r="C800" s="14" t="s">
        <v>3</v>
      </c>
      <c r="D800" s="11">
        <v>990.33896000000004</v>
      </c>
      <c r="E800" s="10"/>
    </row>
    <row r="801" spans="2:5" ht="15" customHeight="1" x14ac:dyDescent="0.25">
      <c r="B801" s="9"/>
      <c r="C801" s="22" t="s">
        <v>10</v>
      </c>
      <c r="D801" s="26">
        <v>262.18165999999997</v>
      </c>
      <c r="E801" s="10"/>
    </row>
    <row r="802" spans="2:5" ht="15" customHeight="1" x14ac:dyDescent="0.25">
      <c r="B802" s="9"/>
      <c r="C802" s="17" t="s">
        <v>12</v>
      </c>
      <c r="D802" s="7">
        <v>208.08265999999998</v>
      </c>
      <c r="E802" s="10"/>
    </row>
    <row r="803" spans="2:5" ht="15" customHeight="1" x14ac:dyDescent="0.25">
      <c r="B803" s="9"/>
      <c r="C803" s="14" t="s">
        <v>2</v>
      </c>
      <c r="D803" s="11">
        <v>27.173999999999999</v>
      </c>
      <c r="E803" s="10"/>
    </row>
    <row r="804" spans="2:5" ht="15" customHeight="1" x14ac:dyDescent="0.25">
      <c r="B804" s="9"/>
      <c r="C804" s="17" t="s">
        <v>15</v>
      </c>
      <c r="D804" s="7">
        <v>1.5</v>
      </c>
      <c r="E804" s="10"/>
    </row>
    <row r="805" spans="2:5" ht="15" customHeight="1" x14ac:dyDescent="0.25">
      <c r="B805" s="9"/>
      <c r="C805" s="17" t="s">
        <v>16</v>
      </c>
      <c r="D805" s="7">
        <v>25.425000000000001</v>
      </c>
      <c r="E805" s="10"/>
    </row>
    <row r="806" spans="2:5" ht="15" customHeight="1" x14ac:dyDescent="0.25">
      <c r="B806" s="9"/>
      <c r="C806" s="25" t="s">
        <v>17</v>
      </c>
      <c r="D806" s="26">
        <v>9.7959999999999994</v>
      </c>
      <c r="E806" s="10"/>
    </row>
    <row r="807" spans="2:5" ht="15" customHeight="1" x14ac:dyDescent="0.25">
      <c r="B807" s="9"/>
      <c r="C807" s="15" t="s">
        <v>23</v>
      </c>
      <c r="D807" s="7">
        <v>990.33896000000004</v>
      </c>
      <c r="E807" s="10"/>
    </row>
    <row r="808" spans="2:5" ht="15" customHeight="1" x14ac:dyDescent="0.25">
      <c r="B808" s="9"/>
      <c r="C808" s="18" t="s">
        <v>0</v>
      </c>
      <c r="D808" s="11">
        <v>990.33896000000004</v>
      </c>
      <c r="E808" s="10"/>
    </row>
    <row r="809" spans="2:5" ht="15" customHeight="1" x14ac:dyDescent="0.25">
      <c r="B809" s="9"/>
      <c r="C809" s="15" t="s">
        <v>25</v>
      </c>
      <c r="D809" s="7">
        <v>271.97766000000001</v>
      </c>
      <c r="E809" s="10"/>
    </row>
    <row r="810" spans="2:5" ht="15" customHeight="1" x14ac:dyDescent="0.25">
      <c r="B810" s="9"/>
      <c r="C810" s="23" t="s">
        <v>10</v>
      </c>
      <c r="D810" s="26">
        <v>262.18166000000002</v>
      </c>
      <c r="E810" s="10"/>
    </row>
    <row r="811" spans="2:5" ht="15" customHeight="1" x14ac:dyDescent="0.25">
      <c r="B811" s="9"/>
      <c r="C811" s="23" t="s">
        <v>17</v>
      </c>
      <c r="D811" s="26">
        <v>9.7959999999999994</v>
      </c>
      <c r="E811" s="10"/>
    </row>
    <row r="812" spans="2:5" ht="15" customHeight="1" x14ac:dyDescent="0.25">
      <c r="B812" s="9"/>
      <c r="C812" s="21" t="s">
        <v>27</v>
      </c>
      <c r="D812" s="12">
        <v>718.36130000000003</v>
      </c>
      <c r="E812" s="10"/>
    </row>
    <row r="813" spans="2:5" ht="15" customHeight="1" x14ac:dyDescent="0.25">
      <c r="B813" s="9"/>
      <c r="C813" s="21" t="s">
        <v>28</v>
      </c>
      <c r="D813" s="12">
        <v>2034.2269100000001</v>
      </c>
      <c r="E813" s="10"/>
    </row>
    <row r="814" spans="2:5" ht="15" customHeight="1" x14ac:dyDescent="0.25">
      <c r="B814" s="9"/>
      <c r="C814" s="21" t="s">
        <v>29</v>
      </c>
      <c r="D814" s="12">
        <v>2752.5882099999999</v>
      </c>
      <c r="E814" s="10"/>
    </row>
    <row r="815" spans="2:5" ht="15" customHeight="1" x14ac:dyDescent="0.25">
      <c r="B815" s="9"/>
      <c r="C815" s="15" t="s">
        <v>31</v>
      </c>
      <c r="D815" s="8">
        <v>4371</v>
      </c>
      <c r="E815" s="10"/>
    </row>
    <row r="816" spans="2:5" ht="30" customHeight="1" x14ac:dyDescent="0.25">
      <c r="B816" s="9"/>
      <c r="C816" s="16" t="s">
        <v>32</v>
      </c>
      <c r="D816" s="8">
        <v>96</v>
      </c>
      <c r="E816" s="10"/>
    </row>
    <row r="817" spans="2:5" ht="15" customHeight="1" x14ac:dyDescent="0.25">
      <c r="B817" s="9"/>
      <c r="C817" s="16" t="s">
        <v>33</v>
      </c>
      <c r="D817" s="8">
        <v>4275</v>
      </c>
      <c r="E817" s="10"/>
    </row>
    <row r="818" spans="2:5" ht="13.8" x14ac:dyDescent="0.25">
      <c r="B818" s="9"/>
      <c r="C818" s="216" t="s">
        <v>73</v>
      </c>
      <c r="D818" s="217"/>
      <c r="E818" s="10"/>
    </row>
    <row r="819" spans="2:5" ht="15" customHeight="1" x14ac:dyDescent="0.25">
      <c r="B819" s="9"/>
      <c r="C819" s="13" t="s">
        <v>0</v>
      </c>
      <c r="D819" s="11">
        <v>1776.9423400000001</v>
      </c>
      <c r="E819" s="10"/>
    </row>
    <row r="820" spans="2:5" ht="15" customHeight="1" x14ac:dyDescent="0.25">
      <c r="B820" s="9"/>
      <c r="C820" s="14" t="s">
        <v>3</v>
      </c>
      <c r="D820" s="11">
        <v>1776.9423400000001</v>
      </c>
      <c r="E820" s="10"/>
    </row>
    <row r="821" spans="2:5" ht="15" customHeight="1" x14ac:dyDescent="0.25">
      <c r="B821" s="9"/>
      <c r="C821" s="22" t="s">
        <v>10</v>
      </c>
      <c r="D821" s="26">
        <v>1727.15229</v>
      </c>
      <c r="E821" s="10"/>
    </row>
    <row r="822" spans="2:5" ht="15" customHeight="1" x14ac:dyDescent="0.25">
      <c r="B822" s="9"/>
      <c r="C822" s="17" t="s">
        <v>12</v>
      </c>
      <c r="D822" s="7">
        <v>0.21618000000000001</v>
      </c>
      <c r="E822" s="10"/>
    </row>
    <row r="823" spans="2:5" ht="15" customHeight="1" x14ac:dyDescent="0.25">
      <c r="B823" s="9"/>
      <c r="C823" s="17" t="s">
        <v>15</v>
      </c>
      <c r="D823" s="7">
        <v>1726.9361100000001</v>
      </c>
      <c r="E823" s="10"/>
    </row>
    <row r="824" spans="2:5" ht="15" customHeight="1" x14ac:dyDescent="0.25">
      <c r="B824" s="9"/>
      <c r="C824" s="15" t="s">
        <v>23</v>
      </c>
      <c r="D824" s="7">
        <v>1776.9423400000001</v>
      </c>
      <c r="E824" s="10"/>
    </row>
    <row r="825" spans="2:5" ht="15" customHeight="1" x14ac:dyDescent="0.25">
      <c r="B825" s="9"/>
      <c r="C825" s="18" t="s">
        <v>0</v>
      </c>
      <c r="D825" s="11">
        <v>1776.9423400000001</v>
      </c>
      <c r="E825" s="10"/>
    </row>
    <row r="826" spans="2:5" ht="15" customHeight="1" x14ac:dyDescent="0.25">
      <c r="B826" s="9"/>
      <c r="C826" s="15" t="s">
        <v>25</v>
      </c>
      <c r="D826" s="7">
        <v>1727.15229</v>
      </c>
      <c r="E826" s="10"/>
    </row>
    <row r="827" spans="2:5" ht="15" customHeight="1" x14ac:dyDescent="0.25">
      <c r="B827" s="9"/>
      <c r="C827" s="23" t="s">
        <v>10</v>
      </c>
      <c r="D827" s="26">
        <v>1727.15229</v>
      </c>
      <c r="E827" s="10"/>
    </row>
    <row r="828" spans="2:5" ht="15" customHeight="1" x14ac:dyDescent="0.25">
      <c r="B828" s="9"/>
      <c r="C828" s="21" t="s">
        <v>27</v>
      </c>
      <c r="D828" s="12">
        <v>49.790050000000001</v>
      </c>
      <c r="E828" s="10"/>
    </row>
    <row r="829" spans="2:5" ht="15" customHeight="1" x14ac:dyDescent="0.25">
      <c r="B829" s="9"/>
      <c r="C829" s="21" t="s">
        <v>28</v>
      </c>
      <c r="D829" s="12">
        <v>75.747960000000006</v>
      </c>
      <c r="E829" s="10"/>
    </row>
    <row r="830" spans="2:5" ht="15" customHeight="1" x14ac:dyDescent="0.25">
      <c r="B830" s="9"/>
      <c r="C830" s="21" t="s">
        <v>29</v>
      </c>
      <c r="D830" s="12">
        <v>125.53801</v>
      </c>
      <c r="E830" s="10"/>
    </row>
    <row r="831" spans="2:5" ht="15" customHeight="1" x14ac:dyDescent="0.25">
      <c r="B831" s="9"/>
      <c r="C831" s="15" t="s">
        <v>31</v>
      </c>
      <c r="D831" s="8">
        <v>23</v>
      </c>
      <c r="E831" s="10"/>
    </row>
    <row r="832" spans="2:5" ht="30" customHeight="1" x14ac:dyDescent="0.25">
      <c r="B832" s="9"/>
      <c r="C832" s="16" t="s">
        <v>32</v>
      </c>
      <c r="D832" s="8">
        <v>7</v>
      </c>
      <c r="E832" s="10"/>
    </row>
    <row r="833" spans="2:5" ht="15" customHeight="1" x14ac:dyDescent="0.25">
      <c r="B833" s="9"/>
      <c r="C833" s="16" t="s">
        <v>33</v>
      </c>
      <c r="D833" s="8">
        <v>16</v>
      </c>
      <c r="E833" s="10"/>
    </row>
    <row r="834" spans="2:5" ht="13.8" x14ac:dyDescent="0.25">
      <c r="B834" s="9"/>
      <c r="C834" s="216" t="s">
        <v>74</v>
      </c>
      <c r="D834" s="217"/>
      <c r="E834" s="10"/>
    </row>
    <row r="835" spans="2:5" ht="15" customHeight="1" x14ac:dyDescent="0.25">
      <c r="B835" s="9"/>
      <c r="C835" s="13" t="s">
        <v>0</v>
      </c>
      <c r="D835" s="11">
        <v>1393.93093</v>
      </c>
      <c r="E835" s="10"/>
    </row>
    <row r="836" spans="2:5" ht="15" customHeight="1" x14ac:dyDescent="0.25">
      <c r="B836" s="9"/>
      <c r="C836" s="14" t="s">
        <v>2</v>
      </c>
      <c r="D836" s="11">
        <v>1302.52064</v>
      </c>
      <c r="E836" s="10"/>
    </row>
    <row r="837" spans="2:5" ht="15" customHeight="1" x14ac:dyDescent="0.25">
      <c r="B837" s="9"/>
      <c r="C837" s="14" t="s">
        <v>3</v>
      </c>
      <c r="D837" s="11">
        <v>91.410290000000003</v>
      </c>
      <c r="E837" s="10"/>
    </row>
    <row r="838" spans="2:5" ht="15" customHeight="1" x14ac:dyDescent="0.25">
      <c r="B838" s="9"/>
      <c r="C838" s="22" t="s">
        <v>10</v>
      </c>
      <c r="D838" s="26">
        <v>86.586330000000004</v>
      </c>
      <c r="E838" s="10"/>
    </row>
    <row r="839" spans="2:5" ht="15" customHeight="1" x14ac:dyDescent="0.25">
      <c r="B839" s="9"/>
      <c r="C839" s="17" t="s">
        <v>15</v>
      </c>
      <c r="D839" s="7">
        <v>86.586330000000004</v>
      </c>
      <c r="E839" s="10"/>
    </row>
    <row r="840" spans="2:5" ht="15" customHeight="1" x14ac:dyDescent="0.25">
      <c r="B840" s="9"/>
      <c r="C840" s="15" t="s">
        <v>23</v>
      </c>
      <c r="D840" s="7">
        <v>1393.93093</v>
      </c>
      <c r="E840" s="10"/>
    </row>
    <row r="841" spans="2:5" ht="15" customHeight="1" x14ac:dyDescent="0.25">
      <c r="B841" s="9"/>
      <c r="C841" s="18" t="s">
        <v>0</v>
      </c>
      <c r="D841" s="11">
        <v>1393.93093</v>
      </c>
      <c r="E841" s="10"/>
    </row>
    <row r="842" spans="2:5" ht="15" customHeight="1" x14ac:dyDescent="0.25">
      <c r="B842" s="9"/>
      <c r="C842" s="15" t="s">
        <v>25</v>
      </c>
      <c r="D842" s="7">
        <v>86.586330000000004</v>
      </c>
      <c r="E842" s="10"/>
    </row>
    <row r="843" spans="2:5" ht="15" customHeight="1" x14ac:dyDescent="0.25">
      <c r="B843" s="9"/>
      <c r="C843" s="23" t="s">
        <v>10</v>
      </c>
      <c r="D843" s="26">
        <v>86.586330000000004</v>
      </c>
      <c r="E843" s="10"/>
    </row>
    <row r="844" spans="2:5" ht="15" customHeight="1" x14ac:dyDescent="0.25">
      <c r="B844" s="9"/>
      <c r="C844" s="21" t="s">
        <v>27</v>
      </c>
      <c r="D844" s="12">
        <v>1307.3445999999999</v>
      </c>
      <c r="E844" s="10"/>
    </row>
    <row r="845" spans="2:5" ht="15" customHeight="1" x14ac:dyDescent="0.25">
      <c r="B845" s="9"/>
      <c r="C845" s="21" t="s">
        <v>28</v>
      </c>
      <c r="D845" s="12">
        <v>8.2500000000000004E-3</v>
      </c>
      <c r="E845" s="10"/>
    </row>
    <row r="846" spans="2:5" ht="15" customHeight="1" x14ac:dyDescent="0.25">
      <c r="B846" s="9"/>
      <c r="C846" s="21" t="s">
        <v>29</v>
      </c>
      <c r="D846" s="12">
        <v>1307.35285</v>
      </c>
      <c r="E846" s="10"/>
    </row>
    <row r="847" spans="2:5" ht="15" customHeight="1" x14ac:dyDescent="0.25">
      <c r="B847" s="9"/>
      <c r="C847" s="15" t="s">
        <v>31</v>
      </c>
      <c r="D847" s="8">
        <v>407</v>
      </c>
      <c r="E847" s="10"/>
    </row>
    <row r="848" spans="2:5" ht="30" customHeight="1" x14ac:dyDescent="0.25">
      <c r="B848" s="9"/>
      <c r="C848" s="16" t="s">
        <v>32</v>
      </c>
      <c r="D848" s="8">
        <v>144</v>
      </c>
      <c r="E848" s="10"/>
    </row>
    <row r="849" spans="2:5" ht="15" customHeight="1" x14ac:dyDescent="0.25">
      <c r="B849" s="9"/>
      <c r="C849" s="16" t="s">
        <v>33</v>
      </c>
      <c r="D849" s="8">
        <v>263</v>
      </c>
      <c r="E849" s="10"/>
    </row>
    <row r="850" spans="2:5" ht="13.8" x14ac:dyDescent="0.25">
      <c r="B850" s="9"/>
      <c r="C850" s="216" t="s">
        <v>75</v>
      </c>
      <c r="D850" s="217"/>
      <c r="E850" s="10"/>
    </row>
    <row r="851" spans="2:5" ht="15" customHeight="1" x14ac:dyDescent="0.25">
      <c r="B851" s="9"/>
      <c r="C851" s="13" t="s">
        <v>0</v>
      </c>
      <c r="D851" s="11">
        <v>27.018750000000001</v>
      </c>
      <c r="E851" s="10"/>
    </row>
    <row r="852" spans="2:5" ht="15" customHeight="1" x14ac:dyDescent="0.25">
      <c r="B852" s="9"/>
      <c r="C852" s="14" t="s">
        <v>3</v>
      </c>
      <c r="D852" s="11">
        <v>27.018750000000001</v>
      </c>
      <c r="E852" s="10"/>
    </row>
    <row r="853" spans="2:5" ht="15" customHeight="1" x14ac:dyDescent="0.25">
      <c r="B853" s="9"/>
      <c r="C853" s="13" t="s">
        <v>5</v>
      </c>
      <c r="D853" s="11">
        <v>9.7286199999999994</v>
      </c>
      <c r="E853" s="10"/>
    </row>
    <row r="854" spans="2:5" ht="15" customHeight="1" x14ac:dyDescent="0.25">
      <c r="B854" s="9"/>
      <c r="C854" s="22" t="s">
        <v>10</v>
      </c>
      <c r="D854" s="26">
        <v>1302.52064</v>
      </c>
      <c r="E854" s="10"/>
    </row>
    <row r="855" spans="2:5" ht="15" customHeight="1" x14ac:dyDescent="0.25">
      <c r="B855" s="9"/>
      <c r="C855" s="14" t="s">
        <v>2</v>
      </c>
      <c r="D855" s="11">
        <v>1302.52064</v>
      </c>
      <c r="E855" s="10"/>
    </row>
    <row r="856" spans="2:5" ht="15" customHeight="1" x14ac:dyDescent="0.25">
      <c r="B856" s="9"/>
      <c r="C856" s="15" t="s">
        <v>23</v>
      </c>
      <c r="D856" s="7">
        <v>36.747370000000004</v>
      </c>
      <c r="E856" s="10"/>
    </row>
    <row r="857" spans="2:5" ht="15" customHeight="1" x14ac:dyDescent="0.25">
      <c r="B857" s="9"/>
      <c r="C857" s="18" t="s">
        <v>0</v>
      </c>
      <c r="D857" s="11">
        <v>27.018750000000001</v>
      </c>
      <c r="E857" s="10"/>
    </row>
    <row r="858" spans="2:5" ht="15" customHeight="1" x14ac:dyDescent="0.25">
      <c r="B858" s="9"/>
      <c r="C858" s="19" t="s">
        <v>24</v>
      </c>
      <c r="D858" s="7">
        <v>9.7286199999999994</v>
      </c>
      <c r="E858" s="10"/>
    </row>
    <row r="859" spans="2:5" ht="15" customHeight="1" x14ac:dyDescent="0.25">
      <c r="B859" s="9"/>
      <c r="C859" s="15" t="s">
        <v>25</v>
      </c>
      <c r="D859" s="7">
        <v>1302.52064</v>
      </c>
      <c r="E859" s="10"/>
    </row>
    <row r="860" spans="2:5" ht="15" customHeight="1" x14ac:dyDescent="0.25">
      <c r="B860" s="9"/>
      <c r="C860" s="23" t="s">
        <v>10</v>
      </c>
      <c r="D860" s="26">
        <v>1302.52064</v>
      </c>
      <c r="E860" s="10"/>
    </row>
    <row r="861" spans="2:5" ht="15" customHeight="1" x14ac:dyDescent="0.25">
      <c r="B861" s="9"/>
      <c r="C861" s="21" t="s">
        <v>27</v>
      </c>
      <c r="D861" s="12">
        <v>-1265.7732699999999</v>
      </c>
      <c r="E861" s="10"/>
    </row>
    <row r="862" spans="2:5" ht="15" customHeight="1" x14ac:dyDescent="0.25">
      <c r="B862" s="9"/>
      <c r="C862" s="21" t="s">
        <v>28</v>
      </c>
      <c r="D862" s="12">
        <v>1569.7858100000001</v>
      </c>
      <c r="E862" s="10"/>
    </row>
    <row r="863" spans="2:5" ht="15" customHeight="1" x14ac:dyDescent="0.25">
      <c r="B863" s="9"/>
      <c r="C863" s="21" t="s">
        <v>29</v>
      </c>
      <c r="D863" s="12">
        <v>304.01254</v>
      </c>
      <c r="E863" s="10"/>
    </row>
    <row r="864" spans="2:5" ht="15" customHeight="1" x14ac:dyDescent="0.25">
      <c r="B864" s="9"/>
      <c r="C864" s="15" t="s">
        <v>31</v>
      </c>
      <c r="D864" s="8">
        <v>1130</v>
      </c>
      <c r="E864" s="10"/>
    </row>
    <row r="865" spans="2:5" ht="30" customHeight="1" x14ac:dyDescent="0.25">
      <c r="B865" s="9"/>
      <c r="C865" s="16" t="s">
        <v>32</v>
      </c>
      <c r="D865" s="8">
        <v>763</v>
      </c>
      <c r="E865" s="10"/>
    </row>
    <row r="866" spans="2:5" ht="15" customHeight="1" x14ac:dyDescent="0.25">
      <c r="B866" s="9"/>
      <c r="C866" s="16" t="s">
        <v>33</v>
      </c>
      <c r="D866" s="8">
        <v>367</v>
      </c>
      <c r="E866" s="10"/>
    </row>
    <row r="867" spans="2:5" ht="15" customHeight="1" x14ac:dyDescent="0.25">
      <c r="B867" s="9"/>
      <c r="C867" s="216" t="s">
        <v>76</v>
      </c>
      <c r="D867" s="217"/>
      <c r="E867" s="10"/>
    </row>
    <row r="868" spans="2:5" ht="15" customHeight="1" x14ac:dyDescent="0.25">
      <c r="B868" s="9"/>
      <c r="C868" s="13" t="s">
        <v>0</v>
      </c>
      <c r="D868" s="11">
        <v>45.518999999999998</v>
      </c>
      <c r="E868" s="10"/>
    </row>
    <row r="869" spans="2:5" ht="15" customHeight="1" x14ac:dyDescent="0.25">
      <c r="B869" s="9"/>
      <c r="C869" s="14" t="s">
        <v>3</v>
      </c>
      <c r="D869" s="11">
        <v>45.518999999999998</v>
      </c>
      <c r="E869" s="10"/>
    </row>
    <row r="870" spans="2:5" ht="15" customHeight="1" x14ac:dyDescent="0.25">
      <c r="B870" s="9"/>
      <c r="C870" s="22" t="s">
        <v>10</v>
      </c>
      <c r="D870" s="26">
        <v>27.027200000000001</v>
      </c>
      <c r="E870" s="10"/>
    </row>
    <row r="871" spans="2:5" ht="15" customHeight="1" x14ac:dyDescent="0.25">
      <c r="B871" s="9"/>
      <c r="C871" s="17" t="s">
        <v>12</v>
      </c>
      <c r="D871" s="7">
        <v>23.771319999999999</v>
      </c>
      <c r="E871" s="10"/>
    </row>
    <row r="872" spans="2:5" ht="15" customHeight="1" x14ac:dyDescent="0.25">
      <c r="B872" s="9"/>
      <c r="C872" s="17" t="s">
        <v>16</v>
      </c>
      <c r="D872" s="7">
        <v>3.2558799999999999</v>
      </c>
      <c r="E872" s="10"/>
    </row>
    <row r="873" spans="2:5" ht="15" customHeight="1" x14ac:dyDescent="0.25">
      <c r="B873" s="9"/>
      <c r="C873" s="25" t="s">
        <v>17</v>
      </c>
      <c r="D873" s="26">
        <v>0.53</v>
      </c>
      <c r="E873" s="10"/>
    </row>
    <row r="874" spans="2:5" ht="15" customHeight="1" x14ac:dyDescent="0.25">
      <c r="B874" s="9"/>
      <c r="C874" s="15" t="s">
        <v>23</v>
      </c>
      <c r="D874" s="7">
        <v>45.518999999999998</v>
      </c>
      <c r="E874" s="10"/>
    </row>
    <row r="875" spans="2:5" ht="15" customHeight="1" x14ac:dyDescent="0.25">
      <c r="B875" s="9"/>
      <c r="C875" s="18" t="s">
        <v>0</v>
      </c>
      <c r="D875" s="11">
        <v>45.518999999999998</v>
      </c>
      <c r="E875" s="10"/>
    </row>
    <row r="876" spans="2:5" ht="15" customHeight="1" x14ac:dyDescent="0.25">
      <c r="B876" s="9"/>
      <c r="C876" s="15" t="s">
        <v>25</v>
      </c>
      <c r="D876" s="7">
        <v>27.557200000000002</v>
      </c>
      <c r="E876" s="10"/>
    </row>
    <row r="877" spans="2:5" ht="15" customHeight="1" x14ac:dyDescent="0.25">
      <c r="B877" s="9"/>
      <c r="C877" s="23" t="s">
        <v>10</v>
      </c>
      <c r="D877" s="26">
        <v>27.027200000000001</v>
      </c>
      <c r="E877" s="10"/>
    </row>
    <row r="878" spans="2:5" ht="15" customHeight="1" x14ac:dyDescent="0.25">
      <c r="B878" s="9"/>
      <c r="C878" s="23" t="s">
        <v>17</v>
      </c>
      <c r="D878" s="26">
        <v>0.53</v>
      </c>
      <c r="E878" s="10"/>
    </row>
    <row r="879" spans="2:5" ht="15" customHeight="1" x14ac:dyDescent="0.25">
      <c r="B879" s="9"/>
      <c r="C879" s="21" t="s">
        <v>27</v>
      </c>
      <c r="D879" s="12">
        <v>17.9618</v>
      </c>
      <c r="E879" s="10"/>
    </row>
    <row r="880" spans="2:5" ht="15" customHeight="1" x14ac:dyDescent="0.25">
      <c r="B880" s="9"/>
      <c r="C880" s="21" t="s">
        <v>28</v>
      </c>
      <c r="D880" s="12">
        <v>83.218350000000001</v>
      </c>
      <c r="E880" s="10"/>
    </row>
    <row r="881" spans="2:5" ht="15" customHeight="1" x14ac:dyDescent="0.25">
      <c r="B881" s="9"/>
      <c r="C881" s="21" t="s">
        <v>29</v>
      </c>
      <c r="D881" s="12">
        <v>101.18015</v>
      </c>
      <c r="E881" s="10"/>
    </row>
    <row r="882" spans="2:5" ht="15" customHeight="1" x14ac:dyDescent="0.25">
      <c r="B882" s="9"/>
      <c r="C882" s="15" t="s">
        <v>31</v>
      </c>
      <c r="D882" s="8">
        <v>880</v>
      </c>
      <c r="E882" s="10"/>
    </row>
    <row r="883" spans="2:5" ht="30" customHeight="1" x14ac:dyDescent="0.25">
      <c r="B883" s="9"/>
      <c r="C883" s="16" t="s">
        <v>32</v>
      </c>
      <c r="D883" s="8">
        <v>366</v>
      </c>
      <c r="E883" s="10"/>
    </row>
    <row r="884" spans="2:5" ht="15" customHeight="1" x14ac:dyDescent="0.25">
      <c r="B884" s="9"/>
      <c r="C884" s="16" t="s">
        <v>33</v>
      </c>
      <c r="D884" s="8">
        <v>514</v>
      </c>
      <c r="E884" s="10"/>
    </row>
    <row r="885" spans="2:5" ht="15" customHeight="1" x14ac:dyDescent="0.25">
      <c r="B885" s="9"/>
      <c r="C885" s="216" t="s">
        <v>77</v>
      </c>
      <c r="D885" s="217"/>
      <c r="E885" s="10"/>
    </row>
    <row r="886" spans="2:5" ht="15" customHeight="1" x14ac:dyDescent="0.25">
      <c r="B886" s="9"/>
      <c r="C886" s="13" t="s">
        <v>0</v>
      </c>
      <c r="D886" s="11">
        <v>699.20749999999998</v>
      </c>
      <c r="E886" s="10"/>
    </row>
    <row r="887" spans="2:5" ht="15" customHeight="1" x14ac:dyDescent="0.25">
      <c r="B887" s="9"/>
      <c r="C887" s="14" t="s">
        <v>3</v>
      </c>
      <c r="D887" s="11">
        <v>699.20749999999998</v>
      </c>
      <c r="E887" s="10"/>
    </row>
    <row r="888" spans="2:5" ht="15" customHeight="1" x14ac:dyDescent="0.25">
      <c r="B888" s="9"/>
      <c r="C888" s="22" t="s">
        <v>10</v>
      </c>
      <c r="D888" s="26">
        <v>731.08769000000007</v>
      </c>
      <c r="E888" s="10"/>
    </row>
    <row r="889" spans="2:5" ht="15" customHeight="1" x14ac:dyDescent="0.25">
      <c r="B889" s="9"/>
      <c r="C889" s="17" t="s">
        <v>11</v>
      </c>
      <c r="D889" s="7">
        <v>36.387999999999998</v>
      </c>
      <c r="E889" s="10"/>
    </row>
    <row r="890" spans="2:5" ht="15" customHeight="1" x14ac:dyDescent="0.25">
      <c r="B890" s="9"/>
      <c r="C890" s="17" t="s">
        <v>12</v>
      </c>
      <c r="D890" s="7">
        <v>590.42299000000003</v>
      </c>
      <c r="E890" s="10"/>
    </row>
    <row r="891" spans="2:5" ht="15" customHeight="1" x14ac:dyDescent="0.25">
      <c r="B891" s="9"/>
      <c r="C891" s="17" t="s">
        <v>15</v>
      </c>
      <c r="D891" s="7">
        <v>2</v>
      </c>
      <c r="E891" s="10"/>
    </row>
    <row r="892" spans="2:5" ht="15" customHeight="1" x14ac:dyDescent="0.25">
      <c r="B892" s="9"/>
      <c r="C892" s="17" t="s">
        <v>16</v>
      </c>
      <c r="D892" s="7">
        <v>102.27670000000001</v>
      </c>
      <c r="E892" s="10"/>
    </row>
    <row r="893" spans="2:5" ht="15" customHeight="1" x14ac:dyDescent="0.25">
      <c r="B893" s="9"/>
      <c r="C893" s="25" t="s">
        <v>17</v>
      </c>
      <c r="D893" s="26">
        <v>9.25</v>
      </c>
      <c r="E893" s="10"/>
    </row>
    <row r="894" spans="2:5" ht="15" customHeight="1" x14ac:dyDescent="0.25">
      <c r="B894" s="9"/>
      <c r="C894" s="15" t="s">
        <v>23</v>
      </c>
      <c r="D894" s="7">
        <v>699.20749999999998</v>
      </c>
      <c r="E894" s="10"/>
    </row>
    <row r="895" spans="2:5" ht="15" customHeight="1" x14ac:dyDescent="0.25">
      <c r="B895" s="9"/>
      <c r="C895" s="18" t="s">
        <v>0</v>
      </c>
      <c r="D895" s="11">
        <v>699.20749999999998</v>
      </c>
      <c r="E895" s="10"/>
    </row>
    <row r="896" spans="2:5" ht="15" customHeight="1" x14ac:dyDescent="0.25">
      <c r="B896" s="9"/>
      <c r="C896" s="15" t="s">
        <v>25</v>
      </c>
      <c r="D896" s="7">
        <v>740.33768999999995</v>
      </c>
      <c r="E896" s="10"/>
    </row>
    <row r="897" spans="2:5" ht="15" customHeight="1" x14ac:dyDescent="0.25">
      <c r="B897" s="9"/>
      <c r="C897" s="23" t="s">
        <v>10</v>
      </c>
      <c r="D897" s="26">
        <v>731.08768999999995</v>
      </c>
      <c r="E897" s="10"/>
    </row>
    <row r="898" spans="2:5" ht="15" customHeight="1" x14ac:dyDescent="0.25">
      <c r="B898" s="9"/>
      <c r="C898" s="23" t="s">
        <v>17</v>
      </c>
      <c r="D898" s="26">
        <v>9.25</v>
      </c>
      <c r="E898" s="10"/>
    </row>
    <row r="899" spans="2:5" ht="15" customHeight="1" x14ac:dyDescent="0.25">
      <c r="B899" s="9"/>
      <c r="C899" s="21" t="s">
        <v>27</v>
      </c>
      <c r="D899" s="12">
        <v>-41.130189999999999</v>
      </c>
      <c r="E899" s="10"/>
    </row>
    <row r="900" spans="2:5" ht="15" customHeight="1" x14ac:dyDescent="0.25">
      <c r="B900" s="9"/>
      <c r="C900" s="21" t="s">
        <v>28</v>
      </c>
      <c r="D900" s="12">
        <v>141.1867</v>
      </c>
      <c r="E900" s="10"/>
    </row>
    <row r="901" spans="2:5" ht="15" customHeight="1" x14ac:dyDescent="0.25">
      <c r="B901" s="9"/>
      <c r="C901" s="21" t="s">
        <v>29</v>
      </c>
      <c r="D901" s="12">
        <v>100.05651</v>
      </c>
      <c r="E901" s="10"/>
    </row>
    <row r="902" spans="2:5" ht="15" customHeight="1" x14ac:dyDescent="0.25">
      <c r="B902" s="9"/>
      <c r="C902" s="15" t="s">
        <v>31</v>
      </c>
      <c r="D902" s="8">
        <v>62</v>
      </c>
      <c r="E902" s="10"/>
    </row>
    <row r="903" spans="2:5" ht="30" customHeight="1" x14ac:dyDescent="0.25">
      <c r="B903" s="9"/>
      <c r="C903" s="16" t="s">
        <v>32</v>
      </c>
      <c r="D903" s="8">
        <v>2</v>
      </c>
      <c r="E903" s="10"/>
    </row>
    <row r="904" spans="2:5" ht="15" customHeight="1" x14ac:dyDescent="0.25">
      <c r="B904" s="9"/>
      <c r="C904" s="16" t="s">
        <v>33</v>
      </c>
      <c r="D904" s="8">
        <v>60</v>
      </c>
      <c r="E904" s="10"/>
    </row>
    <row r="905" spans="2:5" ht="15" customHeight="1" x14ac:dyDescent="0.25">
      <c r="B905" s="9"/>
      <c r="C905" s="216" t="s">
        <v>78</v>
      </c>
      <c r="D905" s="217"/>
      <c r="E905" s="10"/>
    </row>
    <row r="906" spans="2:5" ht="15" customHeight="1" x14ac:dyDescent="0.25">
      <c r="B906" s="9"/>
      <c r="C906" s="13" t="s">
        <v>0</v>
      </c>
      <c r="D906" s="11">
        <v>73.712239999999994</v>
      </c>
      <c r="E906" s="10"/>
    </row>
    <row r="907" spans="2:5" ht="15" customHeight="1" x14ac:dyDescent="0.25">
      <c r="B907" s="9"/>
      <c r="C907" s="14" t="s">
        <v>2</v>
      </c>
      <c r="D907" s="11">
        <v>73.712239999999994</v>
      </c>
      <c r="E907" s="10"/>
    </row>
    <row r="908" spans="2:5" ht="15" customHeight="1" x14ac:dyDescent="0.25">
      <c r="B908" s="9"/>
      <c r="C908" s="22" t="s">
        <v>10</v>
      </c>
      <c r="D908" s="26">
        <v>69.138589999999994</v>
      </c>
      <c r="E908" s="10"/>
    </row>
    <row r="909" spans="2:5" ht="15" customHeight="1" x14ac:dyDescent="0.25">
      <c r="B909" s="9"/>
      <c r="C909" s="17" t="s">
        <v>12</v>
      </c>
      <c r="D909" s="7">
        <v>19.138590000000001</v>
      </c>
      <c r="E909" s="10"/>
    </row>
    <row r="910" spans="2:5" ht="15" customHeight="1" x14ac:dyDescent="0.25">
      <c r="B910" s="9"/>
      <c r="C910" s="17" t="s">
        <v>16</v>
      </c>
      <c r="D910" s="7">
        <v>50</v>
      </c>
      <c r="E910" s="10"/>
    </row>
    <row r="911" spans="2:5" ht="15" customHeight="1" x14ac:dyDescent="0.25">
      <c r="B911" s="9"/>
      <c r="C911" s="25" t="s">
        <v>17</v>
      </c>
      <c r="D911" s="26">
        <v>278.93347</v>
      </c>
      <c r="E911" s="10"/>
    </row>
    <row r="912" spans="2:5" ht="15" customHeight="1" x14ac:dyDescent="0.25">
      <c r="B912" s="9"/>
      <c r="C912" s="15" t="s">
        <v>23</v>
      </c>
      <c r="D912" s="7">
        <v>73.712239999999994</v>
      </c>
      <c r="E912" s="10"/>
    </row>
    <row r="913" spans="2:5" ht="15" customHeight="1" x14ac:dyDescent="0.25">
      <c r="B913" s="9"/>
      <c r="C913" s="18" t="s">
        <v>0</v>
      </c>
      <c r="D913" s="11">
        <v>73.712239999999994</v>
      </c>
      <c r="E913" s="10"/>
    </row>
    <row r="914" spans="2:5" ht="15" customHeight="1" x14ac:dyDescent="0.25">
      <c r="B914" s="9"/>
      <c r="C914" s="15" t="s">
        <v>25</v>
      </c>
      <c r="D914" s="7">
        <v>348.07205999999996</v>
      </c>
      <c r="E914" s="10"/>
    </row>
    <row r="915" spans="2:5" ht="15" customHeight="1" x14ac:dyDescent="0.25">
      <c r="B915" s="9"/>
      <c r="C915" s="23" t="s">
        <v>10</v>
      </c>
      <c r="D915" s="26">
        <v>69.138589999999994</v>
      </c>
      <c r="E915" s="10"/>
    </row>
    <row r="916" spans="2:5" ht="15" customHeight="1" x14ac:dyDescent="0.25">
      <c r="B916" s="9"/>
      <c r="C916" s="23" t="s">
        <v>17</v>
      </c>
      <c r="D916" s="26">
        <v>278.93347</v>
      </c>
      <c r="E916" s="10"/>
    </row>
    <row r="917" spans="2:5" ht="15" customHeight="1" x14ac:dyDescent="0.25">
      <c r="B917" s="9"/>
      <c r="C917" s="21" t="s">
        <v>27</v>
      </c>
      <c r="D917" s="12">
        <v>-274.35982000000001</v>
      </c>
      <c r="E917" s="10"/>
    </row>
    <row r="918" spans="2:5" ht="15" customHeight="1" x14ac:dyDescent="0.25">
      <c r="B918" s="9"/>
      <c r="C918" s="21" t="s">
        <v>28</v>
      </c>
      <c r="D918" s="12">
        <v>396.47852999999998</v>
      </c>
      <c r="E918" s="10"/>
    </row>
    <row r="919" spans="2:5" ht="15" customHeight="1" x14ac:dyDescent="0.25">
      <c r="B919" s="9"/>
      <c r="C919" s="21" t="s">
        <v>29</v>
      </c>
      <c r="D919" s="12">
        <v>122.11870999999999</v>
      </c>
      <c r="E919" s="10"/>
    </row>
    <row r="920" spans="2:5" ht="15" customHeight="1" x14ac:dyDescent="0.25">
      <c r="B920" s="9"/>
      <c r="C920" s="15" t="s">
        <v>31</v>
      </c>
      <c r="D920" s="8">
        <v>63</v>
      </c>
      <c r="E920" s="10"/>
    </row>
    <row r="921" spans="2:5" ht="30" customHeight="1" x14ac:dyDescent="0.25">
      <c r="B921" s="9"/>
      <c r="C921" s="16" t="s">
        <v>32</v>
      </c>
      <c r="D921" s="8">
        <v>56</v>
      </c>
      <c r="E921" s="10"/>
    </row>
    <row r="922" spans="2:5" ht="15" customHeight="1" x14ac:dyDescent="0.25">
      <c r="B922" s="9"/>
      <c r="C922" s="16" t="s">
        <v>33</v>
      </c>
      <c r="D922" s="8">
        <v>7</v>
      </c>
      <c r="E922" s="10"/>
    </row>
    <row r="923" spans="2:5" ht="15" customHeight="1" x14ac:dyDescent="0.25">
      <c r="B923" s="9"/>
      <c r="C923" s="216" t="s">
        <v>79</v>
      </c>
      <c r="D923" s="217"/>
      <c r="E923" s="10"/>
    </row>
    <row r="924" spans="2:5" ht="15" customHeight="1" x14ac:dyDescent="0.25">
      <c r="B924" s="9"/>
      <c r="C924" s="13" t="s">
        <v>0</v>
      </c>
      <c r="D924" s="11">
        <v>4583.4143100000001</v>
      </c>
      <c r="E924" s="10"/>
    </row>
    <row r="925" spans="2:5" ht="15" customHeight="1" x14ac:dyDescent="0.25">
      <c r="B925" s="9"/>
      <c r="C925" s="14" t="s">
        <v>3</v>
      </c>
      <c r="D925" s="11">
        <v>4583.4143100000001</v>
      </c>
      <c r="E925" s="10"/>
    </row>
    <row r="926" spans="2:5" ht="15" customHeight="1" x14ac:dyDescent="0.25">
      <c r="B926" s="9"/>
      <c r="C926" s="22" t="s">
        <v>10</v>
      </c>
      <c r="D926" s="26">
        <v>367.12892999999997</v>
      </c>
      <c r="E926" s="10"/>
    </row>
    <row r="927" spans="2:5" ht="15" customHeight="1" x14ac:dyDescent="0.25">
      <c r="B927" s="9"/>
      <c r="C927" s="17" t="s">
        <v>12</v>
      </c>
      <c r="D927" s="7">
        <v>238.22503</v>
      </c>
      <c r="E927" s="10"/>
    </row>
    <row r="928" spans="2:5" ht="15" customHeight="1" x14ac:dyDescent="0.25">
      <c r="B928" s="9"/>
      <c r="C928" s="17" t="s">
        <v>16</v>
      </c>
      <c r="D928" s="7">
        <v>128.90389999999999</v>
      </c>
      <c r="E928" s="10"/>
    </row>
    <row r="929" spans="2:5" ht="15" customHeight="1" x14ac:dyDescent="0.25">
      <c r="B929" s="9"/>
      <c r="C929" s="25" t="s">
        <v>17</v>
      </c>
      <c r="D929" s="26">
        <v>1094.1308100000001</v>
      </c>
      <c r="E929" s="10"/>
    </row>
    <row r="930" spans="2:5" ht="15" customHeight="1" x14ac:dyDescent="0.25">
      <c r="B930" s="9"/>
      <c r="C930" s="15" t="s">
        <v>23</v>
      </c>
      <c r="D930" s="7">
        <v>4583.4143100000001</v>
      </c>
      <c r="E930" s="10"/>
    </row>
    <row r="931" spans="2:5" ht="15" customHeight="1" x14ac:dyDescent="0.25">
      <c r="B931" s="9"/>
      <c r="C931" s="18" t="s">
        <v>0</v>
      </c>
      <c r="D931" s="11">
        <v>4583.4143100000001</v>
      </c>
      <c r="E931" s="10"/>
    </row>
    <row r="932" spans="2:5" ht="15" customHeight="1" x14ac:dyDescent="0.25">
      <c r="B932" s="9"/>
      <c r="C932" s="15" t="s">
        <v>25</v>
      </c>
      <c r="D932" s="7">
        <v>1461.2597400000002</v>
      </c>
      <c r="E932" s="10"/>
    </row>
    <row r="933" spans="2:5" ht="15" customHeight="1" x14ac:dyDescent="0.25">
      <c r="B933" s="9"/>
      <c r="C933" s="23" t="s">
        <v>10</v>
      </c>
      <c r="D933" s="26">
        <v>367.12893000000003</v>
      </c>
      <c r="E933" s="10"/>
    </row>
    <row r="934" spans="2:5" ht="15" customHeight="1" x14ac:dyDescent="0.25">
      <c r="B934" s="9"/>
      <c r="C934" s="23" t="s">
        <v>17</v>
      </c>
      <c r="D934" s="26">
        <v>1094.1308100000001</v>
      </c>
      <c r="E934" s="10"/>
    </row>
    <row r="935" spans="2:5" ht="15" customHeight="1" x14ac:dyDescent="0.25">
      <c r="B935" s="9"/>
      <c r="C935" s="21" t="s">
        <v>27</v>
      </c>
      <c r="D935" s="12">
        <v>3122.1545700000001</v>
      </c>
      <c r="E935" s="10"/>
    </row>
    <row r="936" spans="2:5" ht="15" customHeight="1" x14ac:dyDescent="0.25">
      <c r="B936" s="9"/>
      <c r="C936" s="21" t="s">
        <v>28</v>
      </c>
      <c r="D936" s="12">
        <v>654.98703</v>
      </c>
      <c r="E936" s="10"/>
    </row>
    <row r="937" spans="2:5" ht="15" customHeight="1" x14ac:dyDescent="0.25">
      <c r="B937" s="9"/>
      <c r="C937" s="21" t="s">
        <v>29</v>
      </c>
      <c r="D937" s="12">
        <v>3777.1415999999999</v>
      </c>
      <c r="E937" s="10"/>
    </row>
    <row r="938" spans="2:5" ht="15" customHeight="1" x14ac:dyDescent="0.25">
      <c r="B938" s="9"/>
      <c r="C938" s="15" t="s">
        <v>31</v>
      </c>
      <c r="D938" s="8">
        <v>1158</v>
      </c>
      <c r="E938" s="10"/>
    </row>
    <row r="939" spans="2:5" ht="30" customHeight="1" x14ac:dyDescent="0.25">
      <c r="B939" s="9"/>
      <c r="C939" s="16" t="s">
        <v>32</v>
      </c>
      <c r="D939" s="8">
        <v>160</v>
      </c>
      <c r="E939" s="10"/>
    </row>
    <row r="940" spans="2:5" ht="15" customHeight="1" x14ac:dyDescent="0.25">
      <c r="B940" s="9"/>
      <c r="C940" s="16" t="s">
        <v>33</v>
      </c>
      <c r="D940" s="8">
        <v>998</v>
      </c>
      <c r="E940" s="10"/>
    </row>
    <row r="941" spans="2:5" ht="15" customHeight="1" x14ac:dyDescent="0.25">
      <c r="B941" s="9"/>
      <c r="C941" s="216" t="s">
        <v>80</v>
      </c>
      <c r="D941" s="217"/>
      <c r="E941" s="10"/>
    </row>
    <row r="942" spans="2:5" ht="15" customHeight="1" x14ac:dyDescent="0.25">
      <c r="B942" s="9"/>
      <c r="C942" s="13" t="s">
        <v>0</v>
      </c>
      <c r="D942" s="11">
        <v>370.06718000000001</v>
      </c>
      <c r="E942" s="10"/>
    </row>
    <row r="943" spans="2:5" ht="15" customHeight="1" x14ac:dyDescent="0.25">
      <c r="B943" s="9"/>
      <c r="C943" s="14" t="s">
        <v>2</v>
      </c>
      <c r="D943" s="11">
        <v>324.50812000000002</v>
      </c>
      <c r="E943" s="10"/>
    </row>
    <row r="944" spans="2:5" ht="15" customHeight="1" x14ac:dyDescent="0.25">
      <c r="B944" s="9"/>
      <c r="C944" s="14" t="s">
        <v>3</v>
      </c>
      <c r="D944" s="11">
        <v>45.559060000000002</v>
      </c>
      <c r="E944" s="10"/>
    </row>
    <row r="945" spans="2:5" ht="15" customHeight="1" x14ac:dyDescent="0.25">
      <c r="B945" s="9"/>
      <c r="C945" s="22" t="s">
        <v>10</v>
      </c>
      <c r="D945" s="26">
        <v>54.054940000000002</v>
      </c>
      <c r="E945" s="10"/>
    </row>
    <row r="946" spans="2:5" ht="15" customHeight="1" x14ac:dyDescent="0.25">
      <c r="B946" s="9"/>
      <c r="C946" s="17" t="s">
        <v>11</v>
      </c>
      <c r="D946" s="7">
        <v>16.429069999999999</v>
      </c>
      <c r="E946" s="10"/>
    </row>
    <row r="947" spans="2:5" ht="15" customHeight="1" x14ac:dyDescent="0.25">
      <c r="B947" s="9"/>
      <c r="C947" s="17" t="s">
        <v>12</v>
      </c>
      <c r="D947" s="7">
        <v>35.704929999999997</v>
      </c>
      <c r="E947" s="10"/>
    </row>
    <row r="948" spans="2:5" ht="15" customHeight="1" x14ac:dyDescent="0.25">
      <c r="B948" s="9"/>
      <c r="C948" s="17" t="s">
        <v>16</v>
      </c>
      <c r="D948" s="7">
        <v>1.9209400000000001</v>
      </c>
      <c r="E948" s="10"/>
    </row>
    <row r="949" spans="2:5" ht="15" customHeight="1" x14ac:dyDescent="0.25">
      <c r="B949" s="9"/>
      <c r="C949" s="15" t="s">
        <v>23</v>
      </c>
      <c r="D949" s="7">
        <v>370.06718000000001</v>
      </c>
      <c r="E949" s="10"/>
    </row>
    <row r="950" spans="2:5" ht="15" customHeight="1" x14ac:dyDescent="0.25">
      <c r="B950" s="9"/>
      <c r="C950" s="18" t="s">
        <v>0</v>
      </c>
      <c r="D950" s="11">
        <v>370.06718000000001</v>
      </c>
      <c r="E950" s="10"/>
    </row>
    <row r="951" spans="2:5" ht="15" customHeight="1" x14ac:dyDescent="0.25">
      <c r="B951" s="9"/>
      <c r="C951" s="15" t="s">
        <v>25</v>
      </c>
      <c r="D951" s="7">
        <v>54.054940000000002</v>
      </c>
      <c r="E951" s="10"/>
    </row>
    <row r="952" spans="2:5" ht="15" customHeight="1" x14ac:dyDescent="0.25">
      <c r="B952" s="9"/>
      <c r="C952" s="23" t="s">
        <v>10</v>
      </c>
      <c r="D952" s="26">
        <v>54.054940000000002</v>
      </c>
      <c r="E952" s="10"/>
    </row>
    <row r="953" spans="2:5" ht="15" customHeight="1" x14ac:dyDescent="0.25">
      <c r="B953" s="9"/>
      <c r="C953" s="21" t="s">
        <v>27</v>
      </c>
      <c r="D953" s="12">
        <v>316.01224000000002</v>
      </c>
      <c r="E953" s="10"/>
    </row>
    <row r="954" spans="2:5" ht="15" customHeight="1" x14ac:dyDescent="0.25">
      <c r="B954" s="9"/>
      <c r="C954" s="21" t="s">
        <v>28</v>
      </c>
      <c r="D954" s="12">
        <v>92.628360000000001</v>
      </c>
      <c r="E954" s="10"/>
    </row>
    <row r="955" spans="2:5" ht="15" customHeight="1" x14ac:dyDescent="0.25">
      <c r="B955" s="9"/>
      <c r="C955" s="21" t="s">
        <v>29</v>
      </c>
      <c r="D955" s="12">
        <v>408.64060000000001</v>
      </c>
      <c r="E955" s="10"/>
    </row>
    <row r="956" spans="2:5" ht="15" customHeight="1" x14ac:dyDescent="0.25">
      <c r="B956" s="9"/>
      <c r="C956" s="15" t="s">
        <v>31</v>
      </c>
      <c r="D956" s="8">
        <v>132</v>
      </c>
      <c r="E956" s="10"/>
    </row>
    <row r="957" spans="2:5" ht="30" customHeight="1" x14ac:dyDescent="0.25">
      <c r="B957" s="9"/>
      <c r="C957" s="16" t="s">
        <v>32</v>
      </c>
      <c r="D957" s="8">
        <v>112</v>
      </c>
      <c r="E957" s="10"/>
    </row>
    <row r="958" spans="2:5" ht="15" customHeight="1" x14ac:dyDescent="0.25">
      <c r="B958" s="9"/>
      <c r="C958" s="16" t="s">
        <v>33</v>
      </c>
      <c r="D958" s="8">
        <v>20</v>
      </c>
      <c r="E958" s="10"/>
    </row>
    <row r="959" spans="2:5" ht="13.8" x14ac:dyDescent="0.25">
      <c r="B959" s="9"/>
      <c r="C959" s="216" t="s">
        <v>81</v>
      </c>
      <c r="D959" s="217"/>
      <c r="E959" s="10"/>
    </row>
    <row r="960" spans="2:5" ht="15" customHeight="1" x14ac:dyDescent="0.25">
      <c r="B960" s="9"/>
      <c r="C960" s="13" t="s">
        <v>0</v>
      </c>
      <c r="D960" s="11">
        <v>6.25</v>
      </c>
      <c r="E960" s="10"/>
    </row>
    <row r="961" spans="2:5" ht="15" customHeight="1" x14ac:dyDescent="0.25">
      <c r="B961" s="9"/>
      <c r="C961" s="14" t="s">
        <v>2</v>
      </c>
      <c r="D961" s="11">
        <v>6.25</v>
      </c>
      <c r="E961" s="10"/>
    </row>
    <row r="962" spans="2:5" ht="15" customHeight="1" x14ac:dyDescent="0.25">
      <c r="B962" s="9"/>
      <c r="C962" s="22" t="s">
        <v>10</v>
      </c>
      <c r="D962" s="26">
        <v>36.695239999999998</v>
      </c>
      <c r="E962" s="10"/>
    </row>
    <row r="963" spans="2:5" ht="15" customHeight="1" x14ac:dyDescent="0.25">
      <c r="B963" s="9"/>
      <c r="C963" s="17" t="s">
        <v>12</v>
      </c>
      <c r="D963" s="7">
        <v>36.695239999999998</v>
      </c>
      <c r="E963" s="10"/>
    </row>
    <row r="964" spans="2:5" ht="15" customHeight="1" x14ac:dyDescent="0.25">
      <c r="B964" s="9"/>
      <c r="C964" s="25" t="s">
        <v>17</v>
      </c>
      <c r="D964" s="26">
        <v>302.57468999999998</v>
      </c>
      <c r="E964" s="10"/>
    </row>
    <row r="965" spans="2:5" ht="15" customHeight="1" x14ac:dyDescent="0.25">
      <c r="B965" s="9"/>
      <c r="C965" s="15" t="s">
        <v>23</v>
      </c>
      <c r="D965" s="7">
        <v>6.25</v>
      </c>
      <c r="E965" s="10"/>
    </row>
    <row r="966" spans="2:5" ht="15" customHeight="1" x14ac:dyDescent="0.25">
      <c r="B966" s="9"/>
      <c r="C966" s="18" t="s">
        <v>0</v>
      </c>
      <c r="D966" s="11">
        <v>6.25</v>
      </c>
      <c r="E966" s="10"/>
    </row>
    <row r="967" spans="2:5" ht="15" customHeight="1" x14ac:dyDescent="0.25">
      <c r="B967" s="9"/>
      <c r="C967" s="15" t="s">
        <v>25</v>
      </c>
      <c r="D967" s="7">
        <v>339.26992999999999</v>
      </c>
      <c r="E967" s="10"/>
    </row>
    <row r="968" spans="2:5" ht="15" customHeight="1" x14ac:dyDescent="0.25">
      <c r="B968" s="9"/>
      <c r="C968" s="23" t="s">
        <v>10</v>
      </c>
      <c r="D968" s="26">
        <v>36.695239999999998</v>
      </c>
      <c r="E968" s="10"/>
    </row>
    <row r="969" spans="2:5" ht="15" customHeight="1" x14ac:dyDescent="0.25">
      <c r="B969" s="9"/>
      <c r="C969" s="23" t="s">
        <v>17</v>
      </c>
      <c r="D969" s="26">
        <v>302.57468999999998</v>
      </c>
      <c r="E969" s="10"/>
    </row>
    <row r="970" spans="2:5" ht="15" customHeight="1" x14ac:dyDescent="0.25">
      <c r="B970" s="9"/>
      <c r="C970" s="21" t="s">
        <v>27</v>
      </c>
      <c r="D970" s="12">
        <v>-333.01992999999999</v>
      </c>
      <c r="E970" s="10"/>
    </row>
    <row r="971" spans="2:5" ht="15" customHeight="1" x14ac:dyDescent="0.25">
      <c r="B971" s="9"/>
      <c r="C971" s="21" t="s">
        <v>28</v>
      </c>
      <c r="D971" s="12">
        <v>347.54336999999998</v>
      </c>
      <c r="E971" s="10"/>
    </row>
    <row r="972" spans="2:5" ht="15" customHeight="1" x14ac:dyDescent="0.25">
      <c r="B972" s="9"/>
      <c r="C972" s="21" t="s">
        <v>29</v>
      </c>
      <c r="D972" s="12">
        <v>14.523440000000001</v>
      </c>
      <c r="E972" s="10"/>
    </row>
    <row r="973" spans="2:5" ht="15" customHeight="1" x14ac:dyDescent="0.25">
      <c r="B973" s="9"/>
      <c r="C973" s="15" t="s">
        <v>31</v>
      </c>
      <c r="D973" s="8">
        <v>54</v>
      </c>
      <c r="E973" s="10"/>
    </row>
    <row r="974" spans="2:5" ht="30" customHeight="1" x14ac:dyDescent="0.25">
      <c r="B974" s="9"/>
      <c r="C974" s="16" t="s">
        <v>32</v>
      </c>
      <c r="D974" s="8">
        <v>44</v>
      </c>
      <c r="E974" s="10"/>
    </row>
    <row r="975" spans="2:5" ht="15" customHeight="1" x14ac:dyDescent="0.25">
      <c r="B975" s="9"/>
      <c r="C975" s="16" t="s">
        <v>33</v>
      </c>
      <c r="D975" s="8">
        <v>10</v>
      </c>
      <c r="E975" s="10"/>
    </row>
    <row r="976" spans="2:5" ht="15" customHeight="1" x14ac:dyDescent="0.25">
      <c r="B976" s="9"/>
      <c r="C976" s="216" t="s">
        <v>82</v>
      </c>
      <c r="D976" s="217"/>
      <c r="E976" s="10"/>
    </row>
    <row r="977" spans="2:5" ht="15" customHeight="1" x14ac:dyDescent="0.25">
      <c r="B977" s="9"/>
      <c r="C977" s="13" t="s">
        <v>0</v>
      </c>
      <c r="D977" s="11">
        <v>252.48099999999999</v>
      </c>
      <c r="E977" s="10"/>
    </row>
    <row r="978" spans="2:5" ht="15" customHeight="1" x14ac:dyDescent="0.25">
      <c r="B978" s="9"/>
      <c r="C978" s="14" t="s">
        <v>2</v>
      </c>
      <c r="D978" s="11">
        <v>248.80342999999999</v>
      </c>
      <c r="E978" s="10"/>
    </row>
    <row r="979" spans="2:5" ht="15" customHeight="1" x14ac:dyDescent="0.25">
      <c r="B979" s="9"/>
      <c r="C979" s="14" t="s">
        <v>3</v>
      </c>
      <c r="D979" s="11">
        <v>3.6775699999999998</v>
      </c>
      <c r="E979" s="10"/>
    </row>
    <row r="980" spans="2:5" ht="15" customHeight="1" x14ac:dyDescent="0.25">
      <c r="B980" s="9"/>
      <c r="C980" s="22" t="s">
        <v>10</v>
      </c>
      <c r="D980" s="26">
        <v>35.9985</v>
      </c>
      <c r="E980" s="10"/>
    </row>
    <row r="981" spans="2:5" ht="15" customHeight="1" x14ac:dyDescent="0.25">
      <c r="B981" s="9"/>
      <c r="C981" s="17" t="s">
        <v>11</v>
      </c>
      <c r="D981" s="7">
        <v>9.33</v>
      </c>
      <c r="E981" s="10"/>
    </row>
    <row r="982" spans="2:5" ht="15" customHeight="1" x14ac:dyDescent="0.25">
      <c r="B982" s="9"/>
      <c r="C982" s="17" t="s">
        <v>12</v>
      </c>
      <c r="D982" s="7">
        <v>17.581479999999999</v>
      </c>
      <c r="E982" s="10"/>
    </row>
    <row r="983" spans="2:5" ht="15" customHeight="1" x14ac:dyDescent="0.25">
      <c r="B983" s="9"/>
      <c r="C983" s="17" t="s">
        <v>16</v>
      </c>
      <c r="D983" s="7">
        <v>9.0870200000000008</v>
      </c>
      <c r="E983" s="10"/>
    </row>
    <row r="984" spans="2:5" ht="15" customHeight="1" x14ac:dyDescent="0.25">
      <c r="B984" s="9"/>
      <c r="C984" s="25" t="s">
        <v>17</v>
      </c>
      <c r="D984" s="26">
        <v>5.5789999999999997</v>
      </c>
      <c r="E984" s="10"/>
    </row>
    <row r="985" spans="2:5" ht="15" customHeight="1" x14ac:dyDescent="0.25">
      <c r="B985" s="9"/>
      <c r="C985" s="15" t="s">
        <v>23</v>
      </c>
      <c r="D985" s="7">
        <v>252.48099999999999</v>
      </c>
      <c r="E985" s="10"/>
    </row>
    <row r="986" spans="2:5" ht="15" customHeight="1" x14ac:dyDescent="0.25">
      <c r="B986" s="9"/>
      <c r="C986" s="18" t="s">
        <v>0</v>
      </c>
      <c r="D986" s="11">
        <v>252.48099999999999</v>
      </c>
      <c r="E986" s="10"/>
    </row>
    <row r="987" spans="2:5" ht="15" customHeight="1" x14ac:dyDescent="0.25">
      <c r="B987" s="9"/>
      <c r="C987" s="15" t="s">
        <v>25</v>
      </c>
      <c r="D987" s="7">
        <v>41.577500000000001</v>
      </c>
      <c r="E987" s="10"/>
    </row>
    <row r="988" spans="2:5" ht="15" customHeight="1" x14ac:dyDescent="0.25">
      <c r="B988" s="9"/>
      <c r="C988" s="23" t="s">
        <v>10</v>
      </c>
      <c r="D988" s="26">
        <v>35.9985</v>
      </c>
      <c r="E988" s="10"/>
    </row>
    <row r="989" spans="2:5" ht="15" customHeight="1" x14ac:dyDescent="0.25">
      <c r="B989" s="9"/>
      <c r="C989" s="23" t="s">
        <v>17</v>
      </c>
      <c r="D989" s="26">
        <v>5.5789999999999997</v>
      </c>
      <c r="E989" s="10"/>
    </row>
    <row r="990" spans="2:5" ht="15" customHeight="1" x14ac:dyDescent="0.25">
      <c r="B990" s="9"/>
      <c r="C990" s="21" t="s">
        <v>27</v>
      </c>
      <c r="D990" s="12">
        <v>210.90350000000001</v>
      </c>
      <c r="E990" s="10"/>
    </row>
    <row r="991" spans="2:5" ht="15" customHeight="1" x14ac:dyDescent="0.25">
      <c r="B991" s="9"/>
      <c r="C991" s="21" t="s">
        <v>28</v>
      </c>
      <c r="D991" s="12">
        <v>88.166089999999997</v>
      </c>
      <c r="E991" s="10"/>
    </row>
    <row r="992" spans="2:5" ht="15" customHeight="1" x14ac:dyDescent="0.25">
      <c r="B992" s="9"/>
      <c r="C992" s="21" t="s">
        <v>29</v>
      </c>
      <c r="D992" s="12">
        <v>299.06959000000001</v>
      </c>
      <c r="E992" s="10"/>
    </row>
    <row r="993" spans="2:5" ht="15" customHeight="1" x14ac:dyDescent="0.25">
      <c r="B993" s="9"/>
      <c r="C993" s="15" t="s">
        <v>31</v>
      </c>
      <c r="D993" s="8">
        <v>60</v>
      </c>
      <c r="E993" s="10"/>
    </row>
    <row r="994" spans="2:5" ht="30" customHeight="1" x14ac:dyDescent="0.25">
      <c r="B994" s="9"/>
      <c r="C994" s="16" t="s">
        <v>32</v>
      </c>
      <c r="D994" s="8">
        <v>55</v>
      </c>
      <c r="E994" s="10"/>
    </row>
    <row r="995" spans="2:5" ht="15" customHeight="1" x14ac:dyDescent="0.25">
      <c r="B995" s="9"/>
      <c r="C995" s="16" t="s">
        <v>33</v>
      </c>
      <c r="D995" s="8">
        <v>5</v>
      </c>
      <c r="E995" s="10"/>
    </row>
    <row r="996" spans="2:5" ht="15" customHeight="1" x14ac:dyDescent="0.25">
      <c r="B996" s="9"/>
      <c r="C996" s="216" t="s">
        <v>83</v>
      </c>
      <c r="D996" s="217"/>
      <c r="E996" s="10"/>
    </row>
    <row r="997" spans="2:5" ht="15" customHeight="1" x14ac:dyDescent="0.25">
      <c r="B997" s="9"/>
      <c r="C997" s="13" t="s">
        <v>0</v>
      </c>
      <c r="D997" s="11">
        <v>259.85804999999999</v>
      </c>
      <c r="E997" s="10"/>
    </row>
    <row r="998" spans="2:5" ht="15" customHeight="1" x14ac:dyDescent="0.25">
      <c r="B998" s="9"/>
      <c r="C998" s="14" t="s">
        <v>3</v>
      </c>
      <c r="D998" s="11">
        <v>259.85804999999999</v>
      </c>
      <c r="E998" s="10"/>
    </row>
    <row r="999" spans="2:5" ht="15" customHeight="1" x14ac:dyDescent="0.25">
      <c r="B999" s="9"/>
      <c r="C999" s="22" t="s">
        <v>10</v>
      </c>
      <c r="D999" s="26">
        <v>168.69891000000001</v>
      </c>
      <c r="E999" s="10"/>
    </row>
    <row r="1000" spans="2:5" ht="15" customHeight="1" x14ac:dyDescent="0.25">
      <c r="B1000" s="9"/>
      <c r="C1000" s="17" t="s">
        <v>12</v>
      </c>
      <c r="D1000" s="7">
        <v>168.69891000000001</v>
      </c>
      <c r="E1000" s="10"/>
    </row>
    <row r="1001" spans="2:5" ht="15" customHeight="1" x14ac:dyDescent="0.25">
      <c r="B1001" s="9"/>
      <c r="C1001" s="25" t="s">
        <v>17</v>
      </c>
      <c r="D1001" s="26">
        <v>30.16</v>
      </c>
      <c r="E1001" s="10"/>
    </row>
    <row r="1002" spans="2:5" ht="15" customHeight="1" x14ac:dyDescent="0.25">
      <c r="B1002" s="9"/>
      <c r="C1002" s="15" t="s">
        <v>23</v>
      </c>
      <c r="D1002" s="7">
        <v>259.85804999999999</v>
      </c>
      <c r="E1002" s="10"/>
    </row>
    <row r="1003" spans="2:5" ht="15" customHeight="1" x14ac:dyDescent="0.25">
      <c r="B1003" s="9"/>
      <c r="C1003" s="18" t="s">
        <v>0</v>
      </c>
      <c r="D1003" s="11">
        <v>259.85804999999999</v>
      </c>
      <c r="E1003" s="10"/>
    </row>
    <row r="1004" spans="2:5" ht="15" customHeight="1" x14ac:dyDescent="0.25">
      <c r="B1004" s="9"/>
      <c r="C1004" s="15" t="s">
        <v>25</v>
      </c>
      <c r="D1004" s="7">
        <v>198.85891000000001</v>
      </c>
      <c r="E1004" s="10"/>
    </row>
    <row r="1005" spans="2:5" ht="15" customHeight="1" x14ac:dyDescent="0.25">
      <c r="B1005" s="9"/>
      <c r="C1005" s="23" t="s">
        <v>10</v>
      </c>
      <c r="D1005" s="26">
        <v>168.69891000000001</v>
      </c>
      <c r="E1005" s="10"/>
    </row>
    <row r="1006" spans="2:5" ht="15" customHeight="1" x14ac:dyDescent="0.25">
      <c r="B1006" s="9"/>
      <c r="C1006" s="23" t="s">
        <v>17</v>
      </c>
      <c r="D1006" s="26">
        <v>30.16</v>
      </c>
      <c r="E1006" s="10"/>
    </row>
    <row r="1007" spans="2:5" ht="15" customHeight="1" x14ac:dyDescent="0.25">
      <c r="B1007" s="9"/>
      <c r="C1007" s="21" t="s">
        <v>27</v>
      </c>
      <c r="D1007" s="12">
        <v>60.999139999999997</v>
      </c>
      <c r="E1007" s="10"/>
    </row>
    <row r="1008" spans="2:5" ht="15" customHeight="1" x14ac:dyDescent="0.25">
      <c r="B1008" s="9"/>
      <c r="C1008" s="21" t="s">
        <v>28</v>
      </c>
      <c r="D1008" s="12">
        <v>241.48226</v>
      </c>
      <c r="E1008" s="10"/>
    </row>
    <row r="1009" spans="2:5" ht="15" customHeight="1" x14ac:dyDescent="0.25">
      <c r="B1009" s="9"/>
      <c r="C1009" s="21" t="s">
        <v>29</v>
      </c>
      <c r="D1009" s="12">
        <v>302.48140000000001</v>
      </c>
      <c r="E1009" s="10"/>
    </row>
    <row r="1010" spans="2:5" ht="15" customHeight="1" x14ac:dyDescent="0.25">
      <c r="B1010" s="9"/>
      <c r="C1010" s="15" t="s">
        <v>31</v>
      </c>
      <c r="D1010" s="8">
        <v>494</v>
      </c>
      <c r="E1010" s="10"/>
    </row>
    <row r="1011" spans="2:5" ht="30" customHeight="1" x14ac:dyDescent="0.25">
      <c r="B1011" s="9"/>
      <c r="C1011" s="16" t="s">
        <v>32</v>
      </c>
      <c r="D1011" s="8">
        <v>483</v>
      </c>
      <c r="E1011" s="10"/>
    </row>
    <row r="1012" spans="2:5" ht="15" customHeight="1" x14ac:dyDescent="0.25">
      <c r="B1012" s="9"/>
      <c r="C1012" s="16" t="s">
        <v>33</v>
      </c>
      <c r="D1012" s="8">
        <v>11</v>
      </c>
      <c r="E1012" s="10"/>
    </row>
    <row r="1013" spans="2:5" ht="15" customHeight="1" x14ac:dyDescent="0.25">
      <c r="B1013" s="9"/>
      <c r="C1013" s="216" t="s">
        <v>84</v>
      </c>
      <c r="D1013" s="217"/>
      <c r="E1013" s="10"/>
    </row>
    <row r="1014" spans="2:5" ht="15" customHeight="1" x14ac:dyDescent="0.25">
      <c r="B1014" s="9"/>
      <c r="C1014" s="13" t="s">
        <v>0</v>
      </c>
      <c r="D1014" s="11">
        <v>101.25847</v>
      </c>
      <c r="E1014" s="10"/>
    </row>
    <row r="1015" spans="2:5" ht="15" customHeight="1" x14ac:dyDescent="0.25">
      <c r="B1015" s="9"/>
      <c r="C1015" s="14" t="s">
        <v>3</v>
      </c>
      <c r="D1015" s="11">
        <v>101.25847</v>
      </c>
      <c r="E1015" s="10"/>
    </row>
    <row r="1016" spans="2:5" ht="15" customHeight="1" x14ac:dyDescent="0.25">
      <c r="B1016" s="9"/>
      <c r="C1016" s="22" t="s">
        <v>10</v>
      </c>
      <c r="D1016" s="26">
        <v>83.493459999999999</v>
      </c>
      <c r="E1016" s="10"/>
    </row>
    <row r="1017" spans="2:5" ht="15" customHeight="1" x14ac:dyDescent="0.25">
      <c r="B1017" s="9"/>
      <c r="C1017" s="17" t="s">
        <v>12</v>
      </c>
      <c r="D1017" s="7">
        <v>83.024569999999997</v>
      </c>
      <c r="E1017" s="10"/>
    </row>
    <row r="1018" spans="2:5" ht="15" customHeight="1" x14ac:dyDescent="0.25">
      <c r="B1018" s="9"/>
      <c r="C1018" s="17" t="s">
        <v>16</v>
      </c>
      <c r="D1018" s="7">
        <v>0.46888999999999997</v>
      </c>
      <c r="E1018" s="10"/>
    </row>
    <row r="1019" spans="2:5" ht="15" customHeight="1" x14ac:dyDescent="0.25">
      <c r="B1019" s="9"/>
      <c r="C1019" s="25" t="s">
        <v>17</v>
      </c>
      <c r="D1019" s="26">
        <v>14.098000000000001</v>
      </c>
      <c r="E1019" s="10"/>
    </row>
    <row r="1020" spans="2:5" ht="15" customHeight="1" x14ac:dyDescent="0.25">
      <c r="B1020" s="9"/>
      <c r="C1020" s="15" t="s">
        <v>23</v>
      </c>
      <c r="D1020" s="7">
        <v>101.25847</v>
      </c>
      <c r="E1020" s="10"/>
    </row>
    <row r="1021" spans="2:5" ht="15" customHeight="1" x14ac:dyDescent="0.25">
      <c r="B1021" s="9"/>
      <c r="C1021" s="18" t="s">
        <v>0</v>
      </c>
      <c r="D1021" s="11">
        <v>101.25847</v>
      </c>
      <c r="E1021" s="10"/>
    </row>
    <row r="1022" spans="2:5" ht="15" customHeight="1" x14ac:dyDescent="0.25">
      <c r="B1022" s="9"/>
      <c r="C1022" s="15" t="s">
        <v>25</v>
      </c>
      <c r="D1022" s="7">
        <v>97.591459999999998</v>
      </c>
      <c r="E1022" s="10"/>
    </row>
    <row r="1023" spans="2:5" ht="15" customHeight="1" x14ac:dyDescent="0.25">
      <c r="B1023" s="9"/>
      <c r="C1023" s="23" t="s">
        <v>10</v>
      </c>
      <c r="D1023" s="26">
        <v>83.493459999999999</v>
      </c>
      <c r="E1023" s="10"/>
    </row>
    <row r="1024" spans="2:5" ht="15" customHeight="1" x14ac:dyDescent="0.25">
      <c r="B1024" s="9"/>
      <c r="C1024" s="23" t="s">
        <v>17</v>
      </c>
      <c r="D1024" s="26">
        <v>14.098000000000001</v>
      </c>
      <c r="E1024" s="10"/>
    </row>
    <row r="1025" spans="2:5" ht="15" customHeight="1" x14ac:dyDescent="0.25">
      <c r="B1025" s="9"/>
      <c r="C1025" s="21" t="s">
        <v>27</v>
      </c>
      <c r="D1025" s="12">
        <v>3.6670099999999999</v>
      </c>
      <c r="E1025" s="10"/>
    </row>
    <row r="1026" spans="2:5" ht="15" customHeight="1" x14ac:dyDescent="0.25">
      <c r="B1026" s="9"/>
      <c r="C1026" s="21" t="s">
        <v>28</v>
      </c>
      <c r="D1026" s="12">
        <v>7.73874</v>
      </c>
      <c r="E1026" s="10"/>
    </row>
    <row r="1027" spans="2:5" ht="15" customHeight="1" x14ac:dyDescent="0.25">
      <c r="B1027" s="9"/>
      <c r="C1027" s="21" t="s">
        <v>29</v>
      </c>
      <c r="D1027" s="12">
        <v>11.405749999999999</v>
      </c>
      <c r="E1027" s="10"/>
    </row>
    <row r="1028" spans="2:5" ht="15" customHeight="1" x14ac:dyDescent="0.25">
      <c r="B1028" s="9"/>
      <c r="C1028" s="15" t="s">
        <v>31</v>
      </c>
      <c r="D1028" s="8">
        <v>983</v>
      </c>
      <c r="E1028" s="10"/>
    </row>
    <row r="1029" spans="2:5" ht="30" customHeight="1" x14ac:dyDescent="0.25">
      <c r="B1029" s="9"/>
      <c r="C1029" s="16" t="s">
        <v>32</v>
      </c>
      <c r="D1029" s="8">
        <v>937</v>
      </c>
      <c r="E1029" s="10"/>
    </row>
    <row r="1030" spans="2:5" ht="15" customHeight="1" x14ac:dyDescent="0.25">
      <c r="B1030" s="9"/>
      <c r="C1030" s="16" t="s">
        <v>33</v>
      </c>
      <c r="D1030" s="8">
        <v>46</v>
      </c>
      <c r="E1030" s="10"/>
    </row>
    <row r="1031" spans="2:5" ht="13.8" x14ac:dyDescent="0.25">
      <c r="B1031" s="9"/>
      <c r="C1031" s="216" t="s">
        <v>85</v>
      </c>
      <c r="D1031" s="217"/>
      <c r="E1031" s="10"/>
    </row>
    <row r="1032" spans="2:5" ht="15" customHeight="1" x14ac:dyDescent="0.25">
      <c r="B1032" s="9"/>
      <c r="C1032" s="13" t="s">
        <v>0</v>
      </c>
      <c r="D1032" s="11">
        <v>605.66137000000003</v>
      </c>
      <c r="E1032" s="10"/>
    </row>
    <row r="1033" spans="2:5" ht="15" customHeight="1" x14ac:dyDescent="0.25">
      <c r="B1033" s="9"/>
      <c r="C1033" s="14" t="s">
        <v>2</v>
      </c>
      <c r="D1033" s="11">
        <v>301.86412999999999</v>
      </c>
      <c r="E1033" s="10"/>
    </row>
    <row r="1034" spans="2:5" ht="15" customHeight="1" x14ac:dyDescent="0.25">
      <c r="B1034" s="9"/>
      <c r="C1034" s="14" t="s">
        <v>3</v>
      </c>
      <c r="D1034" s="11">
        <v>303.79723999999999</v>
      </c>
      <c r="E1034" s="10"/>
    </row>
    <row r="1035" spans="2:5" ht="15" customHeight="1" x14ac:dyDescent="0.25">
      <c r="B1035" s="9"/>
      <c r="C1035" s="22" t="s">
        <v>10</v>
      </c>
      <c r="D1035" s="26">
        <v>407.12387000000001</v>
      </c>
      <c r="E1035" s="10"/>
    </row>
    <row r="1036" spans="2:5" ht="15" customHeight="1" x14ac:dyDescent="0.25">
      <c r="B1036" s="9"/>
      <c r="C1036" s="17" t="s">
        <v>11</v>
      </c>
      <c r="D1036" s="7">
        <v>116.98399999999999</v>
      </c>
      <c r="E1036" s="10"/>
    </row>
    <row r="1037" spans="2:5" ht="15" customHeight="1" x14ac:dyDescent="0.25">
      <c r="B1037" s="9"/>
      <c r="C1037" s="17" t="s">
        <v>12</v>
      </c>
      <c r="D1037" s="7">
        <v>125.68861000000001</v>
      </c>
      <c r="E1037" s="10"/>
    </row>
    <row r="1038" spans="2:5" ht="15" customHeight="1" x14ac:dyDescent="0.25">
      <c r="B1038" s="9"/>
      <c r="C1038" s="17" t="s">
        <v>16</v>
      </c>
      <c r="D1038" s="7">
        <v>164.45125999999999</v>
      </c>
      <c r="E1038" s="10"/>
    </row>
    <row r="1039" spans="2:5" ht="15" customHeight="1" x14ac:dyDescent="0.25">
      <c r="B1039" s="9"/>
      <c r="C1039" s="25" t="s">
        <v>17</v>
      </c>
      <c r="D1039" s="26">
        <v>70.966520000000003</v>
      </c>
      <c r="E1039" s="10"/>
    </row>
    <row r="1040" spans="2:5" ht="15" customHeight="1" x14ac:dyDescent="0.25">
      <c r="B1040" s="9"/>
      <c r="C1040" s="15" t="s">
        <v>23</v>
      </c>
      <c r="D1040" s="7">
        <v>605.66137000000003</v>
      </c>
      <c r="E1040" s="10"/>
    </row>
    <row r="1041" spans="2:5" ht="15" customHeight="1" x14ac:dyDescent="0.25">
      <c r="B1041" s="9"/>
      <c r="C1041" s="18" t="s">
        <v>0</v>
      </c>
      <c r="D1041" s="11">
        <v>605.66137000000003</v>
      </c>
      <c r="E1041" s="10"/>
    </row>
    <row r="1042" spans="2:5" ht="15" customHeight="1" x14ac:dyDescent="0.25">
      <c r="B1042" s="9"/>
      <c r="C1042" s="15" t="s">
        <v>25</v>
      </c>
      <c r="D1042" s="7">
        <v>478.09039000000001</v>
      </c>
      <c r="E1042" s="10"/>
    </row>
    <row r="1043" spans="2:5" ht="15" customHeight="1" x14ac:dyDescent="0.25">
      <c r="B1043" s="9"/>
      <c r="C1043" s="23" t="s">
        <v>10</v>
      </c>
      <c r="D1043" s="26">
        <v>407.12387000000001</v>
      </c>
      <c r="E1043" s="10"/>
    </row>
    <row r="1044" spans="2:5" ht="15" customHeight="1" x14ac:dyDescent="0.25">
      <c r="B1044" s="9"/>
      <c r="C1044" s="23" t="s">
        <v>17</v>
      </c>
      <c r="D1044" s="26">
        <v>70.966520000000003</v>
      </c>
      <c r="E1044" s="10"/>
    </row>
    <row r="1045" spans="2:5" ht="15" customHeight="1" x14ac:dyDescent="0.25">
      <c r="B1045" s="9"/>
      <c r="C1045" s="21" t="s">
        <v>27</v>
      </c>
      <c r="D1045" s="12">
        <v>127.57098000000001</v>
      </c>
      <c r="E1045" s="10"/>
    </row>
    <row r="1046" spans="2:5" ht="15" customHeight="1" x14ac:dyDescent="0.25">
      <c r="B1046" s="9"/>
      <c r="C1046" s="21" t="s">
        <v>28</v>
      </c>
      <c r="D1046" s="12">
        <v>149.88018</v>
      </c>
      <c r="E1046" s="10"/>
    </row>
    <row r="1047" spans="2:5" ht="15" customHeight="1" x14ac:dyDescent="0.25">
      <c r="B1047" s="9"/>
      <c r="C1047" s="21" t="s">
        <v>29</v>
      </c>
      <c r="D1047" s="12">
        <v>277.45116000000002</v>
      </c>
      <c r="E1047" s="10"/>
    </row>
    <row r="1048" spans="2:5" ht="15" customHeight="1" x14ac:dyDescent="0.25">
      <c r="B1048" s="9"/>
      <c r="C1048" s="15" t="s">
        <v>31</v>
      </c>
      <c r="D1048" s="8">
        <v>110</v>
      </c>
      <c r="E1048" s="10"/>
    </row>
    <row r="1049" spans="2:5" ht="30" customHeight="1" x14ac:dyDescent="0.25">
      <c r="B1049" s="9"/>
      <c r="C1049" s="16" t="s">
        <v>32</v>
      </c>
      <c r="D1049" s="8">
        <v>104</v>
      </c>
      <c r="E1049" s="10"/>
    </row>
    <row r="1050" spans="2:5" ht="15" customHeight="1" x14ac:dyDescent="0.25">
      <c r="B1050" s="9"/>
      <c r="C1050" s="16" t="s">
        <v>33</v>
      </c>
      <c r="D1050" s="8">
        <v>6</v>
      </c>
      <c r="E1050" s="10"/>
    </row>
    <row r="1051" spans="2:5" ht="15" customHeight="1" x14ac:dyDescent="0.25">
      <c r="B1051" s="9"/>
      <c r="C1051" s="216" t="s">
        <v>86</v>
      </c>
      <c r="D1051" s="217"/>
      <c r="E1051" s="10"/>
    </row>
    <row r="1052" spans="2:5" ht="15" customHeight="1" x14ac:dyDescent="0.25">
      <c r="B1052" s="9"/>
      <c r="C1052" s="13" t="s">
        <v>0</v>
      </c>
      <c r="D1052" s="11">
        <v>13874.8367</v>
      </c>
      <c r="E1052" s="10"/>
    </row>
    <row r="1053" spans="2:5" ht="15" customHeight="1" x14ac:dyDescent="0.25">
      <c r="B1053" s="9"/>
      <c r="C1053" s="14" t="s">
        <v>3</v>
      </c>
      <c r="D1053" s="11">
        <v>13874.8367</v>
      </c>
      <c r="E1053" s="10"/>
    </row>
    <row r="1054" spans="2:5" ht="15" customHeight="1" x14ac:dyDescent="0.25">
      <c r="B1054" s="9"/>
      <c r="C1054" s="22" t="s">
        <v>10</v>
      </c>
      <c r="D1054" s="26">
        <v>13283.60303</v>
      </c>
      <c r="E1054" s="10"/>
    </row>
    <row r="1055" spans="2:5" ht="15" customHeight="1" x14ac:dyDescent="0.25">
      <c r="B1055" s="9"/>
      <c r="C1055" s="17" t="s">
        <v>11</v>
      </c>
      <c r="D1055" s="7">
        <v>6170.2078899999997</v>
      </c>
      <c r="E1055" s="10"/>
    </row>
    <row r="1056" spans="2:5" ht="15" customHeight="1" x14ac:dyDescent="0.25">
      <c r="B1056" s="9"/>
      <c r="C1056" s="17" t="s">
        <v>12</v>
      </c>
      <c r="D1056" s="7">
        <v>6266.8572999999997</v>
      </c>
      <c r="E1056" s="10"/>
    </row>
    <row r="1057" spans="2:5" ht="15" customHeight="1" x14ac:dyDescent="0.25">
      <c r="B1057" s="9"/>
      <c r="C1057" s="14" t="s">
        <v>2</v>
      </c>
      <c r="D1057" s="11">
        <v>775.37400000000002</v>
      </c>
      <c r="E1057" s="10"/>
    </row>
    <row r="1058" spans="2:5" ht="15" customHeight="1" x14ac:dyDescent="0.25">
      <c r="B1058" s="9"/>
      <c r="C1058" s="17" t="s">
        <v>15</v>
      </c>
      <c r="D1058" s="7">
        <v>47.295929999999998</v>
      </c>
      <c r="E1058" s="10"/>
    </row>
    <row r="1059" spans="2:5" ht="15" customHeight="1" x14ac:dyDescent="0.25">
      <c r="B1059" s="9"/>
      <c r="C1059" s="17" t="s">
        <v>16</v>
      </c>
      <c r="D1059" s="7">
        <v>23.867909999999998</v>
      </c>
      <c r="E1059" s="10"/>
    </row>
    <row r="1060" spans="2:5" ht="15" customHeight="1" x14ac:dyDescent="0.25">
      <c r="B1060" s="9"/>
      <c r="C1060" s="25" t="s">
        <v>17</v>
      </c>
      <c r="D1060" s="26">
        <v>520</v>
      </c>
      <c r="E1060" s="10"/>
    </row>
    <row r="1061" spans="2:5" ht="15" customHeight="1" x14ac:dyDescent="0.25">
      <c r="B1061" s="9"/>
      <c r="C1061" s="15" t="s">
        <v>23</v>
      </c>
      <c r="D1061" s="7">
        <v>13874.8367</v>
      </c>
      <c r="E1061" s="10"/>
    </row>
    <row r="1062" spans="2:5" ht="15" customHeight="1" x14ac:dyDescent="0.25">
      <c r="B1062" s="9"/>
      <c r="C1062" s="18" t="s">
        <v>0</v>
      </c>
      <c r="D1062" s="11">
        <v>13874.8367</v>
      </c>
      <c r="E1062" s="10"/>
    </row>
    <row r="1063" spans="2:5" ht="15" customHeight="1" x14ac:dyDescent="0.25">
      <c r="B1063" s="9"/>
      <c r="C1063" s="15" t="s">
        <v>25</v>
      </c>
      <c r="D1063" s="7">
        <v>13803.60303</v>
      </c>
      <c r="E1063" s="10"/>
    </row>
    <row r="1064" spans="2:5" ht="15" customHeight="1" x14ac:dyDescent="0.25">
      <c r="B1064" s="9"/>
      <c r="C1064" s="23" t="s">
        <v>10</v>
      </c>
      <c r="D1064" s="26">
        <v>13283.60303</v>
      </c>
      <c r="E1064" s="10"/>
    </row>
    <row r="1065" spans="2:5" ht="15" customHeight="1" x14ac:dyDescent="0.25">
      <c r="B1065" s="9"/>
      <c r="C1065" s="23" t="s">
        <v>17</v>
      </c>
      <c r="D1065" s="26">
        <v>520</v>
      </c>
      <c r="E1065" s="10"/>
    </row>
    <row r="1066" spans="2:5" ht="15" customHeight="1" x14ac:dyDescent="0.25">
      <c r="B1066" s="9"/>
      <c r="C1066" s="21" t="s">
        <v>27</v>
      </c>
      <c r="D1066" s="12">
        <v>71.233670000000004</v>
      </c>
      <c r="E1066" s="10"/>
    </row>
    <row r="1067" spans="2:5" ht="15" customHeight="1" x14ac:dyDescent="0.25">
      <c r="B1067" s="9"/>
      <c r="C1067" s="21" t="s">
        <v>28</v>
      </c>
      <c r="D1067" s="12">
        <v>2536.0281599999998</v>
      </c>
      <c r="E1067" s="10"/>
    </row>
    <row r="1068" spans="2:5" ht="15" customHeight="1" x14ac:dyDescent="0.25">
      <c r="B1068" s="9"/>
      <c r="C1068" s="21" t="s">
        <v>29</v>
      </c>
      <c r="D1068" s="12">
        <v>2607.2618299999999</v>
      </c>
      <c r="E1068" s="10"/>
    </row>
    <row r="1069" spans="2:5" ht="15" customHeight="1" x14ac:dyDescent="0.25">
      <c r="B1069" s="9"/>
      <c r="C1069" s="15" t="s">
        <v>31</v>
      </c>
      <c r="D1069" s="8">
        <v>696</v>
      </c>
      <c r="E1069" s="10"/>
    </row>
    <row r="1070" spans="2:5" ht="30" customHeight="1" x14ac:dyDescent="0.25">
      <c r="B1070" s="9"/>
      <c r="C1070" s="16" t="s">
        <v>32</v>
      </c>
      <c r="D1070" s="8">
        <v>446</v>
      </c>
      <c r="E1070" s="10"/>
    </row>
    <row r="1071" spans="2:5" ht="15" customHeight="1" x14ac:dyDescent="0.25">
      <c r="B1071" s="9"/>
      <c r="C1071" s="16" t="s">
        <v>33</v>
      </c>
      <c r="D1071" s="8">
        <v>250</v>
      </c>
      <c r="E1071" s="10"/>
    </row>
    <row r="1072" spans="2:5" ht="15" customHeight="1" x14ac:dyDescent="0.25">
      <c r="B1072" s="9"/>
      <c r="C1072" s="216" t="s">
        <v>87</v>
      </c>
      <c r="D1072" s="217"/>
      <c r="E1072" s="10"/>
    </row>
    <row r="1073" spans="2:5" ht="15" customHeight="1" x14ac:dyDescent="0.25">
      <c r="B1073" s="9"/>
      <c r="C1073" s="13" t="s">
        <v>0</v>
      </c>
      <c r="D1073" s="11">
        <v>252.7646</v>
      </c>
      <c r="E1073" s="10"/>
    </row>
    <row r="1074" spans="2:5" ht="15" customHeight="1" x14ac:dyDescent="0.25">
      <c r="B1074" s="9"/>
      <c r="C1074" s="14" t="s">
        <v>2</v>
      </c>
      <c r="D1074" s="11">
        <v>252.7646</v>
      </c>
      <c r="E1074" s="10"/>
    </row>
    <row r="1075" spans="2:5" ht="15" customHeight="1" x14ac:dyDescent="0.25">
      <c r="B1075" s="9"/>
      <c r="C1075" s="22" t="s">
        <v>10</v>
      </c>
      <c r="D1075" s="26">
        <v>252.7646</v>
      </c>
      <c r="E1075" s="10"/>
    </row>
    <row r="1076" spans="2:5" ht="15" customHeight="1" x14ac:dyDescent="0.25">
      <c r="B1076" s="9"/>
      <c r="C1076" s="17" t="s">
        <v>11</v>
      </c>
      <c r="D1076" s="7">
        <v>249.49080000000001</v>
      </c>
      <c r="E1076" s="10"/>
    </row>
    <row r="1077" spans="2:5" ht="15" customHeight="1" x14ac:dyDescent="0.25">
      <c r="B1077" s="9"/>
      <c r="C1077" s="17" t="s">
        <v>12</v>
      </c>
      <c r="D1077" s="7">
        <v>3.2738</v>
      </c>
      <c r="E1077" s="10"/>
    </row>
    <row r="1078" spans="2:5" ht="15" customHeight="1" x14ac:dyDescent="0.25">
      <c r="B1078" s="9"/>
      <c r="C1078" s="15" t="s">
        <v>23</v>
      </c>
      <c r="D1078" s="7">
        <v>252.7646</v>
      </c>
      <c r="E1078" s="10"/>
    </row>
    <row r="1079" spans="2:5" ht="15" customHeight="1" x14ac:dyDescent="0.25">
      <c r="B1079" s="9"/>
      <c r="C1079" s="18" t="s">
        <v>0</v>
      </c>
      <c r="D1079" s="11">
        <v>252.7646</v>
      </c>
      <c r="E1079" s="10"/>
    </row>
    <row r="1080" spans="2:5" ht="15" customHeight="1" x14ac:dyDescent="0.25">
      <c r="B1080" s="9"/>
      <c r="C1080" s="15" t="s">
        <v>25</v>
      </c>
      <c r="D1080" s="7">
        <v>252.7646</v>
      </c>
      <c r="E1080" s="10"/>
    </row>
    <row r="1081" spans="2:5" ht="15" customHeight="1" x14ac:dyDescent="0.25">
      <c r="B1081" s="9"/>
      <c r="C1081" s="23" t="s">
        <v>10</v>
      </c>
      <c r="D1081" s="26">
        <v>252.7646</v>
      </c>
      <c r="E1081" s="10"/>
    </row>
    <row r="1082" spans="2:5" ht="15" customHeight="1" x14ac:dyDescent="0.25">
      <c r="B1082" s="9"/>
      <c r="C1082" s="15" t="s">
        <v>31</v>
      </c>
      <c r="D1082" s="8">
        <v>29</v>
      </c>
      <c r="E1082" s="10"/>
    </row>
    <row r="1083" spans="2:5" ht="30" customHeight="1" x14ac:dyDescent="0.25">
      <c r="B1083" s="9"/>
      <c r="C1083" s="16" t="s">
        <v>32</v>
      </c>
      <c r="D1083" s="8">
        <v>29</v>
      </c>
      <c r="E1083" s="10"/>
    </row>
    <row r="1084" spans="2:5" ht="15" customHeight="1" x14ac:dyDescent="0.25">
      <c r="B1084" s="9"/>
      <c r="C1084" s="216" t="s">
        <v>88</v>
      </c>
      <c r="D1084" s="217"/>
      <c r="E1084" s="10"/>
    </row>
    <row r="1085" spans="2:5" ht="15" customHeight="1" x14ac:dyDescent="0.25">
      <c r="B1085" s="9"/>
      <c r="C1085" s="13" t="s">
        <v>0</v>
      </c>
      <c r="D1085" s="11">
        <v>236.59681</v>
      </c>
      <c r="E1085" s="10"/>
    </row>
    <row r="1086" spans="2:5" ht="15" customHeight="1" x14ac:dyDescent="0.25">
      <c r="B1086" s="9"/>
      <c r="C1086" s="14" t="s">
        <v>3</v>
      </c>
      <c r="D1086" s="11">
        <v>236.59681</v>
      </c>
      <c r="E1086" s="10"/>
    </row>
    <row r="1087" spans="2:5" ht="15" customHeight="1" x14ac:dyDescent="0.25">
      <c r="B1087" s="9"/>
      <c r="C1087" s="22" t="s">
        <v>10</v>
      </c>
      <c r="D1087" s="26">
        <v>106.13237999999998</v>
      </c>
      <c r="E1087" s="10"/>
    </row>
    <row r="1088" spans="2:5" ht="15" customHeight="1" x14ac:dyDescent="0.25">
      <c r="B1088" s="9"/>
      <c r="C1088" s="17" t="s">
        <v>12</v>
      </c>
      <c r="D1088" s="7">
        <v>105.65253999999999</v>
      </c>
      <c r="E1088" s="10"/>
    </row>
    <row r="1089" spans="2:5" ht="15" customHeight="1" x14ac:dyDescent="0.25">
      <c r="B1089" s="9"/>
      <c r="C1089" s="17" t="s">
        <v>16</v>
      </c>
      <c r="D1089" s="7">
        <v>0.47983999999999999</v>
      </c>
      <c r="E1089" s="10"/>
    </row>
    <row r="1090" spans="2:5" ht="15" customHeight="1" x14ac:dyDescent="0.25">
      <c r="B1090" s="9"/>
      <c r="C1090" s="25" t="s">
        <v>17</v>
      </c>
      <c r="D1090" s="26">
        <v>4.1879999999999997</v>
      </c>
      <c r="E1090" s="10"/>
    </row>
    <row r="1091" spans="2:5" ht="15" customHeight="1" x14ac:dyDescent="0.25">
      <c r="B1091" s="9"/>
      <c r="C1091" s="15" t="s">
        <v>23</v>
      </c>
      <c r="D1091" s="7">
        <v>236.59681</v>
      </c>
      <c r="E1091" s="10"/>
    </row>
    <row r="1092" spans="2:5" ht="15" customHeight="1" x14ac:dyDescent="0.25">
      <c r="B1092" s="9"/>
      <c r="C1092" s="18" t="s">
        <v>0</v>
      </c>
      <c r="D1092" s="11">
        <v>236.59681</v>
      </c>
      <c r="E1092" s="10"/>
    </row>
    <row r="1093" spans="2:5" ht="15" customHeight="1" x14ac:dyDescent="0.25">
      <c r="B1093" s="9"/>
      <c r="C1093" s="15" t="s">
        <v>25</v>
      </c>
      <c r="D1093" s="7">
        <v>110.32038</v>
      </c>
      <c r="E1093" s="10"/>
    </row>
    <row r="1094" spans="2:5" ht="15" customHeight="1" x14ac:dyDescent="0.25">
      <c r="B1094" s="9"/>
      <c r="C1094" s="23" t="s">
        <v>10</v>
      </c>
      <c r="D1094" s="26">
        <v>106.13238</v>
      </c>
      <c r="E1094" s="10"/>
    </row>
    <row r="1095" spans="2:5" ht="15" customHeight="1" x14ac:dyDescent="0.25">
      <c r="B1095" s="9"/>
      <c r="C1095" s="23" t="s">
        <v>17</v>
      </c>
      <c r="D1095" s="26">
        <v>4.1879999999999997</v>
      </c>
      <c r="E1095" s="10"/>
    </row>
    <row r="1096" spans="2:5" ht="15" customHeight="1" x14ac:dyDescent="0.25">
      <c r="B1096" s="9"/>
      <c r="C1096" s="21" t="s">
        <v>27</v>
      </c>
      <c r="D1096" s="12">
        <v>126.27643</v>
      </c>
      <c r="E1096" s="10"/>
    </row>
    <row r="1097" spans="2:5" ht="15" customHeight="1" x14ac:dyDescent="0.25">
      <c r="B1097" s="9"/>
      <c r="C1097" s="21" t="s">
        <v>28</v>
      </c>
      <c r="D1097" s="12">
        <v>245.38021000000001</v>
      </c>
      <c r="E1097" s="10"/>
    </row>
    <row r="1098" spans="2:5" ht="15" customHeight="1" x14ac:dyDescent="0.25">
      <c r="B1098" s="9"/>
      <c r="C1098" s="21" t="s">
        <v>29</v>
      </c>
      <c r="D1098" s="12">
        <v>371.65663999999998</v>
      </c>
      <c r="E1098" s="10"/>
    </row>
    <row r="1099" spans="2:5" ht="15" customHeight="1" x14ac:dyDescent="0.25">
      <c r="B1099" s="9"/>
      <c r="C1099" s="15" t="s">
        <v>31</v>
      </c>
      <c r="D1099" s="8">
        <v>183</v>
      </c>
      <c r="E1099" s="10"/>
    </row>
    <row r="1100" spans="2:5" ht="30" customHeight="1" x14ac:dyDescent="0.25">
      <c r="B1100" s="9"/>
      <c r="C1100" s="16" t="s">
        <v>32</v>
      </c>
      <c r="D1100" s="8">
        <v>107</v>
      </c>
      <c r="E1100" s="10"/>
    </row>
    <row r="1101" spans="2:5" ht="15" customHeight="1" x14ac:dyDescent="0.25">
      <c r="B1101" s="9"/>
      <c r="C1101" s="16" t="s">
        <v>33</v>
      </c>
      <c r="D1101" s="8">
        <v>76</v>
      </c>
      <c r="E1101" s="10"/>
    </row>
    <row r="1102" spans="2:5" ht="15" customHeight="1" x14ac:dyDescent="0.25">
      <c r="B1102" s="9"/>
      <c r="C1102" s="216" t="s">
        <v>89</v>
      </c>
      <c r="D1102" s="217"/>
      <c r="E1102" s="10"/>
    </row>
    <row r="1103" spans="2:5" ht="15" customHeight="1" x14ac:dyDescent="0.25">
      <c r="B1103" s="9"/>
      <c r="C1103" s="13" t="s">
        <v>0</v>
      </c>
      <c r="D1103" s="11">
        <v>28432.297850000003</v>
      </c>
      <c r="E1103" s="10"/>
    </row>
    <row r="1104" spans="2:5" ht="15" customHeight="1" x14ac:dyDescent="0.25">
      <c r="B1104" s="9"/>
      <c r="C1104" s="14" t="s">
        <v>2</v>
      </c>
      <c r="D1104" s="11">
        <v>12068.669180000001</v>
      </c>
      <c r="E1104" s="10"/>
    </row>
    <row r="1105" spans="2:5" ht="15" customHeight="1" x14ac:dyDescent="0.25">
      <c r="B1105" s="9"/>
      <c r="C1105" s="14" t="s">
        <v>3</v>
      </c>
      <c r="D1105" s="11">
        <v>16363.62867</v>
      </c>
      <c r="E1105" s="10"/>
    </row>
    <row r="1106" spans="2:5" ht="15" customHeight="1" x14ac:dyDescent="0.25">
      <c r="B1106" s="9"/>
      <c r="C1106" s="22" t="s">
        <v>10</v>
      </c>
      <c r="D1106" s="26">
        <v>21964.860189999999</v>
      </c>
      <c r="E1106" s="10"/>
    </row>
    <row r="1107" spans="2:5" ht="15" customHeight="1" x14ac:dyDescent="0.25">
      <c r="B1107" s="9"/>
      <c r="C1107" s="17" t="s">
        <v>11</v>
      </c>
      <c r="D1107" s="7">
        <v>7369.2631799999999</v>
      </c>
      <c r="E1107" s="10"/>
    </row>
    <row r="1108" spans="2:5" ht="15" customHeight="1" x14ac:dyDescent="0.25">
      <c r="B1108" s="9"/>
      <c r="C1108" s="17" t="s">
        <v>12</v>
      </c>
      <c r="D1108" s="7">
        <v>11746.257309999999</v>
      </c>
      <c r="E1108" s="10"/>
    </row>
    <row r="1109" spans="2:5" ht="15" customHeight="1" x14ac:dyDescent="0.25">
      <c r="B1109" s="9"/>
      <c r="C1109" s="14" t="s">
        <v>2</v>
      </c>
      <c r="D1109" s="11">
        <v>1637</v>
      </c>
      <c r="E1109" s="10"/>
    </row>
    <row r="1110" spans="2:5" ht="15" customHeight="1" x14ac:dyDescent="0.25">
      <c r="B1110" s="9"/>
      <c r="C1110" s="17" t="s">
        <v>15</v>
      </c>
      <c r="D1110" s="7">
        <v>318.16082</v>
      </c>
      <c r="E1110" s="10"/>
    </row>
    <row r="1111" spans="2:5" ht="15" customHeight="1" x14ac:dyDescent="0.25">
      <c r="B1111" s="9"/>
      <c r="C1111" s="17" t="s">
        <v>16</v>
      </c>
      <c r="D1111" s="7">
        <v>894.17888000000005</v>
      </c>
      <c r="E1111" s="10"/>
    </row>
    <row r="1112" spans="2:5" ht="15" customHeight="1" x14ac:dyDescent="0.25">
      <c r="B1112" s="9"/>
      <c r="C1112" s="25" t="s">
        <v>17</v>
      </c>
      <c r="D1112" s="26">
        <v>3205.2446100000002</v>
      </c>
      <c r="E1112" s="10"/>
    </row>
    <row r="1113" spans="2:5" ht="15" customHeight="1" x14ac:dyDescent="0.25">
      <c r="B1113" s="9"/>
      <c r="C1113" s="15" t="s">
        <v>23</v>
      </c>
      <c r="D1113" s="7">
        <v>28432.297849999999</v>
      </c>
      <c r="E1113" s="10"/>
    </row>
    <row r="1114" spans="2:5" ht="15" customHeight="1" x14ac:dyDescent="0.25">
      <c r="B1114" s="9"/>
      <c r="C1114" s="18" t="s">
        <v>0</v>
      </c>
      <c r="D1114" s="11">
        <v>28432.297849999999</v>
      </c>
      <c r="E1114" s="10"/>
    </row>
    <row r="1115" spans="2:5" ht="15" customHeight="1" x14ac:dyDescent="0.25">
      <c r="B1115" s="9"/>
      <c r="C1115" s="15" t="s">
        <v>25</v>
      </c>
      <c r="D1115" s="7">
        <v>25170.104800000001</v>
      </c>
      <c r="E1115" s="10"/>
    </row>
    <row r="1116" spans="2:5" ht="15" customHeight="1" x14ac:dyDescent="0.25">
      <c r="B1116" s="9"/>
      <c r="C1116" s="23" t="s">
        <v>10</v>
      </c>
      <c r="D1116" s="26">
        <v>21964.860189999999</v>
      </c>
      <c r="E1116" s="10"/>
    </row>
    <row r="1117" spans="2:5" ht="15" customHeight="1" x14ac:dyDescent="0.25">
      <c r="B1117" s="9"/>
      <c r="C1117" s="23" t="s">
        <v>17</v>
      </c>
      <c r="D1117" s="26">
        <v>3205.2446100000002</v>
      </c>
      <c r="E1117" s="10"/>
    </row>
    <row r="1118" spans="2:5" ht="15" customHeight="1" x14ac:dyDescent="0.25">
      <c r="B1118" s="9"/>
      <c r="C1118" s="21" t="s">
        <v>27</v>
      </c>
      <c r="D1118" s="12">
        <v>3262.1930499999999</v>
      </c>
      <c r="E1118" s="10"/>
    </row>
    <row r="1119" spans="2:5" ht="15" customHeight="1" x14ac:dyDescent="0.25">
      <c r="B1119" s="9"/>
      <c r="C1119" s="21" t="s">
        <v>28</v>
      </c>
      <c r="D1119" s="12">
        <v>2480.8942400000001</v>
      </c>
      <c r="E1119" s="10"/>
    </row>
    <row r="1120" spans="2:5" ht="15" customHeight="1" x14ac:dyDescent="0.25">
      <c r="B1120" s="9"/>
      <c r="C1120" s="21" t="s">
        <v>29</v>
      </c>
      <c r="D1120" s="12">
        <v>5743.0872900000004</v>
      </c>
      <c r="E1120" s="10"/>
    </row>
    <row r="1121" spans="2:5" ht="15" customHeight="1" x14ac:dyDescent="0.25">
      <c r="B1121" s="9"/>
      <c r="C1121" s="15" t="s">
        <v>31</v>
      </c>
      <c r="D1121" s="8">
        <v>727</v>
      </c>
      <c r="E1121" s="10"/>
    </row>
    <row r="1122" spans="2:5" ht="30" customHeight="1" x14ac:dyDescent="0.25">
      <c r="B1122" s="9"/>
      <c r="C1122" s="16" t="s">
        <v>32</v>
      </c>
      <c r="D1122" s="8">
        <v>337</v>
      </c>
      <c r="E1122" s="10"/>
    </row>
    <row r="1123" spans="2:5" ht="15" customHeight="1" x14ac:dyDescent="0.25">
      <c r="B1123" s="9"/>
      <c r="C1123" s="16" t="s">
        <v>33</v>
      </c>
      <c r="D1123" s="8">
        <v>390</v>
      </c>
      <c r="E1123" s="10"/>
    </row>
    <row r="1124" spans="2:5" ht="13.8" x14ac:dyDescent="0.25">
      <c r="B1124" s="9"/>
      <c r="C1124" s="216" t="s">
        <v>90</v>
      </c>
      <c r="D1124" s="217"/>
      <c r="E1124" s="10"/>
    </row>
    <row r="1125" spans="2:5" ht="15" customHeight="1" x14ac:dyDescent="0.25">
      <c r="B1125" s="9"/>
      <c r="C1125" s="13" t="s">
        <v>0</v>
      </c>
      <c r="D1125" s="11">
        <v>449.11453</v>
      </c>
      <c r="E1125" s="10"/>
    </row>
    <row r="1126" spans="2:5" ht="15" customHeight="1" x14ac:dyDescent="0.25">
      <c r="B1126" s="9"/>
      <c r="C1126" s="14" t="s">
        <v>2</v>
      </c>
      <c r="D1126" s="11">
        <v>130</v>
      </c>
      <c r="E1126" s="10"/>
    </row>
    <row r="1127" spans="2:5" ht="15" customHeight="1" x14ac:dyDescent="0.25">
      <c r="B1127" s="9"/>
      <c r="C1127" s="14" t="s">
        <v>3</v>
      </c>
      <c r="D1127" s="11">
        <v>319.11453</v>
      </c>
      <c r="E1127" s="10"/>
    </row>
    <row r="1128" spans="2:5" ht="15" customHeight="1" x14ac:dyDescent="0.25">
      <c r="B1128" s="9"/>
      <c r="C1128" s="13" t="s">
        <v>4</v>
      </c>
      <c r="D1128" s="11">
        <v>6.2</v>
      </c>
      <c r="E1128" s="10"/>
    </row>
    <row r="1129" spans="2:5" ht="15" customHeight="1" x14ac:dyDescent="0.25">
      <c r="B1129" s="9"/>
      <c r="C1129" s="22" t="s">
        <v>10</v>
      </c>
      <c r="D1129" s="26">
        <v>228.64811000000003</v>
      </c>
      <c r="E1129" s="10"/>
    </row>
    <row r="1130" spans="2:5" ht="15" customHeight="1" x14ac:dyDescent="0.25">
      <c r="B1130" s="9"/>
      <c r="C1130" s="17" t="s">
        <v>11</v>
      </c>
      <c r="D1130" s="7">
        <v>21.12</v>
      </c>
      <c r="E1130" s="10"/>
    </row>
    <row r="1131" spans="2:5" ht="15" customHeight="1" x14ac:dyDescent="0.25">
      <c r="B1131" s="9"/>
      <c r="C1131" s="17" t="s">
        <v>12</v>
      </c>
      <c r="D1131" s="7">
        <v>155.49786000000003</v>
      </c>
      <c r="E1131" s="10"/>
    </row>
    <row r="1132" spans="2:5" ht="15" customHeight="1" x14ac:dyDescent="0.25">
      <c r="B1132" s="9"/>
      <c r="C1132" s="17" t="s">
        <v>16</v>
      </c>
      <c r="D1132" s="7">
        <v>52.030250000000002</v>
      </c>
      <c r="E1132" s="10"/>
    </row>
    <row r="1133" spans="2:5" ht="15" customHeight="1" x14ac:dyDescent="0.25">
      <c r="B1133" s="9"/>
      <c r="C1133" s="25" t="s">
        <v>17</v>
      </c>
      <c r="D1133" s="26">
        <v>219.56720000000001</v>
      </c>
      <c r="E1133" s="10"/>
    </row>
    <row r="1134" spans="2:5" ht="15" customHeight="1" x14ac:dyDescent="0.25">
      <c r="B1134" s="9"/>
      <c r="C1134" s="15" t="s">
        <v>23</v>
      </c>
      <c r="D1134" s="7">
        <v>455.31452999999999</v>
      </c>
      <c r="E1134" s="10"/>
    </row>
    <row r="1135" spans="2:5" ht="15" customHeight="1" x14ac:dyDescent="0.25">
      <c r="B1135" s="9"/>
      <c r="C1135" s="18" t="s">
        <v>0</v>
      </c>
      <c r="D1135" s="11">
        <v>449.11453</v>
      </c>
      <c r="E1135" s="10"/>
    </row>
    <row r="1136" spans="2:5" ht="15" customHeight="1" x14ac:dyDescent="0.25">
      <c r="B1136" s="9"/>
      <c r="C1136" s="18" t="s">
        <v>4</v>
      </c>
      <c r="D1136" s="11">
        <v>6.2</v>
      </c>
      <c r="E1136" s="10"/>
    </row>
    <row r="1137" spans="2:5" ht="15" customHeight="1" x14ac:dyDescent="0.25">
      <c r="B1137" s="9"/>
      <c r="C1137" s="15" t="s">
        <v>25</v>
      </c>
      <c r="D1137" s="7">
        <v>448.21531000000004</v>
      </c>
      <c r="E1137" s="10"/>
    </row>
    <row r="1138" spans="2:5" ht="15" customHeight="1" x14ac:dyDescent="0.25">
      <c r="B1138" s="9"/>
      <c r="C1138" s="23" t="s">
        <v>10</v>
      </c>
      <c r="D1138" s="26">
        <v>228.64811</v>
      </c>
      <c r="E1138" s="10"/>
    </row>
    <row r="1139" spans="2:5" ht="15" customHeight="1" x14ac:dyDescent="0.25">
      <c r="B1139" s="9"/>
      <c r="C1139" s="23" t="s">
        <v>17</v>
      </c>
      <c r="D1139" s="26">
        <v>219.56720000000001</v>
      </c>
      <c r="E1139" s="10"/>
    </row>
    <row r="1140" spans="2:5" ht="15" customHeight="1" x14ac:dyDescent="0.25">
      <c r="B1140" s="9"/>
      <c r="C1140" s="21" t="s">
        <v>27</v>
      </c>
      <c r="D1140" s="12">
        <v>7.0992199999999999</v>
      </c>
      <c r="E1140" s="10"/>
    </row>
    <row r="1141" spans="2:5" ht="15" customHeight="1" x14ac:dyDescent="0.25">
      <c r="B1141" s="9"/>
      <c r="C1141" s="21" t="s">
        <v>28</v>
      </c>
      <c r="D1141" s="12">
        <v>85.587990000000005</v>
      </c>
      <c r="E1141" s="10"/>
    </row>
    <row r="1142" spans="2:5" ht="15" customHeight="1" x14ac:dyDescent="0.25">
      <c r="B1142" s="9"/>
      <c r="C1142" s="21" t="s">
        <v>29</v>
      </c>
      <c r="D1142" s="12">
        <v>92.687209999999993</v>
      </c>
      <c r="E1142" s="10"/>
    </row>
    <row r="1143" spans="2:5" ht="15" customHeight="1" x14ac:dyDescent="0.25">
      <c r="B1143" s="9"/>
      <c r="C1143" s="15" t="s">
        <v>31</v>
      </c>
      <c r="D1143" s="8">
        <v>10</v>
      </c>
      <c r="E1143" s="10"/>
    </row>
    <row r="1144" spans="2:5" ht="30" customHeight="1" x14ac:dyDescent="0.25">
      <c r="B1144" s="9"/>
      <c r="C1144" s="16" t="s">
        <v>32</v>
      </c>
      <c r="D1144" s="8">
        <v>1</v>
      </c>
      <c r="E1144" s="10"/>
    </row>
    <row r="1145" spans="2:5" ht="15" customHeight="1" x14ac:dyDescent="0.25">
      <c r="B1145" s="9"/>
      <c r="C1145" s="16" t="s">
        <v>33</v>
      </c>
      <c r="D1145" s="8">
        <v>9</v>
      </c>
      <c r="E1145" s="10"/>
    </row>
    <row r="1146" spans="2:5" ht="13.8" x14ac:dyDescent="0.25">
      <c r="B1146" s="9"/>
      <c r="C1146" s="216" t="s">
        <v>91</v>
      </c>
      <c r="D1146" s="217"/>
      <c r="E1146" s="10"/>
    </row>
    <row r="1147" spans="2:5" ht="15" customHeight="1" x14ac:dyDescent="0.25">
      <c r="B1147" s="9"/>
      <c r="C1147" s="13" t="s">
        <v>0</v>
      </c>
      <c r="D1147" s="11">
        <v>155945.9228</v>
      </c>
      <c r="E1147" s="10"/>
    </row>
    <row r="1148" spans="2:5" ht="15" customHeight="1" x14ac:dyDescent="0.25">
      <c r="B1148" s="9"/>
      <c r="C1148" s="14" t="s">
        <v>3</v>
      </c>
      <c r="D1148" s="11">
        <v>155945.9228</v>
      </c>
      <c r="E1148" s="10"/>
    </row>
    <row r="1149" spans="2:5" ht="15" customHeight="1" x14ac:dyDescent="0.25">
      <c r="B1149" s="9"/>
      <c r="C1149" s="22" t="s">
        <v>10</v>
      </c>
      <c r="D1149" s="26">
        <v>143032.13265000001</v>
      </c>
      <c r="E1149" s="10"/>
    </row>
    <row r="1150" spans="2:5" ht="15" customHeight="1" x14ac:dyDescent="0.25">
      <c r="B1150" s="9"/>
      <c r="C1150" s="17" t="s">
        <v>11</v>
      </c>
      <c r="D1150" s="7">
        <v>86051.036819999994</v>
      </c>
      <c r="E1150" s="10"/>
    </row>
    <row r="1151" spans="2:5" ht="15" customHeight="1" x14ac:dyDescent="0.25">
      <c r="B1151" s="9"/>
      <c r="C1151" s="17" t="s">
        <v>12</v>
      </c>
      <c r="D1151" s="7">
        <v>15673.027450000001</v>
      </c>
      <c r="E1151" s="10"/>
    </row>
    <row r="1152" spans="2:5" ht="15" customHeight="1" x14ac:dyDescent="0.25">
      <c r="B1152" s="9"/>
      <c r="C1152" s="14" t="s">
        <v>2</v>
      </c>
      <c r="D1152" s="11">
        <v>15843.931259999999</v>
      </c>
      <c r="E1152" s="10"/>
    </row>
    <row r="1153" spans="2:5" ht="15" customHeight="1" x14ac:dyDescent="0.25">
      <c r="B1153" s="9"/>
      <c r="C1153" s="17" t="s">
        <v>15</v>
      </c>
      <c r="D1153" s="7">
        <v>2065.4765900000002</v>
      </c>
      <c r="E1153" s="10"/>
    </row>
    <row r="1154" spans="2:5" ht="15" customHeight="1" x14ac:dyDescent="0.25">
      <c r="B1154" s="9"/>
      <c r="C1154" s="17" t="s">
        <v>16</v>
      </c>
      <c r="D1154" s="7">
        <v>23398.660530000001</v>
      </c>
      <c r="E1154" s="10"/>
    </row>
    <row r="1155" spans="2:5" ht="15" customHeight="1" x14ac:dyDescent="0.25">
      <c r="B1155" s="9"/>
      <c r="C1155" s="25" t="s">
        <v>17</v>
      </c>
      <c r="D1155" s="26">
        <v>8043.1363700000002</v>
      </c>
      <c r="E1155" s="10"/>
    </row>
    <row r="1156" spans="2:5" ht="15" customHeight="1" x14ac:dyDescent="0.25">
      <c r="B1156" s="9"/>
      <c r="C1156" s="15" t="s">
        <v>23</v>
      </c>
      <c r="D1156" s="7">
        <v>155945.9228</v>
      </c>
      <c r="E1156" s="10"/>
    </row>
    <row r="1157" spans="2:5" ht="15" customHeight="1" x14ac:dyDescent="0.25">
      <c r="B1157" s="9"/>
      <c r="C1157" s="18" t="s">
        <v>0</v>
      </c>
      <c r="D1157" s="11">
        <v>155945.9228</v>
      </c>
      <c r="E1157" s="10"/>
    </row>
    <row r="1158" spans="2:5" ht="15" customHeight="1" x14ac:dyDescent="0.25">
      <c r="B1158" s="9"/>
      <c r="C1158" s="15" t="s">
        <v>25</v>
      </c>
      <c r="D1158" s="7">
        <v>151075.26906999998</v>
      </c>
      <c r="E1158" s="10"/>
    </row>
    <row r="1159" spans="2:5" ht="15" customHeight="1" x14ac:dyDescent="0.25">
      <c r="B1159" s="9"/>
      <c r="C1159" s="23" t="s">
        <v>10</v>
      </c>
      <c r="D1159" s="26">
        <v>143032.13269999999</v>
      </c>
      <c r="E1159" s="10"/>
    </row>
    <row r="1160" spans="2:5" ht="15" customHeight="1" x14ac:dyDescent="0.25">
      <c r="B1160" s="9"/>
      <c r="C1160" s="23" t="s">
        <v>17</v>
      </c>
      <c r="D1160" s="26">
        <v>8043.1363700000002</v>
      </c>
      <c r="E1160" s="10"/>
    </row>
    <row r="1161" spans="2:5" ht="15" customHeight="1" x14ac:dyDescent="0.25">
      <c r="B1161" s="9"/>
      <c r="C1161" s="21" t="s">
        <v>27</v>
      </c>
      <c r="D1161" s="12">
        <v>4870.6538200000005</v>
      </c>
      <c r="E1161" s="10"/>
    </row>
    <row r="1162" spans="2:5" ht="15" customHeight="1" x14ac:dyDescent="0.25">
      <c r="B1162" s="9"/>
      <c r="C1162" s="21" t="s">
        <v>28</v>
      </c>
      <c r="D1162" s="12">
        <v>28708.596320000001</v>
      </c>
      <c r="E1162" s="10"/>
    </row>
    <row r="1163" spans="2:5" ht="15" customHeight="1" x14ac:dyDescent="0.25">
      <c r="B1163" s="9"/>
      <c r="C1163" s="21" t="s">
        <v>29</v>
      </c>
      <c r="D1163" s="12">
        <v>33579.250139999996</v>
      </c>
      <c r="E1163" s="10"/>
    </row>
    <row r="1164" spans="2:5" ht="15" customHeight="1" x14ac:dyDescent="0.25">
      <c r="B1164" s="9"/>
      <c r="C1164" s="15" t="s">
        <v>31</v>
      </c>
      <c r="D1164" s="8">
        <v>8477</v>
      </c>
      <c r="E1164" s="10"/>
    </row>
    <row r="1165" spans="2:5" ht="30" customHeight="1" x14ac:dyDescent="0.25">
      <c r="B1165" s="9"/>
      <c r="C1165" s="16" t="s">
        <v>32</v>
      </c>
      <c r="D1165" s="8">
        <v>8354</v>
      </c>
      <c r="E1165" s="10"/>
    </row>
    <row r="1166" spans="2:5" ht="15" customHeight="1" x14ac:dyDescent="0.25">
      <c r="B1166" s="9"/>
      <c r="C1166" s="16" t="s">
        <v>33</v>
      </c>
      <c r="D1166" s="8">
        <v>123</v>
      </c>
      <c r="E1166" s="10"/>
    </row>
    <row r="1167" spans="2:5" ht="15" customHeight="1" x14ac:dyDescent="0.25">
      <c r="B1167" s="9"/>
      <c r="C1167" s="216" t="s">
        <v>92</v>
      </c>
      <c r="D1167" s="217"/>
      <c r="E1167" s="10"/>
    </row>
    <row r="1168" spans="2:5" ht="15" customHeight="1" x14ac:dyDescent="0.25">
      <c r="B1168" s="9"/>
      <c r="C1168" s="13" t="s">
        <v>0</v>
      </c>
      <c r="D1168" s="11">
        <v>8394.8838699999997</v>
      </c>
      <c r="E1168" s="10"/>
    </row>
    <row r="1169" spans="2:5" ht="15" customHeight="1" x14ac:dyDescent="0.25">
      <c r="B1169" s="9"/>
      <c r="C1169" s="14" t="s">
        <v>2</v>
      </c>
      <c r="D1169" s="11">
        <v>7416.7529999999997</v>
      </c>
      <c r="E1169" s="10"/>
    </row>
    <row r="1170" spans="2:5" ht="15" customHeight="1" x14ac:dyDescent="0.25">
      <c r="B1170" s="9"/>
      <c r="C1170" s="14" t="s">
        <v>3</v>
      </c>
      <c r="D1170" s="11">
        <v>978.13086999999996</v>
      </c>
      <c r="E1170" s="10"/>
    </row>
    <row r="1171" spans="2:5" ht="15" customHeight="1" x14ac:dyDescent="0.25">
      <c r="B1171" s="9"/>
      <c r="C1171" s="22" t="s">
        <v>10</v>
      </c>
      <c r="D1171" s="26">
        <v>5682.9629999999997</v>
      </c>
      <c r="E1171" s="10"/>
    </row>
    <row r="1172" spans="2:5" ht="15" customHeight="1" x14ac:dyDescent="0.25">
      <c r="B1172" s="9"/>
      <c r="C1172" s="17" t="s">
        <v>12</v>
      </c>
      <c r="D1172" s="7">
        <v>5677.4199499999995</v>
      </c>
      <c r="E1172" s="10"/>
    </row>
    <row r="1173" spans="2:5" ht="15" customHeight="1" x14ac:dyDescent="0.25">
      <c r="B1173" s="9"/>
      <c r="C1173" s="17" t="s">
        <v>15</v>
      </c>
      <c r="D1173" s="7">
        <v>3.56671</v>
      </c>
      <c r="E1173" s="10"/>
    </row>
    <row r="1174" spans="2:5" ht="15" customHeight="1" x14ac:dyDescent="0.25">
      <c r="B1174" s="9"/>
      <c r="C1174" s="17" t="s">
        <v>16</v>
      </c>
      <c r="D1174" s="7">
        <v>1.97634</v>
      </c>
      <c r="E1174" s="10"/>
    </row>
    <row r="1175" spans="2:5" ht="15" customHeight="1" x14ac:dyDescent="0.25">
      <c r="B1175" s="9"/>
      <c r="C1175" s="25" t="s">
        <v>17</v>
      </c>
      <c r="D1175" s="26">
        <v>789.58399999999995</v>
      </c>
      <c r="E1175" s="10"/>
    </row>
    <row r="1176" spans="2:5" ht="15" customHeight="1" x14ac:dyDescent="0.25">
      <c r="B1176" s="9"/>
      <c r="C1176" s="15" t="s">
        <v>23</v>
      </c>
      <c r="D1176" s="7">
        <v>8394.8838699999997</v>
      </c>
      <c r="E1176" s="10"/>
    </row>
    <row r="1177" spans="2:5" ht="15" customHeight="1" x14ac:dyDescent="0.25">
      <c r="B1177" s="9"/>
      <c r="C1177" s="18" t="s">
        <v>0</v>
      </c>
      <c r="D1177" s="11">
        <v>8394.8838699999997</v>
      </c>
      <c r="E1177" s="10"/>
    </row>
    <row r="1178" spans="2:5" ht="15" customHeight="1" x14ac:dyDescent="0.25">
      <c r="B1178" s="9"/>
      <c r="C1178" s="15" t="s">
        <v>25</v>
      </c>
      <c r="D1178" s="7">
        <v>6472.5469999999996</v>
      </c>
      <c r="E1178" s="10"/>
    </row>
    <row r="1179" spans="2:5" ht="15" customHeight="1" x14ac:dyDescent="0.25">
      <c r="B1179" s="9"/>
      <c r="C1179" s="23" t="s">
        <v>10</v>
      </c>
      <c r="D1179" s="26">
        <v>5682.9629999999997</v>
      </c>
      <c r="E1179" s="10"/>
    </row>
    <row r="1180" spans="2:5" ht="15" customHeight="1" x14ac:dyDescent="0.25">
      <c r="B1180" s="9"/>
      <c r="C1180" s="23" t="s">
        <v>17</v>
      </c>
      <c r="D1180" s="26">
        <v>789.58399999999995</v>
      </c>
      <c r="E1180" s="10"/>
    </row>
    <row r="1181" spans="2:5" ht="15" customHeight="1" x14ac:dyDescent="0.25">
      <c r="B1181" s="9"/>
      <c r="C1181" s="21" t="s">
        <v>27</v>
      </c>
      <c r="D1181" s="12">
        <v>1922.3368700000001</v>
      </c>
      <c r="E1181" s="10"/>
    </row>
    <row r="1182" spans="2:5" ht="15" customHeight="1" x14ac:dyDescent="0.25">
      <c r="B1182" s="9"/>
      <c r="C1182" s="21" t="s">
        <v>28</v>
      </c>
      <c r="D1182" s="12">
        <v>214.44882999999999</v>
      </c>
      <c r="E1182" s="10"/>
    </row>
    <row r="1183" spans="2:5" ht="15" customHeight="1" x14ac:dyDescent="0.25">
      <c r="B1183" s="9"/>
      <c r="C1183" s="21" t="s">
        <v>29</v>
      </c>
      <c r="D1183" s="12">
        <v>2136.7856999999999</v>
      </c>
      <c r="E1183" s="10"/>
    </row>
    <row r="1184" spans="2:5" ht="15" customHeight="1" x14ac:dyDescent="0.25">
      <c r="B1184" s="9"/>
      <c r="C1184" s="15" t="s">
        <v>31</v>
      </c>
      <c r="D1184" s="8">
        <v>26</v>
      </c>
      <c r="E1184" s="10"/>
    </row>
    <row r="1185" spans="2:5" ht="30" customHeight="1" x14ac:dyDescent="0.25">
      <c r="B1185" s="9"/>
      <c r="C1185" s="16" t="s">
        <v>32</v>
      </c>
      <c r="D1185" s="8">
        <v>13</v>
      </c>
      <c r="E1185" s="10"/>
    </row>
    <row r="1186" spans="2:5" ht="15" customHeight="1" x14ac:dyDescent="0.25">
      <c r="B1186" s="9"/>
      <c r="C1186" s="16" t="s">
        <v>33</v>
      </c>
      <c r="D1186" s="8">
        <v>13</v>
      </c>
      <c r="E1186" s="10"/>
    </row>
    <row r="1187" spans="2:5" ht="13.8" x14ac:dyDescent="0.25">
      <c r="B1187" s="9"/>
      <c r="C1187" s="216" t="s">
        <v>93</v>
      </c>
      <c r="D1187" s="217"/>
      <c r="E1187" s="10"/>
    </row>
    <row r="1188" spans="2:5" ht="15" customHeight="1" x14ac:dyDescent="0.25">
      <c r="B1188" s="9"/>
      <c r="C1188" s="13" t="s">
        <v>0</v>
      </c>
      <c r="D1188" s="11">
        <v>139653.58869999999</v>
      </c>
      <c r="E1188" s="10"/>
    </row>
    <row r="1189" spans="2:5" ht="15" customHeight="1" x14ac:dyDescent="0.25">
      <c r="B1189" s="9"/>
      <c r="C1189" s="14" t="s">
        <v>3</v>
      </c>
      <c r="D1189" s="11">
        <v>139653.58869999999</v>
      </c>
      <c r="E1189" s="10"/>
    </row>
    <row r="1190" spans="2:5" ht="15" customHeight="1" x14ac:dyDescent="0.25">
      <c r="B1190" s="9"/>
      <c r="C1190" s="22" t="s">
        <v>10</v>
      </c>
      <c r="D1190" s="26">
        <v>114700.14887</v>
      </c>
      <c r="E1190" s="10"/>
    </row>
    <row r="1191" spans="2:5" ht="15" customHeight="1" x14ac:dyDescent="0.25">
      <c r="B1191" s="9"/>
      <c r="C1191" s="17" t="s">
        <v>11</v>
      </c>
      <c r="D1191" s="7">
        <v>17126.287380000002</v>
      </c>
      <c r="E1191" s="10"/>
    </row>
    <row r="1192" spans="2:5" ht="15" customHeight="1" x14ac:dyDescent="0.25">
      <c r="B1192" s="9"/>
      <c r="C1192" s="17" t="s">
        <v>12</v>
      </c>
      <c r="D1192" s="7">
        <v>62440.995269999992</v>
      </c>
      <c r="E1192" s="10"/>
    </row>
    <row r="1193" spans="2:5" ht="15" customHeight="1" x14ac:dyDescent="0.25">
      <c r="B1193" s="9"/>
      <c r="C1193" s="14" t="s">
        <v>2</v>
      </c>
      <c r="D1193" s="11">
        <v>33435.6639</v>
      </c>
      <c r="E1193" s="10"/>
    </row>
    <row r="1194" spans="2:5" ht="15" customHeight="1" x14ac:dyDescent="0.25">
      <c r="B1194" s="9"/>
      <c r="C1194" s="17" t="s">
        <v>15</v>
      </c>
      <c r="D1194" s="7">
        <v>314.18765000000002</v>
      </c>
      <c r="E1194" s="10"/>
    </row>
    <row r="1195" spans="2:5" ht="15" customHeight="1" x14ac:dyDescent="0.25">
      <c r="B1195" s="9"/>
      <c r="C1195" s="17" t="s">
        <v>16</v>
      </c>
      <c r="D1195" s="7">
        <v>1383.01467</v>
      </c>
      <c r="E1195" s="10"/>
    </row>
    <row r="1196" spans="2:5" ht="15" customHeight="1" x14ac:dyDescent="0.25">
      <c r="B1196" s="9"/>
      <c r="C1196" s="25" t="s">
        <v>17</v>
      </c>
      <c r="D1196" s="26">
        <v>28984.90826</v>
      </c>
      <c r="E1196" s="10"/>
    </row>
    <row r="1197" spans="2:5" ht="15" customHeight="1" x14ac:dyDescent="0.25">
      <c r="B1197" s="9"/>
      <c r="C1197" s="15" t="s">
        <v>23</v>
      </c>
      <c r="D1197" s="7">
        <v>139653.58869999999</v>
      </c>
      <c r="E1197" s="10"/>
    </row>
    <row r="1198" spans="2:5" ht="15" customHeight="1" x14ac:dyDescent="0.25">
      <c r="B1198" s="9"/>
      <c r="C1198" s="18" t="s">
        <v>0</v>
      </c>
      <c r="D1198" s="11">
        <v>139653.58869999999</v>
      </c>
      <c r="E1198" s="10"/>
    </row>
    <row r="1199" spans="2:5" ht="15" customHeight="1" x14ac:dyDescent="0.25">
      <c r="B1199" s="9"/>
      <c r="C1199" s="15" t="s">
        <v>25</v>
      </c>
      <c r="D1199" s="7">
        <v>143685.05716</v>
      </c>
      <c r="E1199" s="10"/>
    </row>
    <row r="1200" spans="2:5" ht="15" customHeight="1" x14ac:dyDescent="0.25">
      <c r="B1200" s="9"/>
      <c r="C1200" s="23" t="s">
        <v>10</v>
      </c>
      <c r="D1200" s="26">
        <v>114700.1489</v>
      </c>
      <c r="E1200" s="10"/>
    </row>
    <row r="1201" spans="2:5" ht="15" customHeight="1" x14ac:dyDescent="0.25">
      <c r="B1201" s="9"/>
      <c r="C1201" s="23" t="s">
        <v>17</v>
      </c>
      <c r="D1201" s="26">
        <v>28984.90826</v>
      </c>
      <c r="E1201" s="10"/>
    </row>
    <row r="1202" spans="2:5" ht="15" customHeight="1" x14ac:dyDescent="0.25">
      <c r="B1202" s="9"/>
      <c r="C1202" s="21" t="s">
        <v>27</v>
      </c>
      <c r="D1202" s="12">
        <v>-4031.4684400000001</v>
      </c>
      <c r="E1202" s="10"/>
    </row>
    <row r="1203" spans="2:5" ht="15" customHeight="1" x14ac:dyDescent="0.25">
      <c r="B1203" s="9"/>
      <c r="C1203" s="21" t="s">
        <v>28</v>
      </c>
      <c r="D1203" s="12">
        <v>49662.092720000001</v>
      </c>
      <c r="E1203" s="10"/>
    </row>
    <row r="1204" spans="2:5" ht="15" customHeight="1" x14ac:dyDescent="0.25">
      <c r="B1204" s="9"/>
      <c r="C1204" s="21" t="s">
        <v>29</v>
      </c>
      <c r="D1204" s="12">
        <v>45630.624280000004</v>
      </c>
      <c r="E1204" s="10"/>
    </row>
    <row r="1205" spans="2:5" ht="15" customHeight="1" x14ac:dyDescent="0.25">
      <c r="B1205" s="9"/>
      <c r="C1205" s="15" t="s">
        <v>31</v>
      </c>
      <c r="D1205" s="8">
        <v>816</v>
      </c>
      <c r="E1205" s="10"/>
    </row>
    <row r="1206" spans="2:5" ht="30" customHeight="1" x14ac:dyDescent="0.25">
      <c r="B1206" s="9"/>
      <c r="C1206" s="16" t="s">
        <v>32</v>
      </c>
      <c r="D1206" s="8">
        <v>683</v>
      </c>
      <c r="E1206" s="10"/>
    </row>
    <row r="1207" spans="2:5" ht="15" customHeight="1" x14ac:dyDescent="0.25">
      <c r="B1207" s="9"/>
      <c r="C1207" s="16" t="s">
        <v>33</v>
      </c>
      <c r="D1207" s="8">
        <v>133</v>
      </c>
      <c r="E1207" s="10"/>
    </row>
    <row r="1208" spans="2:5" ht="15" customHeight="1" x14ac:dyDescent="0.25">
      <c r="B1208" s="9"/>
      <c r="C1208" s="216" t="s">
        <v>94</v>
      </c>
      <c r="D1208" s="217"/>
      <c r="E1208" s="10"/>
    </row>
    <row r="1209" spans="2:5" ht="15" customHeight="1" x14ac:dyDescent="0.25">
      <c r="B1209" s="9"/>
      <c r="C1209" s="13" t="s">
        <v>0</v>
      </c>
      <c r="D1209" s="11">
        <v>206.19405</v>
      </c>
      <c r="E1209" s="10"/>
    </row>
    <row r="1210" spans="2:5" ht="15" customHeight="1" x14ac:dyDescent="0.25">
      <c r="B1210" s="9"/>
      <c r="C1210" s="14" t="s">
        <v>3</v>
      </c>
      <c r="D1210" s="11">
        <v>206.19405</v>
      </c>
      <c r="E1210" s="10"/>
    </row>
    <row r="1211" spans="2:5" ht="15" customHeight="1" x14ac:dyDescent="0.25">
      <c r="B1211" s="9"/>
      <c r="C1211" s="22" t="s">
        <v>10</v>
      </c>
      <c r="D1211" s="26">
        <v>17.475000000000001</v>
      </c>
      <c r="E1211" s="10"/>
    </row>
    <row r="1212" spans="2:5" ht="15" customHeight="1" x14ac:dyDescent="0.25">
      <c r="B1212" s="9"/>
      <c r="C1212" s="17" t="s">
        <v>12</v>
      </c>
      <c r="D1212" s="7">
        <v>17.475000000000001</v>
      </c>
      <c r="E1212" s="10"/>
    </row>
    <row r="1213" spans="2:5" ht="15" customHeight="1" x14ac:dyDescent="0.25">
      <c r="B1213" s="9"/>
      <c r="C1213" s="25" t="s">
        <v>17</v>
      </c>
      <c r="D1213" s="26">
        <v>41.121000000000002</v>
      </c>
      <c r="E1213" s="10"/>
    </row>
    <row r="1214" spans="2:5" ht="15" customHeight="1" x14ac:dyDescent="0.25">
      <c r="B1214" s="9"/>
      <c r="C1214" s="15" t="s">
        <v>23</v>
      </c>
      <c r="D1214" s="7">
        <v>206.19405</v>
      </c>
      <c r="E1214" s="10"/>
    </row>
    <row r="1215" spans="2:5" ht="15" customHeight="1" x14ac:dyDescent="0.25">
      <c r="B1215" s="9"/>
      <c r="C1215" s="18" t="s">
        <v>0</v>
      </c>
      <c r="D1215" s="11">
        <v>206.19405</v>
      </c>
      <c r="E1215" s="10"/>
    </row>
    <row r="1216" spans="2:5" ht="15" customHeight="1" x14ac:dyDescent="0.25">
      <c r="B1216" s="9"/>
      <c r="C1216" s="15" t="s">
        <v>25</v>
      </c>
      <c r="D1216" s="7">
        <v>58.596000000000004</v>
      </c>
      <c r="E1216" s="10"/>
    </row>
    <row r="1217" spans="2:5" ht="15" customHeight="1" x14ac:dyDescent="0.25">
      <c r="B1217" s="9"/>
      <c r="C1217" s="23" t="s">
        <v>10</v>
      </c>
      <c r="D1217" s="26">
        <v>17.475000000000001</v>
      </c>
      <c r="E1217" s="10"/>
    </row>
    <row r="1218" spans="2:5" ht="15" customHeight="1" x14ac:dyDescent="0.25">
      <c r="B1218" s="9"/>
      <c r="C1218" s="23" t="s">
        <v>17</v>
      </c>
      <c r="D1218" s="26">
        <v>41.121000000000002</v>
      </c>
      <c r="E1218" s="10"/>
    </row>
    <row r="1219" spans="2:5" ht="15" customHeight="1" x14ac:dyDescent="0.25">
      <c r="B1219" s="9"/>
      <c r="C1219" s="21" t="s">
        <v>27</v>
      </c>
      <c r="D1219" s="12">
        <v>147.59805</v>
      </c>
      <c r="E1219" s="10"/>
    </row>
    <row r="1220" spans="2:5" ht="15" customHeight="1" x14ac:dyDescent="0.25">
      <c r="B1220" s="9"/>
      <c r="C1220" s="21" t="s">
        <v>28</v>
      </c>
      <c r="D1220" s="12">
        <v>364.28302000000002</v>
      </c>
      <c r="E1220" s="10"/>
    </row>
    <row r="1221" spans="2:5" ht="15" customHeight="1" x14ac:dyDescent="0.25">
      <c r="B1221" s="9"/>
      <c r="C1221" s="21" t="s">
        <v>29</v>
      </c>
      <c r="D1221" s="12">
        <v>511.88107000000002</v>
      </c>
      <c r="E1221" s="10"/>
    </row>
    <row r="1222" spans="2:5" ht="15" customHeight="1" x14ac:dyDescent="0.25">
      <c r="B1222" s="9"/>
      <c r="C1222" s="15" t="s">
        <v>31</v>
      </c>
      <c r="D1222" s="8">
        <v>107</v>
      </c>
      <c r="E1222" s="10"/>
    </row>
    <row r="1223" spans="2:5" ht="30" customHeight="1" x14ac:dyDescent="0.25">
      <c r="B1223" s="9"/>
      <c r="C1223" s="16" t="s">
        <v>32</v>
      </c>
      <c r="D1223" s="8">
        <v>35</v>
      </c>
      <c r="E1223" s="10"/>
    </row>
    <row r="1224" spans="2:5" ht="15" customHeight="1" x14ac:dyDescent="0.25">
      <c r="B1224" s="9"/>
      <c r="C1224" s="16" t="s">
        <v>33</v>
      </c>
      <c r="D1224" s="8">
        <v>72</v>
      </c>
      <c r="E1224" s="10"/>
    </row>
    <row r="1225" spans="2:5" ht="15" customHeight="1" x14ac:dyDescent="0.25">
      <c r="B1225" s="9"/>
      <c r="C1225" s="216" t="s">
        <v>95</v>
      </c>
      <c r="D1225" s="217"/>
      <c r="E1225" s="10"/>
    </row>
    <row r="1226" spans="2:5" ht="15" customHeight="1" x14ac:dyDescent="0.25">
      <c r="B1226" s="9"/>
      <c r="C1226" s="13" t="s">
        <v>0</v>
      </c>
      <c r="D1226" s="11">
        <v>68.543329999999997</v>
      </c>
      <c r="E1226" s="10"/>
    </row>
    <row r="1227" spans="2:5" ht="15" customHeight="1" x14ac:dyDescent="0.25">
      <c r="B1227" s="9"/>
      <c r="C1227" s="14" t="s">
        <v>3</v>
      </c>
      <c r="D1227" s="11">
        <v>68.543329999999997</v>
      </c>
      <c r="E1227" s="10"/>
    </row>
    <row r="1228" spans="2:5" ht="15" customHeight="1" x14ac:dyDescent="0.25">
      <c r="B1228" s="9"/>
      <c r="C1228" s="22" t="s">
        <v>10</v>
      </c>
      <c r="D1228" s="26">
        <v>79.930909999999997</v>
      </c>
      <c r="E1228" s="10"/>
    </row>
    <row r="1229" spans="2:5" ht="15" customHeight="1" x14ac:dyDescent="0.25">
      <c r="B1229" s="9"/>
      <c r="C1229" s="17" t="s">
        <v>12</v>
      </c>
      <c r="D1229" s="7">
        <v>75.13991</v>
      </c>
      <c r="E1229" s="10"/>
    </row>
    <row r="1230" spans="2:5" ht="15" customHeight="1" x14ac:dyDescent="0.25">
      <c r="B1230" s="9"/>
      <c r="C1230" s="17" t="s">
        <v>16</v>
      </c>
      <c r="D1230" s="7">
        <v>4.7910000000000004</v>
      </c>
      <c r="E1230" s="10"/>
    </row>
    <row r="1231" spans="2:5" ht="15" customHeight="1" x14ac:dyDescent="0.25">
      <c r="B1231" s="9"/>
      <c r="C1231" s="25" t="s">
        <v>17</v>
      </c>
      <c r="D1231" s="26">
        <v>53.4</v>
      </c>
      <c r="E1231" s="10"/>
    </row>
    <row r="1232" spans="2:5" ht="15" customHeight="1" x14ac:dyDescent="0.25">
      <c r="B1232" s="9"/>
      <c r="C1232" s="15" t="s">
        <v>23</v>
      </c>
      <c r="D1232" s="7">
        <v>68.543329999999997</v>
      </c>
      <c r="E1232" s="10"/>
    </row>
    <row r="1233" spans="2:5" ht="15" customHeight="1" x14ac:dyDescent="0.25">
      <c r="B1233" s="9"/>
      <c r="C1233" s="18" t="s">
        <v>0</v>
      </c>
      <c r="D1233" s="11">
        <v>68.543329999999997</v>
      </c>
      <c r="E1233" s="10"/>
    </row>
    <row r="1234" spans="2:5" ht="15" customHeight="1" x14ac:dyDescent="0.25">
      <c r="B1234" s="9"/>
      <c r="C1234" s="15" t="s">
        <v>25</v>
      </c>
      <c r="D1234" s="7">
        <v>133.33090999999999</v>
      </c>
      <c r="E1234" s="10"/>
    </row>
    <row r="1235" spans="2:5" ht="15" customHeight="1" x14ac:dyDescent="0.25">
      <c r="B1235" s="9"/>
      <c r="C1235" s="23" t="s">
        <v>10</v>
      </c>
      <c r="D1235" s="26">
        <v>79.930909999999997</v>
      </c>
      <c r="E1235" s="10"/>
    </row>
    <row r="1236" spans="2:5" ht="15" customHeight="1" x14ac:dyDescent="0.25">
      <c r="B1236" s="9"/>
      <c r="C1236" s="23" t="s">
        <v>17</v>
      </c>
      <c r="D1236" s="26">
        <v>53.4</v>
      </c>
      <c r="E1236" s="10"/>
    </row>
    <row r="1237" spans="2:5" ht="15" customHeight="1" x14ac:dyDescent="0.25">
      <c r="B1237" s="9"/>
      <c r="C1237" s="21" t="s">
        <v>27</v>
      </c>
      <c r="D1237" s="12">
        <v>-64.787580000000005</v>
      </c>
      <c r="E1237" s="10"/>
    </row>
    <row r="1238" spans="2:5" ht="15" customHeight="1" x14ac:dyDescent="0.25">
      <c r="B1238" s="9"/>
      <c r="C1238" s="21" t="s">
        <v>28</v>
      </c>
      <c r="D1238" s="12">
        <v>102.35957000000001</v>
      </c>
      <c r="E1238" s="10"/>
    </row>
    <row r="1239" spans="2:5" ht="15" customHeight="1" x14ac:dyDescent="0.25">
      <c r="B1239" s="9"/>
      <c r="C1239" s="21" t="s">
        <v>29</v>
      </c>
      <c r="D1239" s="12">
        <v>37.57199</v>
      </c>
      <c r="E1239" s="10"/>
    </row>
    <row r="1240" spans="2:5" ht="15" customHeight="1" x14ac:dyDescent="0.25">
      <c r="B1240" s="9"/>
      <c r="C1240" s="15" t="s">
        <v>31</v>
      </c>
      <c r="D1240" s="8">
        <v>33</v>
      </c>
      <c r="E1240" s="10"/>
    </row>
    <row r="1241" spans="2:5" ht="30" customHeight="1" x14ac:dyDescent="0.25">
      <c r="B1241" s="9"/>
      <c r="C1241" s="16" t="s">
        <v>32</v>
      </c>
      <c r="D1241" s="8">
        <v>24</v>
      </c>
      <c r="E1241" s="10"/>
    </row>
    <row r="1242" spans="2:5" ht="15" customHeight="1" x14ac:dyDescent="0.25">
      <c r="B1242" s="9"/>
      <c r="C1242" s="16" t="s">
        <v>33</v>
      </c>
      <c r="D1242" s="8">
        <v>9</v>
      </c>
      <c r="E1242" s="10"/>
    </row>
    <row r="1243" spans="2:5" ht="13.8" x14ac:dyDescent="0.25">
      <c r="B1243" s="9"/>
      <c r="C1243" s="216" t="s">
        <v>96</v>
      </c>
      <c r="D1243" s="217"/>
      <c r="E1243" s="10"/>
    </row>
    <row r="1244" spans="2:5" ht="15" customHeight="1" x14ac:dyDescent="0.25">
      <c r="B1244" s="9"/>
      <c r="C1244" s="13" t="s">
        <v>0</v>
      </c>
      <c r="D1244" s="11">
        <v>10731.88219</v>
      </c>
      <c r="E1244" s="10"/>
    </row>
    <row r="1245" spans="2:5" ht="15" customHeight="1" x14ac:dyDescent="0.25">
      <c r="B1245" s="9"/>
      <c r="C1245" s="14" t="s">
        <v>2</v>
      </c>
      <c r="D1245" s="11">
        <v>8091.4831999999997</v>
      </c>
      <c r="E1245" s="10"/>
    </row>
    <row r="1246" spans="2:5" ht="15" customHeight="1" x14ac:dyDescent="0.25">
      <c r="B1246" s="9"/>
      <c r="C1246" s="14" t="s">
        <v>3</v>
      </c>
      <c r="D1246" s="11">
        <v>2640.3989900000001</v>
      </c>
      <c r="E1246" s="10"/>
    </row>
    <row r="1247" spans="2:5" ht="15" customHeight="1" x14ac:dyDescent="0.25">
      <c r="B1247" s="9"/>
      <c r="C1247" s="22" t="s">
        <v>10</v>
      </c>
      <c r="D1247" s="26">
        <v>9926.8160900000003</v>
      </c>
      <c r="E1247" s="10"/>
    </row>
    <row r="1248" spans="2:5" ht="15" customHeight="1" x14ac:dyDescent="0.25">
      <c r="B1248" s="9"/>
      <c r="C1248" s="17" t="s">
        <v>11</v>
      </c>
      <c r="D1248" s="7">
        <v>5681.6629199999998</v>
      </c>
      <c r="E1248" s="10"/>
    </row>
    <row r="1249" spans="2:5" ht="15" customHeight="1" x14ac:dyDescent="0.25">
      <c r="B1249" s="9"/>
      <c r="C1249" s="17" t="s">
        <v>12</v>
      </c>
      <c r="D1249" s="7">
        <v>3742.4590700000008</v>
      </c>
      <c r="E1249" s="10"/>
    </row>
    <row r="1250" spans="2:5" ht="15" customHeight="1" x14ac:dyDescent="0.25">
      <c r="B1250" s="9"/>
      <c r="C1250" s="14" t="s">
        <v>2</v>
      </c>
      <c r="D1250" s="11">
        <v>314.60993999999999</v>
      </c>
      <c r="E1250" s="10"/>
    </row>
    <row r="1251" spans="2:5" ht="15" customHeight="1" x14ac:dyDescent="0.25">
      <c r="B1251" s="9"/>
      <c r="C1251" s="17" t="s">
        <v>15</v>
      </c>
      <c r="D1251" s="7">
        <v>38.263809999999999</v>
      </c>
      <c r="E1251" s="10"/>
    </row>
    <row r="1252" spans="2:5" ht="15" customHeight="1" x14ac:dyDescent="0.25">
      <c r="B1252" s="9"/>
      <c r="C1252" s="17" t="s">
        <v>16</v>
      </c>
      <c r="D1252" s="7">
        <v>149.82034999999999</v>
      </c>
      <c r="E1252" s="10"/>
    </row>
    <row r="1253" spans="2:5" ht="15" customHeight="1" x14ac:dyDescent="0.25">
      <c r="B1253" s="9"/>
      <c r="C1253" s="25" t="s">
        <v>17</v>
      </c>
      <c r="D1253" s="26">
        <v>509.12076999999999</v>
      </c>
      <c r="E1253" s="10"/>
    </row>
    <row r="1254" spans="2:5" ht="15" customHeight="1" x14ac:dyDescent="0.25">
      <c r="B1254" s="9"/>
      <c r="C1254" s="15" t="s">
        <v>23</v>
      </c>
      <c r="D1254" s="7">
        <v>10731.88219</v>
      </c>
      <c r="E1254" s="10"/>
    </row>
    <row r="1255" spans="2:5" ht="15" customHeight="1" x14ac:dyDescent="0.25">
      <c r="B1255" s="9"/>
      <c r="C1255" s="18" t="s">
        <v>0</v>
      </c>
      <c r="D1255" s="11">
        <v>10731.88219</v>
      </c>
      <c r="E1255" s="10"/>
    </row>
    <row r="1256" spans="2:5" ht="15" customHeight="1" x14ac:dyDescent="0.25">
      <c r="B1256" s="9"/>
      <c r="C1256" s="15" t="s">
        <v>25</v>
      </c>
      <c r="D1256" s="7">
        <v>10435.93686</v>
      </c>
      <c r="E1256" s="10"/>
    </row>
    <row r="1257" spans="2:5" ht="15" customHeight="1" x14ac:dyDescent="0.25">
      <c r="B1257" s="9"/>
      <c r="C1257" s="23" t="s">
        <v>10</v>
      </c>
      <c r="D1257" s="26">
        <v>9926.8160900000003</v>
      </c>
      <c r="E1257" s="10"/>
    </row>
    <row r="1258" spans="2:5" ht="15" customHeight="1" x14ac:dyDescent="0.25">
      <c r="B1258" s="9"/>
      <c r="C1258" s="23" t="s">
        <v>17</v>
      </c>
      <c r="D1258" s="26">
        <v>509.12076999999999</v>
      </c>
      <c r="E1258" s="10"/>
    </row>
    <row r="1259" spans="2:5" ht="15" customHeight="1" x14ac:dyDescent="0.25">
      <c r="B1259" s="9"/>
      <c r="C1259" s="21" t="s">
        <v>27</v>
      </c>
      <c r="D1259" s="12">
        <v>295.94533000000001</v>
      </c>
      <c r="E1259" s="10"/>
    </row>
    <row r="1260" spans="2:5" ht="15" customHeight="1" x14ac:dyDescent="0.25">
      <c r="B1260" s="9"/>
      <c r="C1260" s="21" t="s">
        <v>28</v>
      </c>
      <c r="D1260" s="12">
        <v>4530.2339700000002</v>
      </c>
      <c r="E1260" s="10"/>
    </row>
    <row r="1261" spans="2:5" ht="15" customHeight="1" x14ac:dyDescent="0.25">
      <c r="B1261" s="9"/>
      <c r="C1261" s="21" t="s">
        <v>29</v>
      </c>
      <c r="D1261" s="12">
        <v>4826.1792999999998</v>
      </c>
      <c r="E1261" s="10"/>
    </row>
    <row r="1262" spans="2:5" ht="15" customHeight="1" x14ac:dyDescent="0.25">
      <c r="B1262" s="9"/>
      <c r="C1262" s="15" t="s">
        <v>31</v>
      </c>
      <c r="D1262" s="8">
        <v>403</v>
      </c>
      <c r="E1262" s="10"/>
    </row>
    <row r="1263" spans="2:5" ht="30" customHeight="1" x14ac:dyDescent="0.25">
      <c r="B1263" s="9"/>
      <c r="C1263" s="16" t="s">
        <v>32</v>
      </c>
      <c r="D1263" s="8">
        <v>310</v>
      </c>
      <c r="E1263" s="10"/>
    </row>
    <row r="1264" spans="2:5" ht="15" customHeight="1" x14ac:dyDescent="0.25">
      <c r="B1264" s="9"/>
      <c r="C1264" s="16" t="s">
        <v>33</v>
      </c>
      <c r="D1264" s="8">
        <v>93</v>
      </c>
      <c r="E1264" s="10"/>
    </row>
    <row r="1265" spans="2:5" ht="13.8" x14ac:dyDescent="0.25">
      <c r="B1265" s="9"/>
      <c r="C1265" s="216" t="s">
        <v>97</v>
      </c>
      <c r="D1265" s="217"/>
      <c r="E1265" s="10"/>
    </row>
    <row r="1266" spans="2:5" ht="15" customHeight="1" x14ac:dyDescent="0.25">
      <c r="B1266" s="9"/>
      <c r="C1266" s="13" t="s">
        <v>0</v>
      </c>
      <c r="D1266" s="11">
        <v>19526.998610000002</v>
      </c>
      <c r="E1266" s="10"/>
    </row>
    <row r="1267" spans="2:5" ht="15" customHeight="1" x14ac:dyDescent="0.25">
      <c r="B1267" s="9"/>
      <c r="C1267" s="14" t="s">
        <v>2</v>
      </c>
      <c r="D1267" s="11">
        <v>18060.116000000002</v>
      </c>
      <c r="E1267" s="10"/>
    </row>
    <row r="1268" spans="2:5" ht="15" customHeight="1" x14ac:dyDescent="0.25">
      <c r="B1268" s="9"/>
      <c r="C1268" s="14" t="s">
        <v>3</v>
      </c>
      <c r="D1268" s="11">
        <v>1466.8826100000001</v>
      </c>
      <c r="E1268" s="10"/>
    </row>
    <row r="1269" spans="2:5" ht="15" customHeight="1" x14ac:dyDescent="0.25">
      <c r="B1269" s="9"/>
      <c r="C1269" s="22" t="s">
        <v>10</v>
      </c>
      <c r="D1269" s="26">
        <v>19193.095550000002</v>
      </c>
      <c r="E1269" s="10"/>
    </row>
    <row r="1270" spans="2:5" ht="15" customHeight="1" x14ac:dyDescent="0.25">
      <c r="B1270" s="9"/>
      <c r="C1270" s="17" t="s">
        <v>11</v>
      </c>
      <c r="D1270" s="7">
        <v>186.85249999999999</v>
      </c>
      <c r="E1270" s="10"/>
    </row>
    <row r="1271" spans="2:5" ht="15" customHeight="1" x14ac:dyDescent="0.25">
      <c r="B1271" s="9"/>
      <c r="C1271" s="17" t="s">
        <v>12</v>
      </c>
      <c r="D1271" s="7">
        <v>112.80211</v>
      </c>
      <c r="E1271" s="10"/>
    </row>
    <row r="1272" spans="2:5" ht="15" customHeight="1" x14ac:dyDescent="0.25">
      <c r="B1272" s="9"/>
      <c r="C1272" s="14" t="s">
        <v>14</v>
      </c>
      <c r="D1272" s="11">
        <v>17569.004000000001</v>
      </c>
      <c r="E1272" s="10"/>
    </row>
    <row r="1273" spans="2:5" ht="15" customHeight="1" x14ac:dyDescent="0.25">
      <c r="B1273" s="9"/>
      <c r="C1273" s="14" t="s">
        <v>2</v>
      </c>
      <c r="D1273" s="11">
        <v>143.78695999999999</v>
      </c>
      <c r="E1273" s="10"/>
    </row>
    <row r="1274" spans="2:5" ht="15" customHeight="1" x14ac:dyDescent="0.25">
      <c r="B1274" s="9"/>
      <c r="C1274" s="17" t="s">
        <v>16</v>
      </c>
      <c r="D1274" s="7">
        <v>1180.6499799999999</v>
      </c>
      <c r="E1274" s="10"/>
    </row>
    <row r="1275" spans="2:5" ht="15" customHeight="1" x14ac:dyDescent="0.25">
      <c r="B1275" s="9"/>
      <c r="C1275" s="25" t="s">
        <v>17</v>
      </c>
      <c r="D1275" s="26">
        <v>19.914999999999999</v>
      </c>
      <c r="E1275" s="10"/>
    </row>
    <row r="1276" spans="2:5" ht="15" customHeight="1" x14ac:dyDescent="0.25">
      <c r="B1276" s="9"/>
      <c r="C1276" s="15" t="s">
        <v>23</v>
      </c>
      <c r="D1276" s="7">
        <v>19526.998609999999</v>
      </c>
      <c r="E1276" s="10"/>
    </row>
    <row r="1277" spans="2:5" ht="15" customHeight="1" x14ac:dyDescent="0.25">
      <c r="B1277" s="9"/>
      <c r="C1277" s="18" t="s">
        <v>0</v>
      </c>
      <c r="D1277" s="11">
        <v>19526.998609999999</v>
      </c>
      <c r="E1277" s="10"/>
    </row>
    <row r="1278" spans="2:5" ht="15" customHeight="1" x14ac:dyDescent="0.25">
      <c r="B1278" s="9"/>
      <c r="C1278" s="15" t="s">
        <v>25</v>
      </c>
      <c r="D1278" s="7">
        <v>19213.010549999999</v>
      </c>
      <c r="E1278" s="10"/>
    </row>
    <row r="1279" spans="2:5" ht="15" customHeight="1" x14ac:dyDescent="0.25">
      <c r="B1279" s="9"/>
      <c r="C1279" s="23" t="s">
        <v>10</v>
      </c>
      <c r="D1279" s="26">
        <v>19193.095549999998</v>
      </c>
      <c r="E1279" s="10"/>
    </row>
    <row r="1280" spans="2:5" ht="15" customHeight="1" x14ac:dyDescent="0.25">
      <c r="B1280" s="9"/>
      <c r="C1280" s="23" t="s">
        <v>17</v>
      </c>
      <c r="D1280" s="26">
        <v>19.914999999999999</v>
      </c>
      <c r="E1280" s="10"/>
    </row>
    <row r="1281" spans="2:5" ht="15" customHeight="1" x14ac:dyDescent="0.25">
      <c r="B1281" s="9"/>
      <c r="C1281" s="21" t="s">
        <v>27</v>
      </c>
      <c r="D1281" s="12">
        <v>313.98806000000002</v>
      </c>
      <c r="E1281" s="10"/>
    </row>
    <row r="1282" spans="2:5" ht="15" customHeight="1" x14ac:dyDescent="0.25">
      <c r="B1282" s="9"/>
      <c r="C1282" s="21" t="s">
        <v>28</v>
      </c>
      <c r="D1282" s="12">
        <v>4393.7478600000004</v>
      </c>
      <c r="E1282" s="10"/>
    </row>
    <row r="1283" spans="2:5" ht="15" customHeight="1" x14ac:dyDescent="0.25">
      <c r="B1283" s="9"/>
      <c r="C1283" s="21" t="s">
        <v>29</v>
      </c>
      <c r="D1283" s="12">
        <v>4707.7359200000001</v>
      </c>
      <c r="E1283" s="10"/>
    </row>
    <row r="1284" spans="2:5" ht="15" customHeight="1" x14ac:dyDescent="0.25">
      <c r="B1284" s="9"/>
      <c r="C1284" s="15" t="s">
        <v>31</v>
      </c>
      <c r="D1284" s="8">
        <v>573</v>
      </c>
      <c r="E1284" s="10"/>
    </row>
    <row r="1285" spans="2:5" ht="30" customHeight="1" x14ac:dyDescent="0.25">
      <c r="B1285" s="9"/>
      <c r="C1285" s="16" t="s">
        <v>32</v>
      </c>
      <c r="D1285" s="8">
        <v>354</v>
      </c>
      <c r="E1285" s="10"/>
    </row>
    <row r="1286" spans="2:5" ht="15" customHeight="1" x14ac:dyDescent="0.25">
      <c r="B1286" s="9"/>
      <c r="C1286" s="16" t="s">
        <v>33</v>
      </c>
      <c r="D1286" s="8">
        <v>219</v>
      </c>
      <c r="E1286" s="10"/>
    </row>
    <row r="1287" spans="2:5" ht="13.8" x14ac:dyDescent="0.25">
      <c r="B1287" s="9"/>
      <c r="C1287" s="216" t="s">
        <v>98</v>
      </c>
      <c r="D1287" s="217"/>
      <c r="E1287" s="10"/>
    </row>
    <row r="1288" spans="2:5" ht="15" customHeight="1" x14ac:dyDescent="0.25">
      <c r="B1288" s="9"/>
      <c r="C1288" s="13" t="s">
        <v>0</v>
      </c>
      <c r="D1288" s="11">
        <v>7795.5319799999997</v>
      </c>
      <c r="E1288" s="10"/>
    </row>
    <row r="1289" spans="2:5" ht="15" customHeight="1" x14ac:dyDescent="0.25">
      <c r="B1289" s="9"/>
      <c r="C1289" s="14" t="s">
        <v>2</v>
      </c>
      <c r="D1289" s="11">
        <v>67.048180000000002</v>
      </c>
      <c r="E1289" s="10"/>
    </row>
    <row r="1290" spans="2:5" ht="15" customHeight="1" x14ac:dyDescent="0.25">
      <c r="B1290" s="9"/>
      <c r="C1290" s="14" t="s">
        <v>3</v>
      </c>
      <c r="D1290" s="11">
        <v>7728.4838</v>
      </c>
      <c r="E1290" s="10"/>
    </row>
    <row r="1291" spans="2:5" ht="15" customHeight="1" x14ac:dyDescent="0.25">
      <c r="B1291" s="9"/>
      <c r="C1291" s="22" t="s">
        <v>10</v>
      </c>
      <c r="D1291" s="26">
        <v>7250.1813899999997</v>
      </c>
      <c r="E1291" s="10"/>
    </row>
    <row r="1292" spans="2:5" ht="15" customHeight="1" x14ac:dyDescent="0.25">
      <c r="B1292" s="9"/>
      <c r="C1292" s="17" t="s">
        <v>11</v>
      </c>
      <c r="D1292" s="7">
        <v>3120.80125</v>
      </c>
      <c r="E1292" s="10"/>
    </row>
    <row r="1293" spans="2:5" ht="15" customHeight="1" x14ac:dyDescent="0.25">
      <c r="B1293" s="9"/>
      <c r="C1293" s="17" t="s">
        <v>12</v>
      </c>
      <c r="D1293" s="7">
        <v>3193.4942599999999</v>
      </c>
      <c r="E1293" s="10"/>
    </row>
    <row r="1294" spans="2:5" ht="15" customHeight="1" x14ac:dyDescent="0.25">
      <c r="B1294" s="9"/>
      <c r="C1294" s="14" t="s">
        <v>2</v>
      </c>
      <c r="D1294" s="11">
        <v>780</v>
      </c>
      <c r="E1294" s="10"/>
    </row>
    <row r="1295" spans="2:5" ht="15" customHeight="1" x14ac:dyDescent="0.25">
      <c r="B1295" s="9"/>
      <c r="C1295" s="17" t="s">
        <v>15</v>
      </c>
      <c r="D1295" s="7">
        <v>7.2976099999999997</v>
      </c>
      <c r="E1295" s="10"/>
    </row>
    <row r="1296" spans="2:5" ht="15" customHeight="1" x14ac:dyDescent="0.25">
      <c r="B1296" s="9"/>
      <c r="C1296" s="17" t="s">
        <v>16</v>
      </c>
      <c r="D1296" s="7">
        <v>148.58826999999999</v>
      </c>
      <c r="E1296" s="10"/>
    </row>
    <row r="1297" spans="2:5" ht="15" customHeight="1" x14ac:dyDescent="0.25">
      <c r="B1297" s="9"/>
      <c r="C1297" s="25" t="s">
        <v>17</v>
      </c>
      <c r="D1297" s="26">
        <v>134.69399999999999</v>
      </c>
      <c r="E1297" s="10"/>
    </row>
    <row r="1298" spans="2:5" ht="15" customHeight="1" x14ac:dyDescent="0.25">
      <c r="B1298" s="9"/>
      <c r="C1298" s="15" t="s">
        <v>23</v>
      </c>
      <c r="D1298" s="7">
        <v>7795.5319799999997</v>
      </c>
      <c r="E1298" s="10"/>
    </row>
    <row r="1299" spans="2:5" ht="15" customHeight="1" x14ac:dyDescent="0.25">
      <c r="B1299" s="9"/>
      <c r="C1299" s="18" t="s">
        <v>0</v>
      </c>
      <c r="D1299" s="11">
        <v>7795.5319799999997</v>
      </c>
      <c r="E1299" s="10"/>
    </row>
    <row r="1300" spans="2:5" ht="15" customHeight="1" x14ac:dyDescent="0.25">
      <c r="B1300" s="9"/>
      <c r="C1300" s="15" t="s">
        <v>25</v>
      </c>
      <c r="D1300" s="7">
        <v>7384.8753900000002</v>
      </c>
      <c r="E1300" s="10"/>
    </row>
    <row r="1301" spans="2:5" ht="15" customHeight="1" x14ac:dyDescent="0.25">
      <c r="B1301" s="9"/>
      <c r="C1301" s="23" t="s">
        <v>10</v>
      </c>
      <c r="D1301" s="26">
        <v>7250.1813899999997</v>
      </c>
      <c r="E1301" s="10"/>
    </row>
    <row r="1302" spans="2:5" ht="15" customHeight="1" x14ac:dyDescent="0.25">
      <c r="B1302" s="9"/>
      <c r="C1302" s="23" t="s">
        <v>17</v>
      </c>
      <c r="D1302" s="26">
        <v>134.69399999999999</v>
      </c>
      <c r="E1302" s="10"/>
    </row>
    <row r="1303" spans="2:5" ht="15" customHeight="1" x14ac:dyDescent="0.25">
      <c r="B1303" s="9"/>
      <c r="C1303" s="21" t="s">
        <v>27</v>
      </c>
      <c r="D1303" s="12">
        <v>410.65658999999999</v>
      </c>
      <c r="E1303" s="10"/>
    </row>
    <row r="1304" spans="2:5" ht="15" customHeight="1" x14ac:dyDescent="0.25">
      <c r="B1304" s="9"/>
      <c r="C1304" s="21" t="s">
        <v>28</v>
      </c>
      <c r="D1304" s="12">
        <v>2001.4084399999999</v>
      </c>
      <c r="E1304" s="10"/>
    </row>
    <row r="1305" spans="2:5" ht="15" customHeight="1" x14ac:dyDescent="0.25">
      <c r="B1305" s="9"/>
      <c r="C1305" s="21" t="s">
        <v>29</v>
      </c>
      <c r="D1305" s="12">
        <v>2412.0650300000002</v>
      </c>
      <c r="E1305" s="10"/>
    </row>
    <row r="1306" spans="2:5" ht="15" customHeight="1" x14ac:dyDescent="0.25">
      <c r="B1306" s="9"/>
      <c r="C1306" s="15" t="s">
        <v>31</v>
      </c>
      <c r="D1306" s="8">
        <v>1540</v>
      </c>
      <c r="E1306" s="10"/>
    </row>
    <row r="1307" spans="2:5" ht="30" customHeight="1" x14ac:dyDescent="0.25">
      <c r="B1307" s="9"/>
      <c r="C1307" s="16" t="s">
        <v>32</v>
      </c>
      <c r="D1307" s="8">
        <v>498</v>
      </c>
      <c r="E1307" s="10"/>
    </row>
    <row r="1308" spans="2:5" ht="15" customHeight="1" x14ac:dyDescent="0.25">
      <c r="B1308" s="9"/>
      <c r="C1308" s="16" t="s">
        <v>33</v>
      </c>
      <c r="D1308" s="8">
        <v>1042</v>
      </c>
      <c r="E1308" s="10"/>
    </row>
    <row r="1309" spans="2:5" ht="15" customHeight="1" x14ac:dyDescent="0.25">
      <c r="B1309" s="9"/>
      <c r="C1309" s="216" t="s">
        <v>99</v>
      </c>
      <c r="D1309" s="217"/>
      <c r="E1309" s="10"/>
    </row>
    <row r="1310" spans="2:5" ht="15" customHeight="1" x14ac:dyDescent="0.25">
      <c r="B1310" s="9"/>
      <c r="C1310" s="13" t="s">
        <v>0</v>
      </c>
      <c r="D1310" s="11">
        <v>3685.8940999999995</v>
      </c>
      <c r="E1310" s="10"/>
    </row>
    <row r="1311" spans="2:5" ht="15" customHeight="1" x14ac:dyDescent="0.25">
      <c r="B1311" s="9"/>
      <c r="C1311" s="14" t="s">
        <v>2</v>
      </c>
      <c r="D1311" s="11">
        <v>340.46911999999998</v>
      </c>
      <c r="E1311" s="10"/>
    </row>
    <row r="1312" spans="2:5" ht="15" customHeight="1" x14ac:dyDescent="0.25">
      <c r="B1312" s="9"/>
      <c r="C1312" s="14" t="s">
        <v>3</v>
      </c>
      <c r="D1312" s="11">
        <v>3345.4249799999998</v>
      </c>
      <c r="E1312" s="10"/>
    </row>
    <row r="1313" spans="2:5" ht="15" customHeight="1" x14ac:dyDescent="0.25">
      <c r="B1313" s="9"/>
      <c r="C1313" s="22" t="s">
        <v>10</v>
      </c>
      <c r="D1313" s="26">
        <v>3103.7867199999996</v>
      </c>
      <c r="E1313" s="10"/>
    </row>
    <row r="1314" spans="2:5" ht="15" customHeight="1" x14ac:dyDescent="0.25">
      <c r="B1314" s="9"/>
      <c r="C1314" s="17" t="s">
        <v>11</v>
      </c>
      <c r="D1314" s="7">
        <v>748.18124999999998</v>
      </c>
      <c r="E1314" s="10"/>
    </row>
    <row r="1315" spans="2:5" ht="15" customHeight="1" x14ac:dyDescent="0.25">
      <c r="B1315" s="9"/>
      <c r="C1315" s="17" t="s">
        <v>12</v>
      </c>
      <c r="D1315" s="7">
        <v>1650.5035099999998</v>
      </c>
      <c r="E1315" s="10"/>
    </row>
    <row r="1316" spans="2:5" ht="15" customHeight="1" x14ac:dyDescent="0.25">
      <c r="B1316" s="9"/>
      <c r="C1316" s="14" t="s">
        <v>2</v>
      </c>
      <c r="D1316" s="11">
        <v>336</v>
      </c>
      <c r="E1316" s="10"/>
    </row>
    <row r="1317" spans="2:5" ht="15" customHeight="1" x14ac:dyDescent="0.25">
      <c r="B1317" s="9"/>
      <c r="C1317" s="17" t="s">
        <v>15</v>
      </c>
      <c r="D1317" s="7">
        <v>29.101959999999998</v>
      </c>
      <c r="E1317" s="10"/>
    </row>
    <row r="1318" spans="2:5" ht="15" customHeight="1" x14ac:dyDescent="0.25">
      <c r="B1318" s="9"/>
      <c r="C1318" s="17" t="s">
        <v>16</v>
      </c>
      <c r="D1318" s="7">
        <v>340</v>
      </c>
      <c r="E1318" s="10"/>
    </row>
    <row r="1319" spans="2:5" ht="15" customHeight="1" x14ac:dyDescent="0.25">
      <c r="B1319" s="9"/>
      <c r="C1319" s="25" t="s">
        <v>17</v>
      </c>
      <c r="D1319" s="26">
        <v>559.99734999999998</v>
      </c>
      <c r="E1319" s="10"/>
    </row>
    <row r="1320" spans="2:5" ht="15" customHeight="1" x14ac:dyDescent="0.25">
      <c r="B1320" s="9"/>
      <c r="C1320" s="15" t="s">
        <v>23</v>
      </c>
      <c r="D1320" s="7">
        <v>3685.8941</v>
      </c>
      <c r="E1320" s="10"/>
    </row>
    <row r="1321" spans="2:5" ht="15" customHeight="1" x14ac:dyDescent="0.25">
      <c r="B1321" s="9"/>
      <c r="C1321" s="18" t="s">
        <v>0</v>
      </c>
      <c r="D1321" s="11">
        <v>3685.8941</v>
      </c>
      <c r="E1321" s="10"/>
    </row>
    <row r="1322" spans="2:5" ht="15" customHeight="1" x14ac:dyDescent="0.25">
      <c r="B1322" s="9"/>
      <c r="C1322" s="15" t="s">
        <v>25</v>
      </c>
      <c r="D1322" s="7">
        <v>3663.7840700000002</v>
      </c>
      <c r="E1322" s="10"/>
    </row>
    <row r="1323" spans="2:5" ht="15" customHeight="1" x14ac:dyDescent="0.25">
      <c r="B1323" s="9"/>
      <c r="C1323" s="23" t="s">
        <v>10</v>
      </c>
      <c r="D1323" s="26">
        <v>3103.7867200000001</v>
      </c>
      <c r="E1323" s="10"/>
    </row>
    <row r="1324" spans="2:5" ht="15" customHeight="1" x14ac:dyDescent="0.25">
      <c r="B1324" s="9"/>
      <c r="C1324" s="23" t="s">
        <v>17</v>
      </c>
      <c r="D1324" s="26">
        <v>559.99734999999998</v>
      </c>
      <c r="E1324" s="10"/>
    </row>
    <row r="1325" spans="2:5" ht="15" customHeight="1" x14ac:dyDescent="0.25">
      <c r="B1325" s="9"/>
      <c r="C1325" s="21" t="s">
        <v>27</v>
      </c>
      <c r="D1325" s="12">
        <v>22.110029999999998</v>
      </c>
      <c r="E1325" s="10"/>
    </row>
    <row r="1326" spans="2:5" ht="15" customHeight="1" x14ac:dyDescent="0.25">
      <c r="B1326" s="9"/>
      <c r="C1326" s="21" t="s">
        <v>28</v>
      </c>
      <c r="D1326" s="12">
        <v>1669.7887499999999</v>
      </c>
      <c r="E1326" s="10"/>
    </row>
    <row r="1327" spans="2:5" ht="15" customHeight="1" x14ac:dyDescent="0.25">
      <c r="B1327" s="9"/>
      <c r="C1327" s="21" t="s">
        <v>29</v>
      </c>
      <c r="D1327" s="12">
        <v>1691.89878</v>
      </c>
      <c r="E1327" s="10"/>
    </row>
    <row r="1328" spans="2:5" ht="15" customHeight="1" x14ac:dyDescent="0.25">
      <c r="B1328" s="9"/>
      <c r="C1328" s="15" t="s">
        <v>31</v>
      </c>
      <c r="D1328" s="8">
        <v>177</v>
      </c>
      <c r="E1328" s="10"/>
    </row>
    <row r="1329" spans="2:5" ht="30" customHeight="1" x14ac:dyDescent="0.25">
      <c r="B1329" s="9"/>
      <c r="C1329" s="16" t="s">
        <v>32</v>
      </c>
      <c r="D1329" s="8">
        <v>140</v>
      </c>
      <c r="E1329" s="10"/>
    </row>
    <row r="1330" spans="2:5" ht="15" customHeight="1" x14ac:dyDescent="0.25">
      <c r="B1330" s="9"/>
      <c r="C1330" s="16" t="s">
        <v>33</v>
      </c>
      <c r="D1330" s="8">
        <v>37</v>
      </c>
      <c r="E1330" s="10"/>
    </row>
    <row r="1331" spans="2:5" ht="13.8" x14ac:dyDescent="0.25">
      <c r="B1331" s="9"/>
      <c r="C1331" s="216" t="s">
        <v>100</v>
      </c>
      <c r="D1331" s="217"/>
      <c r="E1331" s="10"/>
    </row>
    <row r="1332" spans="2:5" ht="15" customHeight="1" x14ac:dyDescent="0.25">
      <c r="B1332" s="9"/>
      <c r="C1332" s="13" t="s">
        <v>0</v>
      </c>
      <c r="D1332" s="11">
        <v>1931.5522000000001</v>
      </c>
      <c r="E1332" s="10"/>
    </row>
    <row r="1333" spans="2:5" ht="15" customHeight="1" x14ac:dyDescent="0.25">
      <c r="B1333" s="9"/>
      <c r="C1333" s="14" t="s">
        <v>2</v>
      </c>
      <c r="D1333" s="11">
        <v>1643.5436999999999</v>
      </c>
      <c r="E1333" s="10"/>
    </row>
    <row r="1334" spans="2:5" ht="15" customHeight="1" x14ac:dyDescent="0.25">
      <c r="B1334" s="9"/>
      <c r="C1334" s="14" t="s">
        <v>3</v>
      </c>
      <c r="D1334" s="11">
        <v>288.00850000000003</v>
      </c>
      <c r="E1334" s="10"/>
    </row>
    <row r="1335" spans="2:5" ht="15" customHeight="1" x14ac:dyDescent="0.25">
      <c r="B1335" s="9"/>
      <c r="C1335" s="22" t="s">
        <v>10</v>
      </c>
      <c r="D1335" s="26">
        <v>680.29135999999994</v>
      </c>
      <c r="E1335" s="10"/>
    </row>
    <row r="1336" spans="2:5" ht="15" customHeight="1" x14ac:dyDescent="0.25">
      <c r="B1336" s="9"/>
      <c r="C1336" s="17" t="s">
        <v>11</v>
      </c>
      <c r="D1336" s="7">
        <v>106.3</v>
      </c>
      <c r="E1336" s="10"/>
    </row>
    <row r="1337" spans="2:5" ht="15" customHeight="1" x14ac:dyDescent="0.25">
      <c r="B1337" s="9"/>
      <c r="C1337" s="17" t="s">
        <v>12</v>
      </c>
      <c r="D1337" s="7">
        <v>491.41665999999998</v>
      </c>
      <c r="E1337" s="10"/>
    </row>
    <row r="1338" spans="2:5" ht="15" customHeight="1" x14ac:dyDescent="0.25">
      <c r="B1338" s="9"/>
      <c r="C1338" s="17" t="s">
        <v>16</v>
      </c>
      <c r="D1338" s="7">
        <v>82.574700000000007</v>
      </c>
      <c r="E1338" s="10"/>
    </row>
    <row r="1339" spans="2:5" ht="15" customHeight="1" x14ac:dyDescent="0.25">
      <c r="B1339" s="9"/>
      <c r="C1339" s="25" t="s">
        <v>17</v>
      </c>
      <c r="D1339" s="26">
        <v>1215.28232</v>
      </c>
      <c r="E1339" s="10"/>
    </row>
    <row r="1340" spans="2:5" ht="15" customHeight="1" x14ac:dyDescent="0.25">
      <c r="B1340" s="9"/>
      <c r="C1340" s="15" t="s">
        <v>23</v>
      </c>
      <c r="D1340" s="7">
        <v>1931.5522000000001</v>
      </c>
      <c r="E1340" s="10"/>
    </row>
    <row r="1341" spans="2:5" ht="15" customHeight="1" x14ac:dyDescent="0.25">
      <c r="B1341" s="9"/>
      <c r="C1341" s="18" t="s">
        <v>0</v>
      </c>
      <c r="D1341" s="11">
        <v>1931.5522000000001</v>
      </c>
      <c r="E1341" s="10"/>
    </row>
    <row r="1342" spans="2:5" ht="15" customHeight="1" x14ac:dyDescent="0.25">
      <c r="B1342" s="9"/>
      <c r="C1342" s="15" t="s">
        <v>25</v>
      </c>
      <c r="D1342" s="7">
        <v>1895.57368</v>
      </c>
      <c r="E1342" s="10"/>
    </row>
    <row r="1343" spans="2:5" ht="15" customHeight="1" x14ac:dyDescent="0.25">
      <c r="B1343" s="9"/>
      <c r="C1343" s="23" t="s">
        <v>10</v>
      </c>
      <c r="D1343" s="26">
        <v>680.29136000000005</v>
      </c>
      <c r="E1343" s="10"/>
    </row>
    <row r="1344" spans="2:5" ht="15" customHeight="1" x14ac:dyDescent="0.25">
      <c r="B1344" s="9"/>
      <c r="C1344" s="23" t="s">
        <v>17</v>
      </c>
      <c r="D1344" s="26">
        <v>1215.28232</v>
      </c>
      <c r="E1344" s="10"/>
    </row>
    <row r="1345" spans="2:5" ht="15" customHeight="1" x14ac:dyDescent="0.25">
      <c r="B1345" s="9"/>
      <c r="C1345" s="21" t="s">
        <v>27</v>
      </c>
      <c r="D1345" s="12">
        <v>35.978520000000003</v>
      </c>
      <c r="E1345" s="10"/>
    </row>
    <row r="1346" spans="2:5" ht="15" customHeight="1" x14ac:dyDescent="0.25">
      <c r="B1346" s="9"/>
      <c r="C1346" s="21" t="s">
        <v>28</v>
      </c>
      <c r="D1346" s="12">
        <v>0.30667</v>
      </c>
      <c r="E1346" s="10"/>
    </row>
    <row r="1347" spans="2:5" ht="15" customHeight="1" x14ac:dyDescent="0.25">
      <c r="B1347" s="9"/>
      <c r="C1347" s="21" t="s">
        <v>29</v>
      </c>
      <c r="D1347" s="12">
        <v>36.28519</v>
      </c>
      <c r="E1347" s="10"/>
    </row>
    <row r="1348" spans="2:5" ht="15" customHeight="1" x14ac:dyDescent="0.25">
      <c r="B1348" s="9"/>
      <c r="C1348" s="15" t="s">
        <v>31</v>
      </c>
      <c r="D1348" s="8">
        <v>315</v>
      </c>
      <c r="E1348" s="10"/>
    </row>
    <row r="1349" spans="2:5" ht="30" customHeight="1" x14ac:dyDescent="0.25">
      <c r="B1349" s="9"/>
      <c r="C1349" s="16" t="s">
        <v>32</v>
      </c>
      <c r="D1349" s="8">
        <v>115</v>
      </c>
      <c r="E1349" s="10"/>
    </row>
    <row r="1350" spans="2:5" ht="15" customHeight="1" x14ac:dyDescent="0.25">
      <c r="B1350" s="9"/>
      <c r="C1350" s="16" t="s">
        <v>33</v>
      </c>
      <c r="D1350" s="8">
        <v>200</v>
      </c>
      <c r="E1350" s="10"/>
    </row>
    <row r="1351" spans="2:5" ht="15" customHeight="1" x14ac:dyDescent="0.25">
      <c r="B1351" s="9"/>
      <c r="C1351" s="216" t="s">
        <v>101</v>
      </c>
      <c r="D1351" s="217"/>
      <c r="E1351" s="10"/>
    </row>
    <row r="1352" spans="2:5" ht="15" customHeight="1" x14ac:dyDescent="0.25">
      <c r="B1352" s="9"/>
      <c r="C1352" s="13" t="s">
        <v>0</v>
      </c>
      <c r="D1352" s="11">
        <v>56.597259999999999</v>
      </c>
      <c r="E1352" s="10"/>
    </row>
    <row r="1353" spans="2:5" ht="15" customHeight="1" x14ac:dyDescent="0.25">
      <c r="B1353" s="9"/>
      <c r="C1353" s="14" t="s">
        <v>3</v>
      </c>
      <c r="D1353" s="11">
        <v>56.597259999999999</v>
      </c>
      <c r="E1353" s="10"/>
    </row>
    <row r="1354" spans="2:5" ht="15" customHeight="1" x14ac:dyDescent="0.25">
      <c r="B1354" s="9"/>
      <c r="C1354" s="22" t="s">
        <v>10</v>
      </c>
      <c r="D1354" s="26">
        <v>88.187100000000001</v>
      </c>
      <c r="E1354" s="10"/>
    </row>
    <row r="1355" spans="2:5" ht="15" customHeight="1" x14ac:dyDescent="0.25">
      <c r="B1355" s="9"/>
      <c r="C1355" s="17" t="s">
        <v>12</v>
      </c>
      <c r="D1355" s="7">
        <v>27.484120000000001</v>
      </c>
      <c r="E1355" s="10"/>
    </row>
    <row r="1356" spans="2:5" ht="15" customHeight="1" x14ac:dyDescent="0.25">
      <c r="B1356" s="9"/>
      <c r="C1356" s="17" t="s">
        <v>16</v>
      </c>
      <c r="D1356" s="7">
        <v>60.702979999999997</v>
      </c>
      <c r="E1356" s="10"/>
    </row>
    <row r="1357" spans="2:5" ht="15" customHeight="1" x14ac:dyDescent="0.25">
      <c r="B1357" s="9"/>
      <c r="C1357" s="15" t="s">
        <v>23</v>
      </c>
      <c r="D1357" s="7">
        <v>56.597259999999999</v>
      </c>
      <c r="E1357" s="10"/>
    </row>
    <row r="1358" spans="2:5" ht="15" customHeight="1" x14ac:dyDescent="0.25">
      <c r="B1358" s="9"/>
      <c r="C1358" s="18" t="s">
        <v>0</v>
      </c>
      <c r="D1358" s="11">
        <v>56.597259999999999</v>
      </c>
      <c r="E1358" s="10"/>
    </row>
    <row r="1359" spans="2:5" ht="15" customHeight="1" x14ac:dyDescent="0.25">
      <c r="B1359" s="9"/>
      <c r="C1359" s="15" t="s">
        <v>25</v>
      </c>
      <c r="D1359" s="7">
        <v>88.187100000000001</v>
      </c>
      <c r="E1359" s="10"/>
    </row>
    <row r="1360" spans="2:5" ht="15" customHeight="1" x14ac:dyDescent="0.25">
      <c r="B1360" s="9"/>
      <c r="C1360" s="23" t="s">
        <v>10</v>
      </c>
      <c r="D1360" s="26">
        <v>88.187100000000001</v>
      </c>
      <c r="E1360" s="10"/>
    </row>
    <row r="1361" spans="2:5" ht="15" customHeight="1" x14ac:dyDescent="0.25">
      <c r="B1361" s="9"/>
      <c r="C1361" s="21" t="s">
        <v>27</v>
      </c>
      <c r="D1361" s="12">
        <v>-31.589839999999999</v>
      </c>
      <c r="E1361" s="10"/>
    </row>
    <row r="1362" spans="2:5" ht="15" customHeight="1" x14ac:dyDescent="0.25">
      <c r="B1362" s="9"/>
      <c r="C1362" s="21" t="s">
        <v>28</v>
      </c>
      <c r="D1362" s="12">
        <v>131.00962999999999</v>
      </c>
      <c r="E1362" s="10"/>
    </row>
    <row r="1363" spans="2:5" ht="15" customHeight="1" x14ac:dyDescent="0.25">
      <c r="B1363" s="9"/>
      <c r="C1363" s="21" t="s">
        <v>29</v>
      </c>
      <c r="D1363" s="12">
        <v>99.419790000000006</v>
      </c>
      <c r="E1363" s="10"/>
    </row>
    <row r="1364" spans="2:5" ht="15" customHeight="1" x14ac:dyDescent="0.25">
      <c r="B1364" s="9"/>
      <c r="C1364" s="15" t="s">
        <v>31</v>
      </c>
      <c r="D1364" s="8">
        <v>96</v>
      </c>
      <c r="E1364" s="10"/>
    </row>
    <row r="1365" spans="2:5" ht="30" customHeight="1" x14ac:dyDescent="0.25">
      <c r="B1365" s="9"/>
      <c r="C1365" s="16" t="s">
        <v>32</v>
      </c>
      <c r="D1365" s="8">
        <v>15</v>
      </c>
      <c r="E1365" s="10"/>
    </row>
    <row r="1366" spans="2:5" ht="15" customHeight="1" x14ac:dyDescent="0.25">
      <c r="B1366" s="9"/>
      <c r="C1366" s="16" t="s">
        <v>33</v>
      </c>
      <c r="D1366" s="8">
        <v>81</v>
      </c>
      <c r="E1366" s="10"/>
    </row>
    <row r="1367" spans="2:5" ht="13.8" x14ac:dyDescent="0.25">
      <c r="B1367" s="9"/>
      <c r="C1367" s="216" t="s">
        <v>102</v>
      </c>
      <c r="D1367" s="217"/>
      <c r="E1367" s="10"/>
    </row>
    <row r="1368" spans="2:5" ht="15" customHeight="1" x14ac:dyDescent="0.25">
      <c r="B1368" s="9"/>
      <c r="C1368" s="13" t="s">
        <v>0</v>
      </c>
      <c r="D1368" s="11">
        <v>38408.933579999997</v>
      </c>
      <c r="E1368" s="10"/>
    </row>
    <row r="1369" spans="2:5" ht="15" customHeight="1" x14ac:dyDescent="0.25">
      <c r="B1369" s="9"/>
      <c r="C1369" s="14" t="s">
        <v>3</v>
      </c>
      <c r="D1369" s="11">
        <v>38408.933579999997</v>
      </c>
      <c r="E1369" s="10"/>
    </row>
    <row r="1370" spans="2:5" ht="15" customHeight="1" x14ac:dyDescent="0.25">
      <c r="B1370" s="9"/>
      <c r="C1370" s="22" t="s">
        <v>10</v>
      </c>
      <c r="D1370" s="26">
        <v>32073.365960000003</v>
      </c>
      <c r="E1370" s="10"/>
    </row>
    <row r="1371" spans="2:5" ht="15" customHeight="1" x14ac:dyDescent="0.25">
      <c r="B1371" s="9"/>
      <c r="C1371" s="17" t="s">
        <v>11</v>
      </c>
      <c r="D1371" s="7">
        <v>4198.6810800000003</v>
      </c>
      <c r="E1371" s="10"/>
    </row>
    <row r="1372" spans="2:5" ht="15" customHeight="1" x14ac:dyDescent="0.25">
      <c r="B1372" s="9"/>
      <c r="C1372" s="17" t="s">
        <v>12</v>
      </c>
      <c r="D1372" s="7">
        <v>18418.178359999998</v>
      </c>
      <c r="E1372" s="10"/>
    </row>
    <row r="1373" spans="2:5" ht="15" customHeight="1" x14ac:dyDescent="0.25">
      <c r="B1373" s="9"/>
      <c r="C1373" s="14" t="s">
        <v>2</v>
      </c>
      <c r="D1373" s="11">
        <v>3894.3831700000001</v>
      </c>
      <c r="E1373" s="10"/>
    </row>
    <row r="1374" spans="2:5" ht="15" customHeight="1" x14ac:dyDescent="0.25">
      <c r="B1374" s="9"/>
      <c r="C1374" s="17" t="s">
        <v>16</v>
      </c>
      <c r="D1374" s="7">
        <v>5562.1233499999998</v>
      </c>
      <c r="E1374" s="10"/>
    </row>
    <row r="1375" spans="2:5" ht="15" customHeight="1" x14ac:dyDescent="0.25">
      <c r="B1375" s="9"/>
      <c r="C1375" s="25" t="s">
        <v>17</v>
      </c>
      <c r="D1375" s="26">
        <v>438.88269000000003</v>
      </c>
      <c r="E1375" s="10"/>
    </row>
    <row r="1376" spans="2:5" ht="15" customHeight="1" x14ac:dyDescent="0.25">
      <c r="B1376" s="9"/>
      <c r="C1376" s="15" t="s">
        <v>23</v>
      </c>
      <c r="D1376" s="7">
        <v>38408.933579999997</v>
      </c>
      <c r="E1376" s="10"/>
    </row>
    <row r="1377" spans="2:5" ht="15" customHeight="1" x14ac:dyDescent="0.25">
      <c r="B1377" s="9"/>
      <c r="C1377" s="18" t="s">
        <v>0</v>
      </c>
      <c r="D1377" s="11">
        <v>38408.933579999997</v>
      </c>
      <c r="E1377" s="10"/>
    </row>
    <row r="1378" spans="2:5" ht="15" customHeight="1" x14ac:dyDescent="0.25">
      <c r="B1378" s="9"/>
      <c r="C1378" s="15" t="s">
        <v>25</v>
      </c>
      <c r="D1378" s="7">
        <v>32512.248649999998</v>
      </c>
      <c r="E1378" s="10"/>
    </row>
    <row r="1379" spans="2:5" ht="15" customHeight="1" x14ac:dyDescent="0.25">
      <c r="B1379" s="9"/>
      <c r="C1379" s="23" t="s">
        <v>10</v>
      </c>
      <c r="D1379" s="26">
        <v>32073.365959999999</v>
      </c>
      <c r="E1379" s="10"/>
    </row>
    <row r="1380" spans="2:5" ht="15" customHeight="1" x14ac:dyDescent="0.25">
      <c r="B1380" s="9"/>
      <c r="C1380" s="23" t="s">
        <v>17</v>
      </c>
      <c r="D1380" s="26">
        <v>438.88269000000003</v>
      </c>
      <c r="E1380" s="10"/>
    </row>
    <row r="1381" spans="2:5" ht="15" customHeight="1" x14ac:dyDescent="0.25">
      <c r="B1381" s="9"/>
      <c r="C1381" s="21" t="s">
        <v>27</v>
      </c>
      <c r="D1381" s="12">
        <v>5896.6849300000003</v>
      </c>
      <c r="E1381" s="10"/>
    </row>
    <row r="1382" spans="2:5" ht="15" customHeight="1" x14ac:dyDescent="0.25">
      <c r="B1382" s="9"/>
      <c r="C1382" s="21" t="s">
        <v>28</v>
      </c>
      <c r="D1382" s="12">
        <v>3192.1193199999998</v>
      </c>
      <c r="E1382" s="10"/>
    </row>
    <row r="1383" spans="2:5" ht="15" customHeight="1" x14ac:dyDescent="0.25">
      <c r="B1383" s="9"/>
      <c r="C1383" s="21" t="s">
        <v>29</v>
      </c>
      <c r="D1383" s="12">
        <v>9088.8042499999992</v>
      </c>
      <c r="E1383" s="10"/>
    </row>
    <row r="1384" spans="2:5" ht="15" customHeight="1" x14ac:dyDescent="0.25">
      <c r="B1384" s="9"/>
      <c r="C1384" s="15" t="s">
        <v>31</v>
      </c>
      <c r="D1384" s="8">
        <v>870</v>
      </c>
      <c r="E1384" s="10"/>
    </row>
    <row r="1385" spans="2:5" ht="30" customHeight="1" x14ac:dyDescent="0.25">
      <c r="B1385" s="9"/>
      <c r="C1385" s="16" t="s">
        <v>32</v>
      </c>
      <c r="D1385" s="8">
        <v>473</v>
      </c>
      <c r="E1385" s="10"/>
    </row>
    <row r="1386" spans="2:5" ht="15" customHeight="1" x14ac:dyDescent="0.25">
      <c r="B1386" s="9"/>
      <c r="C1386" s="16" t="s">
        <v>33</v>
      </c>
      <c r="D1386" s="8">
        <v>397</v>
      </c>
      <c r="E1386" s="10"/>
    </row>
    <row r="1387" spans="2:5" ht="13.8" x14ac:dyDescent="0.25">
      <c r="B1387" s="9"/>
      <c r="C1387" s="216" t="s">
        <v>103</v>
      </c>
      <c r="D1387" s="217"/>
      <c r="E1387" s="10"/>
    </row>
    <row r="1388" spans="2:5" ht="15" customHeight="1" x14ac:dyDescent="0.25">
      <c r="B1388" s="9"/>
      <c r="C1388" s="13" t="s">
        <v>0</v>
      </c>
      <c r="D1388" s="11">
        <v>2531.3288400000001</v>
      </c>
      <c r="E1388" s="10"/>
    </row>
    <row r="1389" spans="2:5" ht="15" customHeight="1" x14ac:dyDescent="0.25">
      <c r="B1389" s="9"/>
      <c r="C1389" s="14" t="s">
        <v>3</v>
      </c>
      <c r="D1389" s="11">
        <v>2531.3288400000001</v>
      </c>
      <c r="E1389" s="10"/>
    </row>
    <row r="1390" spans="2:5" ht="15" customHeight="1" x14ac:dyDescent="0.25">
      <c r="B1390" s="9"/>
      <c r="C1390" s="22" t="s">
        <v>10</v>
      </c>
      <c r="D1390" s="26">
        <v>1766.19922</v>
      </c>
      <c r="E1390" s="10"/>
    </row>
    <row r="1391" spans="2:5" ht="15" customHeight="1" x14ac:dyDescent="0.25">
      <c r="B1391" s="9"/>
      <c r="C1391" s="17" t="s">
        <v>11</v>
      </c>
      <c r="D1391" s="7">
        <v>184.76716999999999</v>
      </c>
      <c r="E1391" s="10"/>
    </row>
    <row r="1392" spans="2:5" ht="15" customHeight="1" x14ac:dyDescent="0.25">
      <c r="B1392" s="9"/>
      <c r="C1392" s="17" t="s">
        <v>12</v>
      </c>
      <c r="D1392" s="7">
        <v>1153.33404</v>
      </c>
      <c r="E1392" s="10"/>
    </row>
    <row r="1393" spans="2:5" ht="15" customHeight="1" x14ac:dyDescent="0.25">
      <c r="B1393" s="9"/>
      <c r="C1393" s="14" t="s">
        <v>2</v>
      </c>
      <c r="D1393" s="11">
        <v>319.18299999999999</v>
      </c>
      <c r="E1393" s="10"/>
    </row>
    <row r="1394" spans="2:5" ht="15" customHeight="1" x14ac:dyDescent="0.25">
      <c r="B1394" s="9"/>
      <c r="C1394" s="17" t="s">
        <v>15</v>
      </c>
      <c r="D1394" s="7">
        <v>96.462209999999999</v>
      </c>
      <c r="E1394" s="10"/>
    </row>
    <row r="1395" spans="2:5" ht="15" customHeight="1" x14ac:dyDescent="0.25">
      <c r="B1395" s="9"/>
      <c r="C1395" s="17" t="s">
        <v>16</v>
      </c>
      <c r="D1395" s="7">
        <v>12.4528</v>
      </c>
      <c r="E1395" s="10"/>
    </row>
    <row r="1396" spans="2:5" ht="15" customHeight="1" x14ac:dyDescent="0.25">
      <c r="B1396" s="9"/>
      <c r="C1396" s="25" t="s">
        <v>17</v>
      </c>
      <c r="D1396" s="26">
        <v>210.41</v>
      </c>
      <c r="E1396" s="10"/>
    </row>
    <row r="1397" spans="2:5" ht="15" customHeight="1" x14ac:dyDescent="0.25">
      <c r="B1397" s="9"/>
      <c r="C1397" s="15" t="s">
        <v>23</v>
      </c>
      <c r="D1397" s="7">
        <v>2531.3288400000001</v>
      </c>
      <c r="E1397" s="10"/>
    </row>
    <row r="1398" spans="2:5" ht="15" customHeight="1" x14ac:dyDescent="0.25">
      <c r="B1398" s="9"/>
      <c r="C1398" s="18" t="s">
        <v>0</v>
      </c>
      <c r="D1398" s="11">
        <v>2531.3288400000001</v>
      </c>
      <c r="E1398" s="10"/>
    </row>
    <row r="1399" spans="2:5" ht="15" customHeight="1" x14ac:dyDescent="0.25">
      <c r="B1399" s="9"/>
      <c r="C1399" s="15" t="s">
        <v>25</v>
      </c>
      <c r="D1399" s="7">
        <v>1976.6092200000001</v>
      </c>
      <c r="E1399" s="10"/>
    </row>
    <row r="1400" spans="2:5" ht="15" customHeight="1" x14ac:dyDescent="0.25">
      <c r="B1400" s="9"/>
      <c r="C1400" s="23" t="s">
        <v>10</v>
      </c>
      <c r="D1400" s="26">
        <v>1766.19922</v>
      </c>
      <c r="E1400" s="10"/>
    </row>
    <row r="1401" spans="2:5" ht="15" customHeight="1" x14ac:dyDescent="0.25">
      <c r="B1401" s="9"/>
      <c r="C1401" s="23" t="s">
        <v>17</v>
      </c>
      <c r="D1401" s="26">
        <v>210.41</v>
      </c>
      <c r="E1401" s="10"/>
    </row>
    <row r="1402" spans="2:5" ht="15" customHeight="1" x14ac:dyDescent="0.25">
      <c r="B1402" s="9"/>
      <c r="C1402" s="21" t="s">
        <v>27</v>
      </c>
      <c r="D1402" s="12">
        <v>554.71961999999996</v>
      </c>
      <c r="E1402" s="10"/>
    </row>
    <row r="1403" spans="2:5" ht="15" customHeight="1" x14ac:dyDescent="0.25">
      <c r="B1403" s="9"/>
      <c r="C1403" s="21" t="s">
        <v>28</v>
      </c>
      <c r="D1403" s="12">
        <v>2144.88222</v>
      </c>
      <c r="E1403" s="10"/>
    </row>
    <row r="1404" spans="2:5" ht="15" customHeight="1" x14ac:dyDescent="0.25">
      <c r="B1404" s="9"/>
      <c r="C1404" s="21" t="s">
        <v>29</v>
      </c>
      <c r="D1404" s="12">
        <v>2699.6018399999998</v>
      </c>
      <c r="E1404" s="10"/>
    </row>
    <row r="1405" spans="2:5" ht="15" customHeight="1" x14ac:dyDescent="0.25">
      <c r="B1405" s="9"/>
      <c r="C1405" s="15" t="s">
        <v>31</v>
      </c>
      <c r="D1405" s="8">
        <v>151</v>
      </c>
      <c r="E1405" s="10"/>
    </row>
    <row r="1406" spans="2:5" ht="30" customHeight="1" x14ac:dyDescent="0.25">
      <c r="B1406" s="9"/>
      <c r="C1406" s="16" t="s">
        <v>32</v>
      </c>
      <c r="D1406" s="8">
        <v>50</v>
      </c>
      <c r="E1406" s="10"/>
    </row>
    <row r="1407" spans="2:5" ht="15" customHeight="1" x14ac:dyDescent="0.25">
      <c r="B1407" s="9"/>
      <c r="C1407" s="16" t="s">
        <v>33</v>
      </c>
      <c r="D1407" s="8">
        <v>101</v>
      </c>
      <c r="E1407" s="10"/>
    </row>
    <row r="1408" spans="2:5" ht="15" customHeight="1" x14ac:dyDescent="0.25">
      <c r="B1408" s="9"/>
      <c r="C1408" s="216" t="s">
        <v>104</v>
      </c>
      <c r="D1408" s="217"/>
      <c r="E1408" s="10"/>
    </row>
    <row r="1409" spans="2:5" ht="15" customHeight="1" x14ac:dyDescent="0.25">
      <c r="B1409" s="9"/>
      <c r="C1409" s="13" t="s">
        <v>0</v>
      </c>
      <c r="D1409" s="11">
        <v>37.946680000000001</v>
      </c>
      <c r="E1409" s="10"/>
    </row>
    <row r="1410" spans="2:5" ht="15" customHeight="1" x14ac:dyDescent="0.25">
      <c r="B1410" s="9"/>
      <c r="C1410" s="14" t="s">
        <v>2</v>
      </c>
      <c r="D1410" s="11">
        <v>36.796999999999997</v>
      </c>
      <c r="E1410" s="10"/>
    </row>
    <row r="1411" spans="2:5" ht="15" customHeight="1" x14ac:dyDescent="0.25">
      <c r="B1411" s="9"/>
      <c r="C1411" s="14" t="s">
        <v>3</v>
      </c>
      <c r="D1411" s="11">
        <v>1.14968</v>
      </c>
      <c r="E1411" s="10"/>
    </row>
    <row r="1412" spans="2:5" ht="15" customHeight="1" x14ac:dyDescent="0.25">
      <c r="B1412" s="9"/>
      <c r="C1412" s="22" t="s">
        <v>10</v>
      </c>
      <c r="D1412" s="26">
        <v>114.00897000000001</v>
      </c>
      <c r="E1412" s="10"/>
    </row>
    <row r="1413" spans="2:5" ht="15" customHeight="1" x14ac:dyDescent="0.25">
      <c r="B1413" s="9"/>
      <c r="C1413" s="17" t="s">
        <v>12</v>
      </c>
      <c r="D1413" s="7">
        <v>91.026470000000003</v>
      </c>
      <c r="E1413" s="10"/>
    </row>
    <row r="1414" spans="2:5" ht="15" customHeight="1" x14ac:dyDescent="0.25">
      <c r="B1414" s="9"/>
      <c r="C1414" s="17" t="s">
        <v>16</v>
      </c>
      <c r="D1414" s="7">
        <v>22.982500000000002</v>
      </c>
      <c r="E1414" s="10"/>
    </row>
    <row r="1415" spans="2:5" ht="15" customHeight="1" x14ac:dyDescent="0.25">
      <c r="B1415" s="9"/>
      <c r="C1415" s="25" t="s">
        <v>17</v>
      </c>
      <c r="D1415" s="26">
        <v>8.7590000000000003</v>
      </c>
      <c r="E1415" s="10"/>
    </row>
    <row r="1416" spans="2:5" ht="15" customHeight="1" x14ac:dyDescent="0.25">
      <c r="B1416" s="9"/>
      <c r="C1416" s="15" t="s">
        <v>23</v>
      </c>
      <c r="D1416" s="7">
        <v>37.946680000000001</v>
      </c>
      <c r="E1416" s="10"/>
    </row>
    <row r="1417" spans="2:5" ht="15" customHeight="1" x14ac:dyDescent="0.25">
      <c r="B1417" s="9"/>
      <c r="C1417" s="18" t="s">
        <v>0</v>
      </c>
      <c r="D1417" s="11">
        <v>37.946680000000001</v>
      </c>
      <c r="E1417" s="10"/>
    </row>
    <row r="1418" spans="2:5" ht="15" customHeight="1" x14ac:dyDescent="0.25">
      <c r="B1418" s="9"/>
      <c r="C1418" s="15" t="s">
        <v>25</v>
      </c>
      <c r="D1418" s="7">
        <v>122.76797000000001</v>
      </c>
      <c r="E1418" s="10"/>
    </row>
    <row r="1419" spans="2:5" ht="15" customHeight="1" x14ac:dyDescent="0.25">
      <c r="B1419" s="9"/>
      <c r="C1419" s="23" t="s">
        <v>10</v>
      </c>
      <c r="D1419" s="26">
        <v>114.00897000000001</v>
      </c>
      <c r="E1419" s="10"/>
    </row>
    <row r="1420" spans="2:5" ht="15" customHeight="1" x14ac:dyDescent="0.25">
      <c r="B1420" s="9"/>
      <c r="C1420" s="23" t="s">
        <v>17</v>
      </c>
      <c r="D1420" s="26">
        <v>8.7590000000000003</v>
      </c>
      <c r="E1420" s="10"/>
    </row>
    <row r="1421" spans="2:5" ht="15" customHeight="1" x14ac:dyDescent="0.25">
      <c r="B1421" s="9"/>
      <c r="C1421" s="21" t="s">
        <v>27</v>
      </c>
      <c r="D1421" s="12">
        <v>-84.821290000000005</v>
      </c>
      <c r="E1421" s="10"/>
    </row>
    <row r="1422" spans="2:5" ht="15" customHeight="1" x14ac:dyDescent="0.25">
      <c r="B1422" s="9"/>
      <c r="C1422" s="21" t="s">
        <v>28</v>
      </c>
      <c r="D1422" s="12">
        <v>225.05739</v>
      </c>
      <c r="E1422" s="10"/>
    </row>
    <row r="1423" spans="2:5" ht="15" customHeight="1" x14ac:dyDescent="0.25">
      <c r="B1423" s="9"/>
      <c r="C1423" s="21" t="s">
        <v>29</v>
      </c>
      <c r="D1423" s="12">
        <v>140.23609999999999</v>
      </c>
      <c r="E1423" s="10"/>
    </row>
    <row r="1424" spans="2:5" ht="15" customHeight="1" x14ac:dyDescent="0.25">
      <c r="B1424" s="9"/>
      <c r="C1424" s="15" t="s">
        <v>31</v>
      </c>
      <c r="D1424" s="8">
        <v>315</v>
      </c>
      <c r="E1424" s="10"/>
    </row>
    <row r="1425" spans="2:5" ht="30" customHeight="1" x14ac:dyDescent="0.25">
      <c r="B1425" s="9"/>
      <c r="C1425" s="16" t="s">
        <v>32</v>
      </c>
      <c r="D1425" s="8">
        <v>115</v>
      </c>
      <c r="E1425" s="10"/>
    </row>
    <row r="1426" spans="2:5" ht="15" customHeight="1" x14ac:dyDescent="0.25">
      <c r="B1426" s="9"/>
      <c r="C1426" s="16" t="s">
        <v>33</v>
      </c>
      <c r="D1426" s="8">
        <v>200</v>
      </c>
      <c r="E1426" s="10"/>
    </row>
    <row r="1427" spans="2:5" ht="13.8" x14ac:dyDescent="0.25">
      <c r="B1427" s="9"/>
      <c r="C1427" s="216" t="s">
        <v>105</v>
      </c>
      <c r="D1427" s="217"/>
      <c r="E1427" s="10"/>
    </row>
    <row r="1428" spans="2:5" ht="15" customHeight="1" x14ac:dyDescent="0.25">
      <c r="B1428" s="9"/>
      <c r="C1428" s="13" t="s">
        <v>0</v>
      </c>
      <c r="D1428" s="11">
        <v>10421.23064</v>
      </c>
      <c r="E1428" s="10"/>
    </row>
    <row r="1429" spans="2:5" ht="15" customHeight="1" x14ac:dyDescent="0.25">
      <c r="B1429" s="9"/>
      <c r="C1429" s="14" t="s">
        <v>2</v>
      </c>
      <c r="D1429" s="11">
        <v>128.41636</v>
      </c>
      <c r="E1429" s="10"/>
    </row>
    <row r="1430" spans="2:5" ht="15" customHeight="1" x14ac:dyDescent="0.25">
      <c r="B1430" s="9"/>
      <c r="C1430" s="14" t="s">
        <v>3</v>
      </c>
      <c r="D1430" s="11">
        <v>10292.814280000001</v>
      </c>
      <c r="E1430" s="10"/>
    </row>
    <row r="1431" spans="2:5" ht="15" customHeight="1" x14ac:dyDescent="0.25">
      <c r="B1431" s="9"/>
      <c r="C1431" s="22" t="s">
        <v>10</v>
      </c>
      <c r="D1431" s="26">
        <v>8752.6169100000006</v>
      </c>
      <c r="E1431" s="10"/>
    </row>
    <row r="1432" spans="2:5" ht="15" customHeight="1" x14ac:dyDescent="0.25">
      <c r="B1432" s="9"/>
      <c r="C1432" s="17" t="s">
        <v>11</v>
      </c>
      <c r="D1432" s="7">
        <v>2866.5573199999999</v>
      </c>
      <c r="E1432" s="10"/>
    </row>
    <row r="1433" spans="2:5" ht="15" customHeight="1" x14ac:dyDescent="0.25">
      <c r="B1433" s="9"/>
      <c r="C1433" s="17" t="s">
        <v>12</v>
      </c>
      <c r="D1433" s="7">
        <v>3007.7592799999998</v>
      </c>
      <c r="E1433" s="10"/>
    </row>
    <row r="1434" spans="2:5" ht="15" customHeight="1" x14ac:dyDescent="0.25">
      <c r="B1434" s="9"/>
      <c r="C1434" s="14" t="s">
        <v>2</v>
      </c>
      <c r="D1434" s="11">
        <v>1045.99262</v>
      </c>
      <c r="E1434" s="10"/>
    </row>
    <row r="1435" spans="2:5" ht="15" customHeight="1" x14ac:dyDescent="0.25">
      <c r="B1435" s="9"/>
      <c r="C1435" s="17" t="s">
        <v>15</v>
      </c>
      <c r="D1435" s="7">
        <v>128.33133000000001</v>
      </c>
      <c r="E1435" s="10"/>
    </row>
    <row r="1436" spans="2:5" ht="15" customHeight="1" x14ac:dyDescent="0.25">
      <c r="B1436" s="9"/>
      <c r="C1436" s="17" t="s">
        <v>16</v>
      </c>
      <c r="D1436" s="7">
        <v>1703.9763600000001</v>
      </c>
      <c r="E1436" s="10"/>
    </row>
    <row r="1437" spans="2:5" ht="15" customHeight="1" x14ac:dyDescent="0.25">
      <c r="B1437" s="9"/>
      <c r="C1437" s="25" t="s">
        <v>17</v>
      </c>
      <c r="D1437" s="26">
        <v>472.99376999999998</v>
      </c>
      <c r="E1437" s="10"/>
    </row>
    <row r="1438" spans="2:5" ht="15" customHeight="1" x14ac:dyDescent="0.25">
      <c r="B1438" s="9"/>
      <c r="C1438" s="15" t="s">
        <v>23</v>
      </c>
      <c r="D1438" s="7">
        <v>10421.23064</v>
      </c>
      <c r="E1438" s="10"/>
    </row>
    <row r="1439" spans="2:5" ht="15" customHeight="1" x14ac:dyDescent="0.25">
      <c r="B1439" s="9"/>
      <c r="C1439" s="18" t="s">
        <v>0</v>
      </c>
      <c r="D1439" s="11">
        <v>10421.23064</v>
      </c>
      <c r="E1439" s="10"/>
    </row>
    <row r="1440" spans="2:5" ht="15" customHeight="1" x14ac:dyDescent="0.25">
      <c r="B1440" s="9"/>
      <c r="C1440" s="15" t="s">
        <v>25</v>
      </c>
      <c r="D1440" s="7">
        <v>9225.6106799999998</v>
      </c>
      <c r="E1440" s="10"/>
    </row>
    <row r="1441" spans="2:5" ht="15" customHeight="1" x14ac:dyDescent="0.25">
      <c r="B1441" s="9"/>
      <c r="C1441" s="23" t="s">
        <v>10</v>
      </c>
      <c r="D1441" s="26">
        <v>8752.6169100000006</v>
      </c>
      <c r="E1441" s="10"/>
    </row>
    <row r="1442" spans="2:5" ht="15" customHeight="1" x14ac:dyDescent="0.25">
      <c r="B1442" s="9"/>
      <c r="C1442" s="23" t="s">
        <v>17</v>
      </c>
      <c r="D1442" s="26">
        <v>472.99376999999998</v>
      </c>
      <c r="E1442" s="10"/>
    </row>
    <row r="1443" spans="2:5" ht="15" customHeight="1" x14ac:dyDescent="0.25">
      <c r="B1443" s="9"/>
      <c r="C1443" s="21" t="s">
        <v>27</v>
      </c>
      <c r="D1443" s="12">
        <v>1195.61996</v>
      </c>
      <c r="E1443" s="10"/>
    </row>
    <row r="1444" spans="2:5" ht="15" customHeight="1" x14ac:dyDescent="0.25">
      <c r="B1444" s="9"/>
      <c r="C1444" s="21" t="s">
        <v>28</v>
      </c>
      <c r="D1444" s="12">
        <v>3645.9719500000001</v>
      </c>
      <c r="E1444" s="10"/>
    </row>
    <row r="1445" spans="2:5" ht="15" customHeight="1" x14ac:dyDescent="0.25">
      <c r="B1445" s="9"/>
      <c r="C1445" s="21" t="s">
        <v>29</v>
      </c>
      <c r="D1445" s="12">
        <v>4841.5919100000001</v>
      </c>
      <c r="E1445" s="10"/>
    </row>
    <row r="1446" spans="2:5" ht="15" customHeight="1" x14ac:dyDescent="0.25">
      <c r="B1446" s="9"/>
      <c r="C1446" s="15" t="s">
        <v>31</v>
      </c>
      <c r="D1446" s="8">
        <v>721</v>
      </c>
      <c r="E1446" s="10"/>
    </row>
    <row r="1447" spans="2:5" ht="30" customHeight="1" x14ac:dyDescent="0.25">
      <c r="B1447" s="9"/>
      <c r="C1447" s="16" t="s">
        <v>32</v>
      </c>
      <c r="D1447" s="8">
        <v>575</v>
      </c>
      <c r="E1447" s="10"/>
    </row>
    <row r="1448" spans="2:5" ht="15" customHeight="1" x14ac:dyDescent="0.25">
      <c r="B1448" s="9"/>
      <c r="C1448" s="16" t="s">
        <v>33</v>
      </c>
      <c r="D1448" s="8">
        <v>146</v>
      </c>
      <c r="E1448" s="10"/>
    </row>
    <row r="1449" spans="2:5" ht="13.8" x14ac:dyDescent="0.25">
      <c r="B1449" s="9"/>
      <c r="C1449" s="216" t="s">
        <v>106</v>
      </c>
      <c r="D1449" s="217"/>
      <c r="E1449" s="10"/>
    </row>
    <row r="1450" spans="2:5" ht="15" customHeight="1" x14ac:dyDescent="0.25">
      <c r="B1450" s="9"/>
      <c r="C1450" s="13" t="s">
        <v>0</v>
      </c>
      <c r="D1450" s="11">
        <v>28793.95</v>
      </c>
      <c r="E1450" s="10"/>
    </row>
    <row r="1451" spans="2:5" ht="15" customHeight="1" x14ac:dyDescent="0.25">
      <c r="B1451" s="9"/>
      <c r="C1451" s="14" t="s">
        <v>2</v>
      </c>
      <c r="D1451" s="11">
        <v>270.39999999999998</v>
      </c>
      <c r="E1451" s="10"/>
    </row>
    <row r="1452" spans="2:5" ht="15" customHeight="1" x14ac:dyDescent="0.25">
      <c r="B1452" s="9"/>
      <c r="C1452" s="14" t="s">
        <v>3</v>
      </c>
      <c r="D1452" s="11">
        <v>28523.55</v>
      </c>
      <c r="E1452" s="10"/>
    </row>
    <row r="1453" spans="2:5" ht="15" customHeight="1" x14ac:dyDescent="0.25">
      <c r="B1453" s="9"/>
      <c r="C1453" s="22" t="s">
        <v>10</v>
      </c>
      <c r="D1453" s="26">
        <v>28494.98</v>
      </c>
      <c r="E1453" s="10"/>
    </row>
    <row r="1454" spans="2:5" ht="15" customHeight="1" x14ac:dyDescent="0.25">
      <c r="B1454" s="9"/>
      <c r="C1454" s="17" t="s">
        <v>11</v>
      </c>
      <c r="D1454" s="7">
        <v>25336.29</v>
      </c>
      <c r="E1454" s="10"/>
    </row>
    <row r="1455" spans="2:5" ht="15" customHeight="1" x14ac:dyDescent="0.25">
      <c r="B1455" s="9"/>
      <c r="C1455" s="17" t="s">
        <v>12</v>
      </c>
      <c r="D1455" s="7">
        <v>2706.44</v>
      </c>
      <c r="E1455" s="10"/>
    </row>
    <row r="1456" spans="2:5" ht="15" customHeight="1" x14ac:dyDescent="0.25">
      <c r="B1456" s="9"/>
      <c r="C1456" s="17" t="s">
        <v>15</v>
      </c>
      <c r="D1456" s="7">
        <v>47.92</v>
      </c>
      <c r="E1456" s="10"/>
    </row>
    <row r="1457" spans="2:5" ht="15" customHeight="1" x14ac:dyDescent="0.25">
      <c r="B1457" s="9"/>
      <c r="C1457" s="17" t="s">
        <v>16</v>
      </c>
      <c r="D1457" s="7">
        <v>404.33</v>
      </c>
      <c r="E1457" s="10"/>
    </row>
    <row r="1458" spans="2:5" ht="15" customHeight="1" x14ac:dyDescent="0.25">
      <c r="B1458" s="9"/>
      <c r="C1458" s="25" t="s">
        <v>17</v>
      </c>
      <c r="D1458" s="26">
        <v>31.58</v>
      </c>
      <c r="E1458" s="10"/>
    </row>
    <row r="1459" spans="2:5" ht="15" customHeight="1" x14ac:dyDescent="0.25">
      <c r="B1459" s="9"/>
      <c r="C1459" s="15" t="s">
        <v>23</v>
      </c>
      <c r="D1459" s="7">
        <v>28793.95</v>
      </c>
      <c r="E1459" s="10"/>
    </row>
    <row r="1460" spans="2:5" ht="15" customHeight="1" x14ac:dyDescent="0.25">
      <c r="B1460" s="9"/>
      <c r="C1460" s="18" t="s">
        <v>0</v>
      </c>
      <c r="D1460" s="11">
        <v>28793.95</v>
      </c>
      <c r="E1460" s="10"/>
    </row>
    <row r="1461" spans="2:5" ht="15" customHeight="1" x14ac:dyDescent="0.25">
      <c r="B1461" s="9"/>
      <c r="C1461" s="15" t="s">
        <v>25</v>
      </c>
      <c r="D1461" s="7">
        <v>28526.560000000001</v>
      </c>
      <c r="E1461" s="10"/>
    </row>
    <row r="1462" spans="2:5" ht="15" customHeight="1" x14ac:dyDescent="0.25">
      <c r="B1462" s="9"/>
      <c r="C1462" s="23" t="s">
        <v>10</v>
      </c>
      <c r="D1462" s="26">
        <v>28494.98</v>
      </c>
      <c r="E1462" s="10"/>
    </row>
    <row r="1463" spans="2:5" ht="15" customHeight="1" x14ac:dyDescent="0.25">
      <c r="B1463" s="9"/>
      <c r="C1463" s="23" t="s">
        <v>17</v>
      </c>
      <c r="D1463" s="26">
        <v>31.58</v>
      </c>
      <c r="E1463" s="10"/>
    </row>
    <row r="1464" spans="2:5" ht="15" customHeight="1" x14ac:dyDescent="0.25">
      <c r="B1464" s="9"/>
      <c r="C1464" s="21" t="s">
        <v>27</v>
      </c>
      <c r="D1464" s="12">
        <v>267.39</v>
      </c>
      <c r="E1464" s="10"/>
    </row>
    <row r="1465" spans="2:5" ht="15" customHeight="1" x14ac:dyDescent="0.25">
      <c r="B1465" s="9"/>
      <c r="C1465" s="21" t="s">
        <v>28</v>
      </c>
      <c r="D1465" s="12">
        <v>1576.43</v>
      </c>
      <c r="E1465" s="10"/>
    </row>
    <row r="1466" spans="2:5" ht="15" customHeight="1" x14ac:dyDescent="0.25">
      <c r="B1466" s="9"/>
      <c r="C1466" s="21" t="s">
        <v>29</v>
      </c>
      <c r="D1466" s="12">
        <v>1843.82</v>
      </c>
      <c r="E1466" s="10"/>
    </row>
    <row r="1467" spans="2:5" ht="15" customHeight="1" x14ac:dyDescent="0.25">
      <c r="B1467" s="9"/>
      <c r="C1467" s="15" t="s">
        <v>31</v>
      </c>
      <c r="D1467" s="8">
        <v>3033</v>
      </c>
      <c r="E1467" s="10"/>
    </row>
    <row r="1468" spans="2:5" ht="30" customHeight="1" x14ac:dyDescent="0.25">
      <c r="B1468" s="9"/>
      <c r="C1468" s="16" t="s">
        <v>32</v>
      </c>
      <c r="D1468" s="8">
        <v>2592</v>
      </c>
      <c r="E1468" s="10"/>
    </row>
    <row r="1469" spans="2:5" ht="15" customHeight="1" x14ac:dyDescent="0.25">
      <c r="B1469" s="9"/>
      <c r="C1469" s="16" t="s">
        <v>33</v>
      </c>
      <c r="D1469" s="8">
        <v>441</v>
      </c>
      <c r="E1469" s="10"/>
    </row>
    <row r="1470" spans="2:5" ht="13.8" x14ac:dyDescent="0.25">
      <c r="B1470" s="9"/>
      <c r="C1470" s="216" t="s">
        <v>107</v>
      </c>
      <c r="D1470" s="217"/>
      <c r="E1470" s="10"/>
    </row>
    <row r="1471" spans="2:5" ht="15" customHeight="1" x14ac:dyDescent="0.25">
      <c r="B1471" s="9"/>
      <c r="C1471" s="13" t="s">
        <v>0</v>
      </c>
      <c r="D1471" s="11">
        <v>954.22367000000008</v>
      </c>
      <c r="E1471" s="10"/>
    </row>
    <row r="1472" spans="2:5" ht="15" customHeight="1" x14ac:dyDescent="0.25">
      <c r="B1472" s="9"/>
      <c r="C1472" s="14" t="s">
        <v>2</v>
      </c>
      <c r="D1472" s="11">
        <v>-29.88889</v>
      </c>
      <c r="E1472" s="10"/>
    </row>
    <row r="1473" spans="2:5" ht="15" customHeight="1" x14ac:dyDescent="0.25">
      <c r="B1473" s="9"/>
      <c r="C1473" s="14" t="s">
        <v>3</v>
      </c>
      <c r="D1473" s="11">
        <v>984.11256000000003</v>
      </c>
      <c r="E1473" s="10"/>
    </row>
    <row r="1474" spans="2:5" ht="15" customHeight="1" x14ac:dyDescent="0.25">
      <c r="B1474" s="9"/>
      <c r="C1474" s="22" t="s">
        <v>10</v>
      </c>
      <c r="D1474" s="26">
        <v>756.03785000000005</v>
      </c>
      <c r="E1474" s="10"/>
    </row>
    <row r="1475" spans="2:5" ht="15" customHeight="1" x14ac:dyDescent="0.25">
      <c r="B1475" s="9"/>
      <c r="C1475" s="17" t="s">
        <v>11</v>
      </c>
      <c r="D1475" s="7">
        <v>194.07050000000001</v>
      </c>
      <c r="E1475" s="10"/>
    </row>
    <row r="1476" spans="2:5" ht="15" customHeight="1" x14ac:dyDescent="0.25">
      <c r="B1476" s="9"/>
      <c r="C1476" s="17" t="s">
        <v>12</v>
      </c>
      <c r="D1476" s="7">
        <v>561.31484999999998</v>
      </c>
      <c r="E1476" s="10"/>
    </row>
    <row r="1477" spans="2:5" ht="15" customHeight="1" x14ac:dyDescent="0.25">
      <c r="B1477" s="9"/>
      <c r="C1477" s="17" t="s">
        <v>16</v>
      </c>
      <c r="D1477" s="7">
        <v>0.65249999999999997</v>
      </c>
      <c r="E1477" s="10"/>
    </row>
    <row r="1478" spans="2:5" ht="15" customHeight="1" x14ac:dyDescent="0.25">
      <c r="B1478" s="9"/>
      <c r="C1478" s="25" t="s">
        <v>17</v>
      </c>
      <c r="D1478" s="26">
        <v>149.19297</v>
      </c>
      <c r="E1478" s="10"/>
    </row>
    <row r="1479" spans="2:5" ht="15" customHeight="1" x14ac:dyDescent="0.25">
      <c r="B1479" s="9"/>
      <c r="C1479" s="15" t="s">
        <v>23</v>
      </c>
      <c r="D1479" s="7">
        <v>954.22366999999997</v>
      </c>
      <c r="E1479" s="10"/>
    </row>
    <row r="1480" spans="2:5" ht="15" customHeight="1" x14ac:dyDescent="0.25">
      <c r="B1480" s="9"/>
      <c r="C1480" s="18" t="s">
        <v>0</v>
      </c>
      <c r="D1480" s="11">
        <v>954.22366999999997</v>
      </c>
      <c r="E1480" s="10"/>
    </row>
    <row r="1481" spans="2:5" ht="15" customHeight="1" x14ac:dyDescent="0.25">
      <c r="B1481" s="9"/>
      <c r="C1481" s="15" t="s">
        <v>25</v>
      </c>
      <c r="D1481" s="7">
        <v>905.23081999999999</v>
      </c>
      <c r="E1481" s="10"/>
    </row>
    <row r="1482" spans="2:5" ht="15" customHeight="1" x14ac:dyDescent="0.25">
      <c r="B1482" s="9"/>
      <c r="C1482" s="23" t="s">
        <v>10</v>
      </c>
      <c r="D1482" s="26">
        <v>756.03785000000005</v>
      </c>
      <c r="E1482" s="10"/>
    </row>
    <row r="1483" spans="2:5" ht="15" customHeight="1" x14ac:dyDescent="0.25">
      <c r="B1483" s="9"/>
      <c r="C1483" s="23" t="s">
        <v>17</v>
      </c>
      <c r="D1483" s="26">
        <v>149.19297</v>
      </c>
      <c r="E1483" s="10"/>
    </row>
    <row r="1484" spans="2:5" ht="15" customHeight="1" x14ac:dyDescent="0.25">
      <c r="B1484" s="9"/>
      <c r="C1484" s="21" t="s">
        <v>27</v>
      </c>
      <c r="D1484" s="12">
        <v>48.992849999999997</v>
      </c>
      <c r="E1484" s="10"/>
    </row>
    <row r="1485" spans="2:5" ht="15" customHeight="1" x14ac:dyDescent="0.25">
      <c r="B1485" s="9"/>
      <c r="C1485" s="21" t="s">
        <v>28</v>
      </c>
      <c r="D1485" s="12">
        <v>796.24630999999999</v>
      </c>
      <c r="E1485" s="10"/>
    </row>
    <row r="1486" spans="2:5" ht="15" customHeight="1" x14ac:dyDescent="0.25">
      <c r="B1486" s="9"/>
      <c r="C1486" s="21" t="s">
        <v>29</v>
      </c>
      <c r="D1486" s="12">
        <v>845.23915999999997</v>
      </c>
      <c r="E1486" s="10"/>
    </row>
    <row r="1487" spans="2:5" ht="15" customHeight="1" x14ac:dyDescent="0.25">
      <c r="B1487" s="9"/>
      <c r="C1487" s="15" t="s">
        <v>31</v>
      </c>
      <c r="D1487" s="8">
        <v>77</v>
      </c>
      <c r="E1487" s="10"/>
    </row>
    <row r="1488" spans="2:5" ht="30" customHeight="1" x14ac:dyDescent="0.25">
      <c r="B1488" s="9"/>
      <c r="C1488" s="16" t="s">
        <v>32</v>
      </c>
      <c r="D1488" s="8">
        <v>25</v>
      </c>
      <c r="E1488" s="10"/>
    </row>
    <row r="1489" spans="2:5" ht="15" customHeight="1" x14ac:dyDescent="0.25">
      <c r="B1489" s="9"/>
      <c r="C1489" s="16" t="s">
        <v>33</v>
      </c>
      <c r="D1489" s="8">
        <v>52</v>
      </c>
      <c r="E1489" s="10"/>
    </row>
    <row r="1490" spans="2:5" ht="15" customHeight="1" x14ac:dyDescent="0.25">
      <c r="B1490" s="9"/>
      <c r="C1490" s="216" t="s">
        <v>108</v>
      </c>
      <c r="D1490" s="217"/>
      <c r="E1490" s="10"/>
    </row>
    <row r="1491" spans="2:5" ht="15" customHeight="1" x14ac:dyDescent="0.25">
      <c r="B1491" s="9"/>
      <c r="C1491" s="13" t="s">
        <v>0</v>
      </c>
      <c r="D1491" s="11">
        <v>38421.300000000003</v>
      </c>
      <c r="E1491" s="10"/>
    </row>
    <row r="1492" spans="2:5" ht="15" customHeight="1" x14ac:dyDescent="0.25">
      <c r="B1492" s="9"/>
      <c r="C1492" s="14" t="s">
        <v>2</v>
      </c>
      <c r="D1492" s="11">
        <v>643.4</v>
      </c>
      <c r="E1492" s="10"/>
    </row>
    <row r="1493" spans="2:5" ht="15" customHeight="1" x14ac:dyDescent="0.25">
      <c r="B1493" s="9"/>
      <c r="C1493" s="14" t="s">
        <v>3</v>
      </c>
      <c r="D1493" s="11">
        <v>37777.9</v>
      </c>
      <c r="E1493" s="10"/>
    </row>
    <row r="1494" spans="2:5" ht="15" customHeight="1" x14ac:dyDescent="0.25">
      <c r="B1494" s="9"/>
      <c r="C1494" s="22" t="s">
        <v>10</v>
      </c>
      <c r="D1494" s="26">
        <v>38188.229999999996</v>
      </c>
      <c r="E1494" s="10"/>
    </row>
    <row r="1495" spans="2:5" ht="15" customHeight="1" x14ac:dyDescent="0.25">
      <c r="B1495" s="9"/>
      <c r="C1495" s="17" t="s">
        <v>11</v>
      </c>
      <c r="D1495" s="7">
        <v>32159.599999999999</v>
      </c>
      <c r="E1495" s="10"/>
    </row>
    <row r="1496" spans="2:5" ht="15" customHeight="1" x14ac:dyDescent="0.25">
      <c r="B1496" s="9"/>
      <c r="C1496" s="17" t="s">
        <v>12</v>
      </c>
      <c r="D1496" s="7">
        <v>5356.63</v>
      </c>
      <c r="E1496" s="10"/>
    </row>
    <row r="1497" spans="2:5" ht="15" customHeight="1" x14ac:dyDescent="0.25">
      <c r="B1497" s="9"/>
      <c r="C1497" s="17" t="s">
        <v>15</v>
      </c>
      <c r="D1497" s="7">
        <v>372.9</v>
      </c>
      <c r="E1497" s="10"/>
    </row>
    <row r="1498" spans="2:5" ht="15" customHeight="1" x14ac:dyDescent="0.25">
      <c r="B1498" s="9"/>
      <c r="C1498" s="17" t="s">
        <v>16</v>
      </c>
      <c r="D1498" s="7">
        <v>299.10000000000002</v>
      </c>
      <c r="E1498" s="10"/>
    </row>
    <row r="1499" spans="2:5" ht="15" customHeight="1" x14ac:dyDescent="0.25">
      <c r="B1499" s="9"/>
      <c r="C1499" s="25" t="s">
        <v>17</v>
      </c>
      <c r="D1499" s="26">
        <v>152.6</v>
      </c>
      <c r="E1499" s="10"/>
    </row>
    <row r="1500" spans="2:5" ht="15" customHeight="1" x14ac:dyDescent="0.25">
      <c r="B1500" s="9"/>
      <c r="C1500" s="15" t="s">
        <v>23</v>
      </c>
      <c r="D1500" s="7">
        <v>38421.300000000003</v>
      </c>
      <c r="E1500" s="10"/>
    </row>
    <row r="1501" spans="2:5" ht="15" customHeight="1" x14ac:dyDescent="0.25">
      <c r="B1501" s="9"/>
      <c r="C1501" s="18" t="s">
        <v>0</v>
      </c>
      <c r="D1501" s="11">
        <v>38421.300000000003</v>
      </c>
      <c r="E1501" s="10"/>
    </row>
    <row r="1502" spans="2:5" ht="15" customHeight="1" x14ac:dyDescent="0.25">
      <c r="B1502" s="9"/>
      <c r="C1502" s="15" t="s">
        <v>25</v>
      </c>
      <c r="D1502" s="7">
        <v>38340.83</v>
      </c>
      <c r="E1502" s="10"/>
    </row>
    <row r="1503" spans="2:5" ht="15" customHeight="1" x14ac:dyDescent="0.25">
      <c r="B1503" s="9"/>
      <c r="C1503" s="23" t="s">
        <v>10</v>
      </c>
      <c r="D1503" s="26">
        <v>38188.230000000003</v>
      </c>
      <c r="E1503" s="10"/>
    </row>
    <row r="1504" spans="2:5" ht="15" customHeight="1" x14ac:dyDescent="0.25">
      <c r="B1504" s="9"/>
      <c r="C1504" s="23" t="s">
        <v>17</v>
      </c>
      <c r="D1504" s="26">
        <v>152.6</v>
      </c>
      <c r="E1504" s="10"/>
    </row>
    <row r="1505" spans="2:5" ht="15" customHeight="1" x14ac:dyDescent="0.25">
      <c r="B1505" s="9"/>
      <c r="C1505" s="21" t="s">
        <v>27</v>
      </c>
      <c r="D1505" s="12">
        <v>80.47</v>
      </c>
      <c r="E1505" s="10"/>
    </row>
    <row r="1506" spans="2:5" ht="15" customHeight="1" x14ac:dyDescent="0.25">
      <c r="B1506" s="9"/>
      <c r="C1506" s="21" t="s">
        <v>28</v>
      </c>
      <c r="D1506" s="12">
        <v>1660.73</v>
      </c>
      <c r="E1506" s="10"/>
    </row>
    <row r="1507" spans="2:5" ht="15" customHeight="1" x14ac:dyDescent="0.25">
      <c r="B1507" s="9"/>
      <c r="C1507" s="21" t="s">
        <v>29</v>
      </c>
      <c r="D1507" s="12">
        <v>1741.2</v>
      </c>
      <c r="E1507" s="10"/>
    </row>
    <row r="1508" spans="2:5" ht="15" customHeight="1" x14ac:dyDescent="0.25">
      <c r="B1508" s="9"/>
      <c r="C1508" s="15" t="s">
        <v>31</v>
      </c>
      <c r="D1508" s="8">
        <v>2512</v>
      </c>
      <c r="E1508" s="10"/>
    </row>
    <row r="1509" spans="2:5" ht="30" customHeight="1" x14ac:dyDescent="0.25">
      <c r="B1509" s="9"/>
      <c r="C1509" s="16" t="s">
        <v>32</v>
      </c>
      <c r="D1509" s="8">
        <v>2091</v>
      </c>
      <c r="E1509" s="10"/>
    </row>
    <row r="1510" spans="2:5" ht="15" customHeight="1" x14ac:dyDescent="0.25">
      <c r="B1510" s="9"/>
      <c r="C1510" s="16" t="s">
        <v>33</v>
      </c>
      <c r="D1510" s="8">
        <v>421</v>
      </c>
      <c r="E1510" s="10"/>
    </row>
    <row r="1511" spans="2:5" ht="13.8" x14ac:dyDescent="0.25">
      <c r="B1511" s="9"/>
      <c r="C1511" s="216" t="s">
        <v>109</v>
      </c>
      <c r="D1511" s="217"/>
      <c r="E1511" s="10"/>
    </row>
    <row r="1512" spans="2:5" ht="15" customHeight="1" x14ac:dyDescent="0.25">
      <c r="B1512" s="9"/>
      <c r="C1512" s="13" t="s">
        <v>0</v>
      </c>
      <c r="D1512" s="11">
        <v>2363.7040900000002</v>
      </c>
      <c r="E1512" s="10"/>
    </row>
    <row r="1513" spans="2:5" ht="15" customHeight="1" x14ac:dyDescent="0.25">
      <c r="B1513" s="9"/>
      <c r="C1513" s="14" t="s">
        <v>2</v>
      </c>
      <c r="D1513" s="11">
        <v>225.97659999999999</v>
      </c>
      <c r="E1513" s="10"/>
    </row>
    <row r="1514" spans="2:5" ht="15" customHeight="1" x14ac:dyDescent="0.25">
      <c r="B1514" s="9"/>
      <c r="C1514" s="14" t="s">
        <v>3</v>
      </c>
      <c r="D1514" s="11">
        <v>2137.7274900000002</v>
      </c>
      <c r="E1514" s="10"/>
    </row>
    <row r="1515" spans="2:5" ht="15" customHeight="1" x14ac:dyDescent="0.25">
      <c r="B1515" s="9"/>
      <c r="C1515" s="22" t="s">
        <v>10</v>
      </c>
      <c r="D1515" s="26">
        <v>1828.4946900000004</v>
      </c>
      <c r="E1515" s="10"/>
    </row>
    <row r="1516" spans="2:5" ht="15" customHeight="1" x14ac:dyDescent="0.25">
      <c r="B1516" s="9"/>
      <c r="C1516" s="17" t="s">
        <v>12</v>
      </c>
      <c r="D1516" s="7">
        <v>1828.4946900000004</v>
      </c>
      <c r="E1516" s="10"/>
    </row>
    <row r="1517" spans="2:5" ht="15" customHeight="1" x14ac:dyDescent="0.25">
      <c r="B1517" s="9"/>
      <c r="C1517" s="25" t="s">
        <v>17</v>
      </c>
      <c r="D1517" s="26">
        <v>756.88900000000001</v>
      </c>
      <c r="E1517" s="10"/>
    </row>
    <row r="1518" spans="2:5" ht="15" customHeight="1" x14ac:dyDescent="0.25">
      <c r="B1518" s="9"/>
      <c r="C1518" s="15" t="s">
        <v>23</v>
      </c>
      <c r="D1518" s="7">
        <v>2363.7040900000002</v>
      </c>
      <c r="E1518" s="10"/>
    </row>
    <row r="1519" spans="2:5" ht="15" customHeight="1" x14ac:dyDescent="0.25">
      <c r="B1519" s="9"/>
      <c r="C1519" s="18" t="s">
        <v>0</v>
      </c>
      <c r="D1519" s="11">
        <v>2363.7040900000002</v>
      </c>
      <c r="E1519" s="10"/>
    </row>
    <row r="1520" spans="2:5" ht="15" customHeight="1" x14ac:dyDescent="0.25">
      <c r="B1520" s="9"/>
      <c r="C1520" s="15" t="s">
        <v>25</v>
      </c>
      <c r="D1520" s="7">
        <v>2585.3836900000001</v>
      </c>
      <c r="E1520" s="10"/>
    </row>
    <row r="1521" spans="2:5" ht="15" customHeight="1" x14ac:dyDescent="0.25">
      <c r="B1521" s="9"/>
      <c r="C1521" s="23" t="s">
        <v>10</v>
      </c>
      <c r="D1521" s="26">
        <v>1828.49469</v>
      </c>
      <c r="E1521" s="10"/>
    </row>
    <row r="1522" spans="2:5" ht="15" customHeight="1" x14ac:dyDescent="0.25">
      <c r="B1522" s="9"/>
      <c r="C1522" s="23" t="s">
        <v>17</v>
      </c>
      <c r="D1522" s="26">
        <v>756.88900000000001</v>
      </c>
      <c r="E1522" s="10"/>
    </row>
    <row r="1523" spans="2:5" ht="15" customHeight="1" x14ac:dyDescent="0.25">
      <c r="B1523" s="9"/>
      <c r="C1523" s="21" t="s">
        <v>27</v>
      </c>
      <c r="D1523" s="12">
        <v>-221.67959999999999</v>
      </c>
      <c r="E1523" s="10"/>
    </row>
    <row r="1524" spans="2:5" ht="15" customHeight="1" x14ac:dyDescent="0.25">
      <c r="B1524" s="9"/>
      <c r="C1524" s="21" t="s">
        <v>28</v>
      </c>
      <c r="D1524" s="12">
        <v>2081.0589599999998</v>
      </c>
      <c r="E1524" s="10"/>
    </row>
    <row r="1525" spans="2:5" ht="15" customHeight="1" x14ac:dyDescent="0.25">
      <c r="B1525" s="9"/>
      <c r="C1525" s="21" t="s">
        <v>29</v>
      </c>
      <c r="D1525" s="12">
        <v>1859.3793599999999</v>
      </c>
      <c r="E1525" s="10"/>
    </row>
    <row r="1526" spans="2:5" ht="15" customHeight="1" x14ac:dyDescent="0.25">
      <c r="B1526" s="9"/>
      <c r="C1526" s="15" t="s">
        <v>31</v>
      </c>
      <c r="D1526" s="8">
        <v>200</v>
      </c>
      <c r="E1526" s="10"/>
    </row>
    <row r="1527" spans="2:5" ht="30" customHeight="1" x14ac:dyDescent="0.25">
      <c r="B1527" s="9"/>
      <c r="C1527" s="16" t="s">
        <v>32</v>
      </c>
      <c r="D1527" s="8">
        <v>78</v>
      </c>
      <c r="E1527" s="10"/>
    </row>
    <row r="1528" spans="2:5" ht="15" customHeight="1" x14ac:dyDescent="0.25">
      <c r="B1528" s="9"/>
      <c r="C1528" s="16" t="s">
        <v>33</v>
      </c>
      <c r="D1528" s="8">
        <v>122</v>
      </c>
      <c r="E1528" s="10"/>
    </row>
    <row r="1529" spans="2:5" ht="13.8" x14ac:dyDescent="0.25">
      <c r="B1529" s="9"/>
      <c r="C1529" s="216" t="s">
        <v>110</v>
      </c>
      <c r="D1529" s="217"/>
      <c r="E1529" s="10"/>
    </row>
    <row r="1530" spans="2:5" ht="15" customHeight="1" x14ac:dyDescent="0.25">
      <c r="B1530" s="9"/>
      <c r="C1530" s="13" t="s">
        <v>0</v>
      </c>
      <c r="D1530" s="11">
        <v>9588.11</v>
      </c>
      <c r="E1530" s="10"/>
    </row>
    <row r="1531" spans="2:5" ht="15" customHeight="1" x14ac:dyDescent="0.25">
      <c r="B1531" s="9"/>
      <c r="C1531" s="14" t="s">
        <v>2</v>
      </c>
      <c r="D1531" s="11">
        <v>45.19</v>
      </c>
      <c r="E1531" s="10"/>
    </row>
    <row r="1532" spans="2:5" ht="15" customHeight="1" x14ac:dyDescent="0.25">
      <c r="B1532" s="9"/>
      <c r="C1532" s="14" t="s">
        <v>3</v>
      </c>
      <c r="D1532" s="11">
        <v>9542.92</v>
      </c>
      <c r="E1532" s="10"/>
    </row>
    <row r="1533" spans="2:5" ht="15" customHeight="1" x14ac:dyDescent="0.25">
      <c r="B1533" s="9"/>
      <c r="C1533" s="22" t="s">
        <v>10</v>
      </c>
      <c r="D1533" s="26">
        <v>9572.42</v>
      </c>
      <c r="E1533" s="10"/>
    </row>
    <row r="1534" spans="2:5" ht="15" customHeight="1" x14ac:dyDescent="0.25">
      <c r="B1534" s="9"/>
      <c r="C1534" s="17" t="s">
        <v>11</v>
      </c>
      <c r="D1534" s="7">
        <v>8341.57</v>
      </c>
      <c r="E1534" s="10"/>
    </row>
    <row r="1535" spans="2:5" ht="15" customHeight="1" x14ac:dyDescent="0.25">
      <c r="B1535" s="9"/>
      <c r="C1535" s="17" t="s">
        <v>12</v>
      </c>
      <c r="D1535" s="7">
        <v>1138.19</v>
      </c>
      <c r="E1535" s="10"/>
    </row>
    <row r="1536" spans="2:5" ht="15" customHeight="1" x14ac:dyDescent="0.25">
      <c r="B1536" s="9"/>
      <c r="C1536" s="17" t="s">
        <v>15</v>
      </c>
      <c r="D1536" s="7">
        <v>86.42</v>
      </c>
      <c r="E1536" s="10"/>
    </row>
    <row r="1537" spans="2:5" ht="15" customHeight="1" x14ac:dyDescent="0.25">
      <c r="B1537" s="9"/>
      <c r="C1537" s="17" t="s">
        <v>16</v>
      </c>
      <c r="D1537" s="7">
        <v>6.24</v>
      </c>
      <c r="E1537" s="10"/>
    </row>
    <row r="1538" spans="2:5" ht="15" customHeight="1" x14ac:dyDescent="0.25">
      <c r="B1538" s="9"/>
      <c r="C1538" s="25" t="s">
        <v>17</v>
      </c>
      <c r="D1538" s="26">
        <v>37.86</v>
      </c>
      <c r="E1538" s="10"/>
    </row>
    <row r="1539" spans="2:5" ht="15" customHeight="1" x14ac:dyDescent="0.25">
      <c r="B1539" s="9"/>
      <c r="C1539" s="15" t="s">
        <v>23</v>
      </c>
      <c r="D1539" s="7">
        <v>9588.11</v>
      </c>
      <c r="E1539" s="10"/>
    </row>
    <row r="1540" spans="2:5" ht="15" customHeight="1" x14ac:dyDescent="0.25">
      <c r="B1540" s="9"/>
      <c r="C1540" s="18" t="s">
        <v>0</v>
      </c>
      <c r="D1540" s="11">
        <v>9588.11</v>
      </c>
      <c r="E1540" s="10"/>
    </row>
    <row r="1541" spans="2:5" ht="15" customHeight="1" x14ac:dyDescent="0.25">
      <c r="B1541" s="9"/>
      <c r="C1541" s="15" t="s">
        <v>25</v>
      </c>
      <c r="D1541" s="7">
        <v>9610.2800000000007</v>
      </c>
      <c r="E1541" s="10"/>
    </row>
    <row r="1542" spans="2:5" ht="15" customHeight="1" x14ac:dyDescent="0.25">
      <c r="B1542" s="9"/>
      <c r="C1542" s="23" t="s">
        <v>10</v>
      </c>
      <c r="D1542" s="26">
        <v>9572.42</v>
      </c>
      <c r="E1542" s="10"/>
    </row>
    <row r="1543" spans="2:5" ht="15" customHeight="1" x14ac:dyDescent="0.25">
      <c r="B1543" s="9"/>
      <c r="C1543" s="23" t="s">
        <v>17</v>
      </c>
      <c r="D1543" s="26">
        <v>37.86</v>
      </c>
      <c r="E1543" s="10"/>
    </row>
    <row r="1544" spans="2:5" ht="15" customHeight="1" x14ac:dyDescent="0.25">
      <c r="B1544" s="9"/>
      <c r="C1544" s="21" t="s">
        <v>27</v>
      </c>
      <c r="D1544" s="12">
        <v>-22.17</v>
      </c>
      <c r="E1544" s="10"/>
    </row>
    <row r="1545" spans="2:5" ht="15" customHeight="1" x14ac:dyDescent="0.25">
      <c r="B1545" s="9"/>
      <c r="C1545" s="21" t="s">
        <v>28</v>
      </c>
      <c r="D1545" s="12">
        <v>575.54999999999995</v>
      </c>
      <c r="E1545" s="10"/>
    </row>
    <row r="1546" spans="2:5" ht="15" customHeight="1" x14ac:dyDescent="0.25">
      <c r="B1546" s="9"/>
      <c r="C1546" s="21" t="s">
        <v>29</v>
      </c>
      <c r="D1546" s="12">
        <v>553.38</v>
      </c>
      <c r="E1546" s="10"/>
    </row>
    <row r="1547" spans="2:5" ht="15" customHeight="1" x14ac:dyDescent="0.25">
      <c r="B1547" s="9"/>
      <c r="C1547" s="15" t="s">
        <v>31</v>
      </c>
      <c r="D1547" s="8">
        <v>805</v>
      </c>
      <c r="E1547" s="10"/>
    </row>
    <row r="1548" spans="2:5" ht="30" customHeight="1" x14ac:dyDescent="0.25">
      <c r="B1548" s="9"/>
      <c r="C1548" s="16" t="s">
        <v>32</v>
      </c>
      <c r="D1548" s="8">
        <v>656</v>
      </c>
      <c r="E1548" s="10"/>
    </row>
    <row r="1549" spans="2:5" ht="15" customHeight="1" x14ac:dyDescent="0.25">
      <c r="B1549" s="9"/>
      <c r="C1549" s="16" t="s">
        <v>33</v>
      </c>
      <c r="D1549" s="8">
        <v>149</v>
      </c>
      <c r="E1549" s="10"/>
    </row>
    <row r="1550" spans="2:5" ht="15" customHeight="1" x14ac:dyDescent="0.25">
      <c r="B1550" s="9"/>
      <c r="C1550" s="216" t="s">
        <v>111</v>
      </c>
      <c r="D1550" s="217"/>
      <c r="E1550" s="10"/>
    </row>
    <row r="1551" spans="2:5" ht="15" customHeight="1" x14ac:dyDescent="0.25">
      <c r="B1551" s="9"/>
      <c r="C1551" s="13" t="s">
        <v>0</v>
      </c>
      <c r="D1551" s="11">
        <v>21219.15885</v>
      </c>
      <c r="E1551" s="10"/>
    </row>
    <row r="1552" spans="2:5" ht="15" customHeight="1" x14ac:dyDescent="0.25">
      <c r="B1552" s="9"/>
      <c r="C1552" s="14" t="s">
        <v>2</v>
      </c>
      <c r="D1552" s="11">
        <v>2432.8705</v>
      </c>
      <c r="E1552" s="10"/>
    </row>
    <row r="1553" spans="2:5" ht="15" customHeight="1" x14ac:dyDescent="0.25">
      <c r="B1553" s="9"/>
      <c r="C1553" s="14" t="s">
        <v>3</v>
      </c>
      <c r="D1553" s="11">
        <v>18786.288349999999</v>
      </c>
      <c r="E1553" s="10"/>
    </row>
    <row r="1554" spans="2:5" ht="15" customHeight="1" x14ac:dyDescent="0.25">
      <c r="B1554" s="9"/>
      <c r="C1554" s="22" t="s">
        <v>10</v>
      </c>
      <c r="D1554" s="26">
        <v>19846.179249999997</v>
      </c>
      <c r="E1554" s="10"/>
    </row>
    <row r="1555" spans="2:5" ht="15" customHeight="1" x14ac:dyDescent="0.25">
      <c r="B1555" s="9"/>
      <c r="C1555" s="17" t="s">
        <v>11</v>
      </c>
      <c r="D1555" s="7">
        <v>12367.02629</v>
      </c>
      <c r="E1555" s="10"/>
    </row>
    <row r="1556" spans="2:5" ht="15" customHeight="1" x14ac:dyDescent="0.25">
      <c r="B1556" s="9"/>
      <c r="C1556" s="17" t="s">
        <v>12</v>
      </c>
      <c r="D1556" s="7">
        <v>6445.9491399999997</v>
      </c>
      <c r="E1556" s="10"/>
    </row>
    <row r="1557" spans="2:5" ht="15" customHeight="1" x14ac:dyDescent="0.25">
      <c r="B1557" s="9"/>
      <c r="C1557" s="14" t="s">
        <v>2</v>
      </c>
      <c r="D1557" s="11">
        <v>15.86556</v>
      </c>
      <c r="E1557" s="10"/>
    </row>
    <row r="1558" spans="2:5" ht="15" customHeight="1" x14ac:dyDescent="0.25">
      <c r="B1558" s="9"/>
      <c r="C1558" s="17" t="s">
        <v>15</v>
      </c>
      <c r="D1558" s="7">
        <v>98.142269999999996</v>
      </c>
      <c r="E1558" s="10"/>
    </row>
    <row r="1559" spans="2:5" ht="15" customHeight="1" x14ac:dyDescent="0.25">
      <c r="B1559" s="9"/>
      <c r="C1559" s="17" t="s">
        <v>16</v>
      </c>
      <c r="D1559" s="7">
        <v>919.19599000000005</v>
      </c>
      <c r="E1559" s="10"/>
    </row>
    <row r="1560" spans="2:5" ht="15" customHeight="1" x14ac:dyDescent="0.25">
      <c r="B1560" s="9"/>
      <c r="C1560" s="25" t="s">
        <v>17</v>
      </c>
      <c r="D1560" s="26">
        <v>2880.8523599999999</v>
      </c>
      <c r="E1560" s="10"/>
    </row>
    <row r="1561" spans="2:5" ht="15" customHeight="1" x14ac:dyDescent="0.25">
      <c r="B1561" s="9"/>
      <c r="C1561" s="15" t="s">
        <v>23</v>
      </c>
      <c r="D1561" s="7">
        <v>21219.15885</v>
      </c>
      <c r="E1561" s="10"/>
    </row>
    <row r="1562" spans="2:5" ht="15" customHeight="1" x14ac:dyDescent="0.25">
      <c r="B1562" s="9"/>
      <c r="C1562" s="18" t="s">
        <v>0</v>
      </c>
      <c r="D1562" s="11">
        <v>21219.15885</v>
      </c>
      <c r="E1562" s="10"/>
    </row>
    <row r="1563" spans="2:5" ht="15" customHeight="1" x14ac:dyDescent="0.25">
      <c r="B1563" s="9"/>
      <c r="C1563" s="15" t="s">
        <v>25</v>
      </c>
      <c r="D1563" s="7">
        <v>22727.031610000002</v>
      </c>
      <c r="E1563" s="10"/>
    </row>
    <row r="1564" spans="2:5" ht="15" customHeight="1" x14ac:dyDescent="0.25">
      <c r="B1564" s="9"/>
      <c r="C1564" s="23" t="s">
        <v>10</v>
      </c>
      <c r="D1564" s="26">
        <v>19846.179250000001</v>
      </c>
      <c r="E1564" s="10"/>
    </row>
    <row r="1565" spans="2:5" ht="15" customHeight="1" x14ac:dyDescent="0.25">
      <c r="B1565" s="9"/>
      <c r="C1565" s="23" t="s">
        <v>17</v>
      </c>
      <c r="D1565" s="26">
        <v>2880.8523599999999</v>
      </c>
      <c r="E1565" s="10"/>
    </row>
    <row r="1566" spans="2:5" ht="15" customHeight="1" x14ac:dyDescent="0.25">
      <c r="B1566" s="9"/>
      <c r="C1566" s="21" t="s">
        <v>27</v>
      </c>
      <c r="D1566" s="12">
        <v>-1507.87276</v>
      </c>
      <c r="E1566" s="10"/>
    </row>
    <row r="1567" spans="2:5" ht="15" customHeight="1" x14ac:dyDescent="0.25">
      <c r="B1567" s="9"/>
      <c r="C1567" s="21" t="s">
        <v>28</v>
      </c>
      <c r="D1567" s="12">
        <v>9318.8887900000009</v>
      </c>
      <c r="E1567" s="10"/>
    </row>
    <row r="1568" spans="2:5" ht="15" customHeight="1" x14ac:dyDescent="0.25">
      <c r="B1568" s="9"/>
      <c r="C1568" s="21" t="s">
        <v>29</v>
      </c>
      <c r="D1568" s="12">
        <v>7811.0160299999998</v>
      </c>
      <c r="E1568" s="10"/>
    </row>
    <row r="1569" spans="2:5" ht="15" customHeight="1" x14ac:dyDescent="0.25">
      <c r="B1569" s="9"/>
      <c r="C1569" s="15" t="s">
        <v>31</v>
      </c>
      <c r="D1569" s="8">
        <v>1250</v>
      </c>
      <c r="E1569" s="10"/>
    </row>
    <row r="1570" spans="2:5" ht="30" customHeight="1" x14ac:dyDescent="0.25">
      <c r="B1570" s="9"/>
      <c r="C1570" s="16" t="s">
        <v>32</v>
      </c>
      <c r="D1570" s="8">
        <v>732</v>
      </c>
      <c r="E1570" s="10"/>
    </row>
    <row r="1571" spans="2:5" ht="15" customHeight="1" x14ac:dyDescent="0.25">
      <c r="B1571" s="9"/>
      <c r="C1571" s="16" t="s">
        <v>33</v>
      </c>
      <c r="D1571" s="8">
        <v>518</v>
      </c>
      <c r="E1571" s="10"/>
    </row>
    <row r="1572" spans="2:5" ht="13.8" x14ac:dyDescent="0.25">
      <c r="B1572" s="9"/>
      <c r="C1572" s="216" t="s">
        <v>112</v>
      </c>
      <c r="D1572" s="217"/>
      <c r="E1572" s="10"/>
    </row>
    <row r="1573" spans="2:5" ht="15" customHeight="1" x14ac:dyDescent="0.25">
      <c r="B1573" s="9"/>
      <c r="C1573" s="13" t="s">
        <v>0</v>
      </c>
      <c r="D1573" s="11">
        <v>7883.06</v>
      </c>
      <c r="E1573" s="10"/>
    </row>
    <row r="1574" spans="2:5" ht="15" customHeight="1" x14ac:dyDescent="0.25">
      <c r="B1574" s="9"/>
      <c r="C1574" s="14" t="s">
        <v>2</v>
      </c>
      <c r="D1574" s="11">
        <v>164.54</v>
      </c>
      <c r="E1574" s="10"/>
    </row>
    <row r="1575" spans="2:5" ht="15" customHeight="1" x14ac:dyDescent="0.25">
      <c r="B1575" s="9"/>
      <c r="C1575" s="14" t="s">
        <v>3</v>
      </c>
      <c r="D1575" s="11">
        <v>7718.52</v>
      </c>
      <c r="E1575" s="10"/>
    </row>
    <row r="1576" spans="2:5" ht="15" customHeight="1" x14ac:dyDescent="0.25">
      <c r="B1576" s="9"/>
      <c r="C1576" s="22" t="s">
        <v>10</v>
      </c>
      <c r="D1576" s="26">
        <v>7677.1500000000005</v>
      </c>
      <c r="E1576" s="10"/>
    </row>
    <row r="1577" spans="2:5" ht="15" customHeight="1" x14ac:dyDescent="0.25">
      <c r="B1577" s="9"/>
      <c r="C1577" s="17" t="s">
        <v>11</v>
      </c>
      <c r="D1577" s="7">
        <v>6991.72</v>
      </c>
      <c r="E1577" s="10"/>
    </row>
    <row r="1578" spans="2:5" ht="15" customHeight="1" x14ac:dyDescent="0.25">
      <c r="B1578" s="9"/>
      <c r="C1578" s="17" t="s">
        <v>12</v>
      </c>
      <c r="D1578" s="7">
        <v>632.92000000000007</v>
      </c>
      <c r="E1578" s="10"/>
    </row>
    <row r="1579" spans="2:5" ht="15" customHeight="1" x14ac:dyDescent="0.25">
      <c r="B1579" s="9"/>
      <c r="C1579" s="17" t="s">
        <v>15</v>
      </c>
      <c r="D1579" s="7">
        <v>52.51</v>
      </c>
      <c r="E1579" s="10"/>
    </row>
    <row r="1580" spans="2:5" ht="15" customHeight="1" x14ac:dyDescent="0.25">
      <c r="B1580" s="9"/>
      <c r="C1580" s="25" t="s">
        <v>17</v>
      </c>
      <c r="D1580" s="26">
        <v>9.01</v>
      </c>
      <c r="E1580" s="10"/>
    </row>
    <row r="1581" spans="2:5" ht="15" customHeight="1" x14ac:dyDescent="0.25">
      <c r="B1581" s="9"/>
      <c r="C1581" s="15" t="s">
        <v>23</v>
      </c>
      <c r="D1581" s="7">
        <v>7883.06</v>
      </c>
      <c r="E1581" s="10"/>
    </row>
    <row r="1582" spans="2:5" ht="15" customHeight="1" x14ac:dyDescent="0.25">
      <c r="B1582" s="9"/>
      <c r="C1582" s="18" t="s">
        <v>0</v>
      </c>
      <c r="D1582" s="11">
        <v>7883.06</v>
      </c>
      <c r="E1582" s="10"/>
    </row>
    <row r="1583" spans="2:5" ht="15" customHeight="1" x14ac:dyDescent="0.25">
      <c r="B1583" s="9"/>
      <c r="C1583" s="15" t="s">
        <v>25</v>
      </c>
      <c r="D1583" s="7">
        <v>7686.16</v>
      </c>
      <c r="E1583" s="10"/>
    </row>
    <row r="1584" spans="2:5" ht="15" customHeight="1" x14ac:dyDescent="0.25">
      <c r="B1584" s="9"/>
      <c r="C1584" s="23" t="s">
        <v>10</v>
      </c>
      <c r="D1584" s="26">
        <v>7677.15</v>
      </c>
      <c r="E1584" s="10"/>
    </row>
    <row r="1585" spans="2:5" ht="15" customHeight="1" x14ac:dyDescent="0.25">
      <c r="B1585" s="9"/>
      <c r="C1585" s="23" t="s">
        <v>17</v>
      </c>
      <c r="D1585" s="26">
        <v>9.01</v>
      </c>
      <c r="E1585" s="10"/>
    </row>
    <row r="1586" spans="2:5" ht="15" customHeight="1" x14ac:dyDescent="0.25">
      <c r="B1586" s="9"/>
      <c r="C1586" s="21" t="s">
        <v>27</v>
      </c>
      <c r="D1586" s="12">
        <v>196.9</v>
      </c>
      <c r="E1586" s="10"/>
    </row>
    <row r="1587" spans="2:5" ht="15" customHeight="1" x14ac:dyDescent="0.25">
      <c r="B1587" s="9"/>
      <c r="C1587" s="21" t="s">
        <v>28</v>
      </c>
      <c r="D1587" s="12">
        <v>121.95</v>
      </c>
      <c r="E1587" s="10"/>
    </row>
    <row r="1588" spans="2:5" ht="15" customHeight="1" x14ac:dyDescent="0.25">
      <c r="B1588" s="9"/>
      <c r="C1588" s="21" t="s">
        <v>29</v>
      </c>
      <c r="D1588" s="12">
        <v>318.85000000000002</v>
      </c>
      <c r="E1588" s="10"/>
    </row>
    <row r="1589" spans="2:5" ht="15" customHeight="1" x14ac:dyDescent="0.25">
      <c r="B1589" s="9"/>
      <c r="C1589" s="15" t="s">
        <v>31</v>
      </c>
      <c r="D1589" s="8">
        <v>642</v>
      </c>
      <c r="E1589" s="10"/>
    </row>
    <row r="1590" spans="2:5" ht="30" customHeight="1" x14ac:dyDescent="0.25">
      <c r="B1590" s="9"/>
      <c r="C1590" s="16" t="s">
        <v>32</v>
      </c>
      <c r="D1590" s="8">
        <v>543</v>
      </c>
      <c r="E1590" s="10"/>
    </row>
    <row r="1591" spans="2:5" ht="15" customHeight="1" x14ac:dyDescent="0.25">
      <c r="B1591" s="9"/>
      <c r="C1591" s="16" t="s">
        <v>33</v>
      </c>
      <c r="D1591" s="8">
        <v>99</v>
      </c>
      <c r="E1591" s="10"/>
    </row>
    <row r="1592" spans="2:5" ht="13.8" x14ac:dyDescent="0.25">
      <c r="B1592" s="9"/>
      <c r="C1592" s="216" t="s">
        <v>113</v>
      </c>
      <c r="D1592" s="217"/>
      <c r="E1592" s="10"/>
    </row>
    <row r="1593" spans="2:5" ht="15" customHeight="1" x14ac:dyDescent="0.25">
      <c r="B1593" s="9"/>
      <c r="C1593" s="13" t="s">
        <v>0</v>
      </c>
      <c r="D1593" s="11">
        <v>9002.09</v>
      </c>
      <c r="E1593" s="10"/>
    </row>
    <row r="1594" spans="2:5" ht="15" customHeight="1" x14ac:dyDescent="0.25">
      <c r="B1594" s="9"/>
      <c r="C1594" s="14" t="s">
        <v>2</v>
      </c>
      <c r="D1594" s="11">
        <v>198.57</v>
      </c>
      <c r="E1594" s="10"/>
    </row>
    <row r="1595" spans="2:5" ht="15" customHeight="1" x14ac:dyDescent="0.25">
      <c r="B1595" s="9"/>
      <c r="C1595" s="14" t="s">
        <v>3</v>
      </c>
      <c r="D1595" s="11">
        <v>8803.52</v>
      </c>
      <c r="E1595" s="10"/>
    </row>
    <row r="1596" spans="2:5" ht="15" customHeight="1" x14ac:dyDescent="0.25">
      <c r="B1596" s="9"/>
      <c r="C1596" s="22" t="s">
        <v>10</v>
      </c>
      <c r="D1596" s="26">
        <v>9010.32</v>
      </c>
      <c r="E1596" s="10"/>
    </row>
    <row r="1597" spans="2:5" ht="15" customHeight="1" x14ac:dyDescent="0.25">
      <c r="B1597" s="9"/>
      <c r="C1597" s="17" t="s">
        <v>11</v>
      </c>
      <c r="D1597" s="7">
        <v>7987.09</v>
      </c>
      <c r="E1597" s="10"/>
    </row>
    <row r="1598" spans="2:5" ht="15" customHeight="1" x14ac:dyDescent="0.25">
      <c r="B1598" s="9"/>
      <c r="C1598" s="17" t="s">
        <v>12</v>
      </c>
      <c r="D1598" s="7">
        <v>935.3</v>
      </c>
      <c r="E1598" s="10"/>
    </row>
    <row r="1599" spans="2:5" ht="15" customHeight="1" x14ac:dyDescent="0.25">
      <c r="B1599" s="9"/>
      <c r="C1599" s="17" t="s">
        <v>15</v>
      </c>
      <c r="D1599" s="7">
        <v>87.93</v>
      </c>
      <c r="E1599" s="10"/>
    </row>
    <row r="1600" spans="2:5" ht="15" customHeight="1" x14ac:dyDescent="0.25">
      <c r="B1600" s="9"/>
      <c r="C1600" s="25" t="s">
        <v>17</v>
      </c>
      <c r="D1600" s="26">
        <v>92.28</v>
      </c>
      <c r="E1600" s="10"/>
    </row>
    <row r="1601" spans="2:5" ht="15" customHeight="1" x14ac:dyDescent="0.25">
      <c r="B1601" s="9"/>
      <c r="C1601" s="15" t="s">
        <v>23</v>
      </c>
      <c r="D1601" s="7">
        <v>9002.09</v>
      </c>
      <c r="E1601" s="10"/>
    </row>
    <row r="1602" spans="2:5" ht="15" customHeight="1" x14ac:dyDescent="0.25">
      <c r="B1602" s="9"/>
      <c r="C1602" s="18" t="s">
        <v>0</v>
      </c>
      <c r="D1602" s="11">
        <v>9002.09</v>
      </c>
      <c r="E1602" s="10"/>
    </row>
    <row r="1603" spans="2:5" ht="15" customHeight="1" x14ac:dyDescent="0.25">
      <c r="B1603" s="9"/>
      <c r="C1603" s="15" t="s">
        <v>25</v>
      </c>
      <c r="D1603" s="7">
        <v>9102.6</v>
      </c>
      <c r="E1603" s="10"/>
    </row>
    <row r="1604" spans="2:5" ht="15" customHeight="1" x14ac:dyDescent="0.25">
      <c r="B1604" s="9"/>
      <c r="C1604" s="23" t="s">
        <v>10</v>
      </c>
      <c r="D1604" s="26">
        <v>9010.32</v>
      </c>
      <c r="E1604" s="10"/>
    </row>
    <row r="1605" spans="2:5" ht="15" customHeight="1" x14ac:dyDescent="0.25">
      <c r="B1605" s="9"/>
      <c r="C1605" s="23" t="s">
        <v>17</v>
      </c>
      <c r="D1605" s="26">
        <v>92.28</v>
      </c>
      <c r="E1605" s="10"/>
    </row>
    <row r="1606" spans="2:5" ht="15" customHeight="1" x14ac:dyDescent="0.25">
      <c r="B1606" s="9"/>
      <c r="C1606" s="21" t="s">
        <v>27</v>
      </c>
      <c r="D1606" s="12">
        <v>-100.51</v>
      </c>
      <c r="E1606" s="10"/>
    </row>
    <row r="1607" spans="2:5" ht="15" customHeight="1" x14ac:dyDescent="0.25">
      <c r="B1607" s="9"/>
      <c r="C1607" s="21" t="s">
        <v>28</v>
      </c>
      <c r="D1607" s="12">
        <v>574.04999999999995</v>
      </c>
      <c r="E1607" s="10"/>
    </row>
    <row r="1608" spans="2:5" ht="15" customHeight="1" x14ac:dyDescent="0.25">
      <c r="B1608" s="9"/>
      <c r="C1608" s="21" t="s">
        <v>29</v>
      </c>
      <c r="D1608" s="12">
        <v>473.54</v>
      </c>
      <c r="E1608" s="10"/>
    </row>
    <row r="1609" spans="2:5" ht="15" customHeight="1" x14ac:dyDescent="0.25">
      <c r="B1609" s="9"/>
      <c r="C1609" s="15" t="s">
        <v>31</v>
      </c>
      <c r="D1609" s="8">
        <v>740</v>
      </c>
      <c r="E1609" s="10"/>
    </row>
    <row r="1610" spans="2:5" ht="30" customHeight="1" x14ac:dyDescent="0.25">
      <c r="B1610" s="9"/>
      <c r="C1610" s="16" t="s">
        <v>32</v>
      </c>
      <c r="D1610" s="8">
        <v>627</v>
      </c>
      <c r="E1610" s="10"/>
    </row>
    <row r="1611" spans="2:5" ht="15" customHeight="1" x14ac:dyDescent="0.25">
      <c r="B1611" s="9"/>
      <c r="C1611" s="16" t="s">
        <v>33</v>
      </c>
      <c r="D1611" s="8">
        <v>113</v>
      </c>
      <c r="E1611" s="10"/>
    </row>
    <row r="1612" spans="2:5" ht="15" customHeight="1" x14ac:dyDescent="0.25">
      <c r="B1612" s="9"/>
      <c r="C1612" s="216" t="s">
        <v>114</v>
      </c>
      <c r="D1612" s="217"/>
      <c r="E1612" s="10"/>
    </row>
    <row r="1613" spans="2:5" ht="15" customHeight="1" x14ac:dyDescent="0.25">
      <c r="B1613" s="9"/>
      <c r="C1613" s="13" t="s">
        <v>0</v>
      </c>
      <c r="D1613" s="11">
        <v>1296.82312</v>
      </c>
      <c r="E1613" s="10"/>
    </row>
    <row r="1614" spans="2:5" ht="15" customHeight="1" x14ac:dyDescent="0.25">
      <c r="B1614" s="9"/>
      <c r="C1614" s="14" t="s">
        <v>2</v>
      </c>
      <c r="D1614" s="11">
        <v>326.36500000000001</v>
      </c>
      <c r="E1614" s="10"/>
    </row>
    <row r="1615" spans="2:5" ht="15" customHeight="1" x14ac:dyDescent="0.25">
      <c r="B1615" s="9"/>
      <c r="C1615" s="14" t="s">
        <v>3</v>
      </c>
      <c r="D1615" s="11">
        <v>970.45812000000001</v>
      </c>
      <c r="E1615" s="10"/>
    </row>
    <row r="1616" spans="2:5" ht="15" customHeight="1" x14ac:dyDescent="0.25">
      <c r="B1616" s="9"/>
      <c r="C1616" s="22" t="s">
        <v>10</v>
      </c>
      <c r="D1616" s="26">
        <v>893.44746000000009</v>
      </c>
      <c r="E1616" s="10"/>
    </row>
    <row r="1617" spans="2:5" ht="15" customHeight="1" x14ac:dyDescent="0.25">
      <c r="B1617" s="9"/>
      <c r="C1617" s="17" t="s">
        <v>11</v>
      </c>
      <c r="D1617" s="7">
        <v>348.2595</v>
      </c>
      <c r="E1617" s="10"/>
    </row>
    <row r="1618" spans="2:5" ht="15" customHeight="1" x14ac:dyDescent="0.25">
      <c r="B1618" s="9"/>
      <c r="C1618" s="17" t="s">
        <v>12</v>
      </c>
      <c r="D1618" s="7">
        <v>310.83685000000003</v>
      </c>
      <c r="E1618" s="10"/>
    </row>
    <row r="1619" spans="2:5" ht="15" customHeight="1" x14ac:dyDescent="0.25">
      <c r="B1619" s="9"/>
      <c r="C1619" s="17" t="s">
        <v>16</v>
      </c>
      <c r="D1619" s="7">
        <v>234.35111000000001</v>
      </c>
      <c r="E1619" s="10"/>
    </row>
    <row r="1620" spans="2:5" ht="15" customHeight="1" x14ac:dyDescent="0.25">
      <c r="B1620" s="9"/>
      <c r="C1620" s="25" t="s">
        <v>17</v>
      </c>
      <c r="D1620" s="26">
        <v>25.856200000000001</v>
      </c>
      <c r="E1620" s="10"/>
    </row>
    <row r="1621" spans="2:5" ht="15" customHeight="1" x14ac:dyDescent="0.25">
      <c r="B1621" s="9"/>
      <c r="C1621" s="15" t="s">
        <v>23</v>
      </c>
      <c r="D1621" s="7">
        <v>1296.82312</v>
      </c>
      <c r="E1621" s="10"/>
    </row>
    <row r="1622" spans="2:5" ht="15" customHeight="1" x14ac:dyDescent="0.25">
      <c r="B1622" s="9"/>
      <c r="C1622" s="18" t="s">
        <v>0</v>
      </c>
      <c r="D1622" s="11">
        <v>1296.82312</v>
      </c>
      <c r="E1622" s="10"/>
    </row>
    <row r="1623" spans="2:5" ht="15" customHeight="1" x14ac:dyDescent="0.25">
      <c r="B1623" s="9"/>
      <c r="C1623" s="15" t="s">
        <v>25</v>
      </c>
      <c r="D1623" s="7">
        <v>919.30366000000004</v>
      </c>
      <c r="E1623" s="10"/>
    </row>
    <row r="1624" spans="2:5" ht="15" customHeight="1" x14ac:dyDescent="0.25">
      <c r="B1624" s="9"/>
      <c r="C1624" s="23" t="s">
        <v>10</v>
      </c>
      <c r="D1624" s="26">
        <v>893.44745999999998</v>
      </c>
      <c r="E1624" s="10"/>
    </row>
    <row r="1625" spans="2:5" ht="15" customHeight="1" x14ac:dyDescent="0.25">
      <c r="B1625" s="9"/>
      <c r="C1625" s="23" t="s">
        <v>17</v>
      </c>
      <c r="D1625" s="26">
        <v>25.856200000000001</v>
      </c>
      <c r="E1625" s="10"/>
    </row>
    <row r="1626" spans="2:5" ht="15" customHeight="1" x14ac:dyDescent="0.25">
      <c r="B1626" s="9"/>
      <c r="C1626" s="21" t="s">
        <v>27</v>
      </c>
      <c r="D1626" s="12">
        <v>377.51945999999998</v>
      </c>
      <c r="E1626" s="10"/>
    </row>
    <row r="1627" spans="2:5" ht="15" customHeight="1" x14ac:dyDescent="0.25">
      <c r="B1627" s="9"/>
      <c r="C1627" s="21" t="s">
        <v>28</v>
      </c>
      <c r="D1627" s="12">
        <v>1083.0124499999999</v>
      </c>
      <c r="E1627" s="10"/>
    </row>
    <row r="1628" spans="2:5" ht="15" customHeight="1" x14ac:dyDescent="0.25">
      <c r="B1628" s="9"/>
      <c r="C1628" s="21" t="s">
        <v>29</v>
      </c>
      <c r="D1628" s="12">
        <v>1460.5319099999999</v>
      </c>
      <c r="E1628" s="10"/>
    </row>
    <row r="1629" spans="2:5" ht="15" customHeight="1" x14ac:dyDescent="0.25">
      <c r="B1629" s="9"/>
      <c r="C1629" s="15" t="s">
        <v>31</v>
      </c>
      <c r="D1629" s="8">
        <v>94</v>
      </c>
      <c r="E1629" s="10"/>
    </row>
    <row r="1630" spans="2:5" ht="30" customHeight="1" x14ac:dyDescent="0.25">
      <c r="B1630" s="9"/>
      <c r="C1630" s="16" t="s">
        <v>32</v>
      </c>
      <c r="D1630" s="8">
        <v>70</v>
      </c>
      <c r="E1630" s="10"/>
    </row>
    <row r="1631" spans="2:5" ht="15" customHeight="1" x14ac:dyDescent="0.25">
      <c r="B1631" s="9"/>
      <c r="C1631" s="16" t="s">
        <v>33</v>
      </c>
      <c r="D1631" s="8">
        <v>24</v>
      </c>
      <c r="E1631" s="10"/>
    </row>
    <row r="1632" spans="2:5" ht="13.8" x14ac:dyDescent="0.25">
      <c r="B1632" s="9"/>
      <c r="C1632" s="216" t="s">
        <v>115</v>
      </c>
      <c r="D1632" s="217"/>
      <c r="E1632" s="10"/>
    </row>
    <row r="1633" spans="2:5" ht="15" customHeight="1" x14ac:dyDescent="0.25">
      <c r="B1633" s="9"/>
      <c r="C1633" s="13" t="s">
        <v>0</v>
      </c>
      <c r="D1633" s="11">
        <v>1815.5999400000001</v>
      </c>
      <c r="E1633" s="10"/>
    </row>
    <row r="1634" spans="2:5" ht="15" customHeight="1" x14ac:dyDescent="0.25">
      <c r="B1634" s="9"/>
      <c r="C1634" s="14" t="s">
        <v>2</v>
      </c>
      <c r="D1634" s="11">
        <v>127.64672</v>
      </c>
      <c r="E1634" s="10"/>
    </row>
    <row r="1635" spans="2:5" ht="15" customHeight="1" x14ac:dyDescent="0.25">
      <c r="B1635" s="9"/>
      <c r="C1635" s="14" t="s">
        <v>3</v>
      </c>
      <c r="D1635" s="11">
        <v>1687.9532200000001</v>
      </c>
      <c r="E1635" s="10"/>
    </row>
    <row r="1636" spans="2:5" ht="15" customHeight="1" x14ac:dyDescent="0.25">
      <c r="B1636" s="9"/>
      <c r="C1636" s="22" t="s">
        <v>10</v>
      </c>
      <c r="D1636" s="26">
        <v>1271.9196400000001</v>
      </c>
      <c r="E1636" s="10"/>
    </row>
    <row r="1637" spans="2:5" ht="15" customHeight="1" x14ac:dyDescent="0.25">
      <c r="B1637" s="9"/>
      <c r="C1637" s="17" t="s">
        <v>12</v>
      </c>
      <c r="D1637" s="7">
        <v>1267.2195199999999</v>
      </c>
      <c r="E1637" s="10"/>
    </row>
    <row r="1638" spans="2:5" ht="15" customHeight="1" x14ac:dyDescent="0.25">
      <c r="B1638" s="9"/>
      <c r="C1638" s="17" t="s">
        <v>15</v>
      </c>
      <c r="D1638" s="7">
        <v>4.4473700000000003</v>
      </c>
      <c r="E1638" s="10"/>
    </row>
    <row r="1639" spans="2:5" ht="15" customHeight="1" x14ac:dyDescent="0.25">
      <c r="B1639" s="9"/>
      <c r="C1639" s="17" t="s">
        <v>16</v>
      </c>
      <c r="D1639" s="7">
        <v>0.25274999999999997</v>
      </c>
      <c r="E1639" s="10"/>
    </row>
    <row r="1640" spans="2:5" ht="15" customHeight="1" x14ac:dyDescent="0.25">
      <c r="B1640" s="9"/>
      <c r="C1640" s="25" t="s">
        <v>17</v>
      </c>
      <c r="D1640" s="26">
        <v>107.86098</v>
      </c>
      <c r="E1640" s="10"/>
    </row>
    <row r="1641" spans="2:5" ht="15" customHeight="1" x14ac:dyDescent="0.25">
      <c r="B1641" s="9"/>
      <c r="C1641" s="15" t="s">
        <v>23</v>
      </c>
      <c r="D1641" s="7">
        <v>1815.5999400000001</v>
      </c>
      <c r="E1641" s="10"/>
    </row>
    <row r="1642" spans="2:5" ht="15" customHeight="1" x14ac:dyDescent="0.25">
      <c r="B1642" s="9"/>
      <c r="C1642" s="18" t="s">
        <v>0</v>
      </c>
      <c r="D1642" s="11">
        <v>1815.5999400000001</v>
      </c>
      <c r="E1642" s="10"/>
    </row>
    <row r="1643" spans="2:5" ht="15" customHeight="1" x14ac:dyDescent="0.25">
      <c r="B1643" s="9"/>
      <c r="C1643" s="15" t="s">
        <v>25</v>
      </c>
      <c r="D1643" s="7">
        <v>1379.78062</v>
      </c>
      <c r="E1643" s="10"/>
    </row>
    <row r="1644" spans="2:5" ht="15" customHeight="1" x14ac:dyDescent="0.25">
      <c r="B1644" s="9"/>
      <c r="C1644" s="23" t="s">
        <v>10</v>
      </c>
      <c r="D1644" s="26">
        <v>1271.9196400000001</v>
      </c>
      <c r="E1644" s="10"/>
    </row>
    <row r="1645" spans="2:5" ht="15" customHeight="1" x14ac:dyDescent="0.25">
      <c r="B1645" s="9"/>
      <c r="C1645" s="23" t="s">
        <v>17</v>
      </c>
      <c r="D1645" s="26">
        <v>107.86098</v>
      </c>
      <c r="E1645" s="10"/>
    </row>
    <row r="1646" spans="2:5" ht="15" customHeight="1" x14ac:dyDescent="0.25">
      <c r="B1646" s="9"/>
      <c r="C1646" s="21" t="s">
        <v>27</v>
      </c>
      <c r="D1646" s="12">
        <v>435.81932</v>
      </c>
      <c r="E1646" s="10"/>
    </row>
    <row r="1647" spans="2:5" ht="15" customHeight="1" x14ac:dyDescent="0.25">
      <c r="B1647" s="9"/>
      <c r="C1647" s="21" t="s">
        <v>28</v>
      </c>
      <c r="D1647" s="12">
        <v>2596.02628</v>
      </c>
      <c r="E1647" s="10"/>
    </row>
    <row r="1648" spans="2:5" ht="15" customHeight="1" x14ac:dyDescent="0.25">
      <c r="B1648" s="9"/>
      <c r="C1648" s="21" t="s">
        <v>29</v>
      </c>
      <c r="D1648" s="12">
        <v>3031.8456000000001</v>
      </c>
      <c r="E1648" s="10"/>
    </row>
    <row r="1649" spans="2:5" ht="15" customHeight="1" x14ac:dyDescent="0.25">
      <c r="B1649" s="9"/>
      <c r="C1649" s="15" t="s">
        <v>31</v>
      </c>
      <c r="D1649" s="8">
        <v>142</v>
      </c>
      <c r="E1649" s="10"/>
    </row>
    <row r="1650" spans="2:5" ht="30" customHeight="1" x14ac:dyDescent="0.25">
      <c r="B1650" s="9"/>
      <c r="C1650" s="16" t="s">
        <v>32</v>
      </c>
      <c r="D1650" s="8">
        <v>35</v>
      </c>
      <c r="E1650" s="10"/>
    </row>
    <row r="1651" spans="2:5" ht="15" customHeight="1" x14ac:dyDescent="0.25">
      <c r="B1651" s="9"/>
      <c r="C1651" s="16" t="s">
        <v>33</v>
      </c>
      <c r="D1651" s="8">
        <v>107</v>
      </c>
      <c r="E1651" s="10"/>
    </row>
    <row r="1652" spans="2:5" ht="13.8" x14ac:dyDescent="0.25">
      <c r="B1652" s="9"/>
      <c r="C1652" s="216" t="s">
        <v>116</v>
      </c>
      <c r="D1652" s="217"/>
      <c r="E1652" s="10"/>
    </row>
    <row r="1653" spans="2:5" ht="15" customHeight="1" x14ac:dyDescent="0.25">
      <c r="B1653" s="9"/>
      <c r="C1653" s="13" t="s">
        <v>0</v>
      </c>
      <c r="D1653" s="11">
        <v>8877.39</v>
      </c>
      <c r="E1653" s="10"/>
    </row>
    <row r="1654" spans="2:5" ht="15" customHeight="1" x14ac:dyDescent="0.25">
      <c r="B1654" s="9"/>
      <c r="C1654" s="14" t="s">
        <v>2</v>
      </c>
      <c r="D1654" s="11">
        <v>90</v>
      </c>
      <c r="E1654" s="10"/>
    </row>
    <row r="1655" spans="2:5" ht="15" customHeight="1" x14ac:dyDescent="0.25">
      <c r="B1655" s="9"/>
      <c r="C1655" s="14" t="s">
        <v>3</v>
      </c>
      <c r="D1655" s="11">
        <v>8787.39</v>
      </c>
      <c r="E1655" s="10"/>
    </row>
    <row r="1656" spans="2:5" ht="15" customHeight="1" x14ac:dyDescent="0.25">
      <c r="B1656" s="9"/>
      <c r="C1656" s="22" t="s">
        <v>10</v>
      </c>
      <c r="D1656" s="26">
        <v>8693.67</v>
      </c>
      <c r="E1656" s="10"/>
    </row>
    <row r="1657" spans="2:5" ht="15" customHeight="1" x14ac:dyDescent="0.25">
      <c r="B1657" s="9"/>
      <c r="C1657" s="17" t="s">
        <v>11</v>
      </c>
      <c r="D1657" s="7">
        <v>7707.17</v>
      </c>
      <c r="E1657" s="10"/>
    </row>
    <row r="1658" spans="2:5" ht="15" customHeight="1" x14ac:dyDescent="0.25">
      <c r="B1658" s="9"/>
      <c r="C1658" s="17" t="s">
        <v>12</v>
      </c>
      <c r="D1658" s="7">
        <v>885.42000000000007</v>
      </c>
      <c r="E1658" s="10"/>
    </row>
    <row r="1659" spans="2:5" ht="15" customHeight="1" x14ac:dyDescent="0.25">
      <c r="B1659" s="9"/>
      <c r="C1659" s="17" t="s">
        <v>15</v>
      </c>
      <c r="D1659" s="7">
        <v>101.08</v>
      </c>
      <c r="E1659" s="10"/>
    </row>
    <row r="1660" spans="2:5" ht="15" customHeight="1" x14ac:dyDescent="0.25">
      <c r="B1660" s="9"/>
      <c r="C1660" s="25" t="s">
        <v>17</v>
      </c>
      <c r="D1660" s="26">
        <v>138.16999999999999</v>
      </c>
      <c r="E1660" s="10"/>
    </row>
    <row r="1661" spans="2:5" ht="15" customHeight="1" x14ac:dyDescent="0.25">
      <c r="B1661" s="9"/>
      <c r="C1661" s="15" t="s">
        <v>23</v>
      </c>
      <c r="D1661" s="7">
        <v>8877.39</v>
      </c>
      <c r="E1661" s="10"/>
    </row>
    <row r="1662" spans="2:5" ht="15" customHeight="1" x14ac:dyDescent="0.25">
      <c r="B1662" s="9"/>
      <c r="C1662" s="18" t="s">
        <v>0</v>
      </c>
      <c r="D1662" s="11">
        <v>8877.39</v>
      </c>
      <c r="E1662" s="10"/>
    </row>
    <row r="1663" spans="2:5" ht="15" customHeight="1" x14ac:dyDescent="0.25">
      <c r="B1663" s="9"/>
      <c r="C1663" s="15" t="s">
        <v>25</v>
      </c>
      <c r="D1663" s="7">
        <v>8831.84</v>
      </c>
      <c r="E1663" s="10"/>
    </row>
    <row r="1664" spans="2:5" ht="15" customHeight="1" x14ac:dyDescent="0.25">
      <c r="B1664" s="9"/>
      <c r="C1664" s="23" t="s">
        <v>10</v>
      </c>
      <c r="D1664" s="26">
        <v>8693.67</v>
      </c>
      <c r="E1664" s="10"/>
    </row>
    <row r="1665" spans="2:5" ht="15" customHeight="1" x14ac:dyDescent="0.25">
      <c r="B1665" s="9"/>
      <c r="C1665" s="23" t="s">
        <v>17</v>
      </c>
      <c r="D1665" s="26">
        <v>138.16999999999999</v>
      </c>
      <c r="E1665" s="10"/>
    </row>
    <row r="1666" spans="2:5" ht="15" customHeight="1" x14ac:dyDescent="0.25">
      <c r="B1666" s="9"/>
      <c r="C1666" s="21" t="s">
        <v>27</v>
      </c>
      <c r="D1666" s="12">
        <v>45.55</v>
      </c>
      <c r="E1666" s="10"/>
    </row>
    <row r="1667" spans="2:5" ht="15" customHeight="1" x14ac:dyDescent="0.25">
      <c r="B1667" s="9"/>
      <c r="C1667" s="21" t="s">
        <v>28</v>
      </c>
      <c r="D1667" s="12">
        <v>869.26</v>
      </c>
      <c r="E1667" s="10"/>
    </row>
    <row r="1668" spans="2:5" ht="15" customHeight="1" x14ac:dyDescent="0.25">
      <c r="B1668" s="9"/>
      <c r="C1668" s="21" t="s">
        <v>29</v>
      </c>
      <c r="D1668" s="12">
        <v>914.81</v>
      </c>
      <c r="E1668" s="10"/>
    </row>
    <row r="1669" spans="2:5" ht="15" customHeight="1" x14ac:dyDescent="0.25">
      <c r="B1669" s="9"/>
      <c r="C1669" s="15" t="s">
        <v>31</v>
      </c>
      <c r="D1669" s="8">
        <v>699</v>
      </c>
      <c r="E1669" s="10"/>
    </row>
    <row r="1670" spans="2:5" ht="30" customHeight="1" x14ac:dyDescent="0.25">
      <c r="B1670" s="9"/>
      <c r="C1670" s="16" t="s">
        <v>32</v>
      </c>
      <c r="D1670" s="8">
        <v>568</v>
      </c>
      <c r="E1670" s="10"/>
    </row>
    <row r="1671" spans="2:5" ht="15" customHeight="1" x14ac:dyDescent="0.25">
      <c r="B1671" s="9"/>
      <c r="C1671" s="16" t="s">
        <v>33</v>
      </c>
      <c r="D1671" s="8">
        <v>131</v>
      </c>
      <c r="E1671" s="10"/>
    </row>
    <row r="1672" spans="2:5" ht="13.8" x14ac:dyDescent="0.25">
      <c r="B1672" s="9"/>
      <c r="C1672" s="216" t="s">
        <v>117</v>
      </c>
      <c r="D1672" s="217"/>
      <c r="E1672" s="10"/>
    </row>
    <row r="1673" spans="2:5" ht="15" customHeight="1" x14ac:dyDescent="0.25">
      <c r="B1673" s="9"/>
      <c r="C1673" s="13" t="s">
        <v>0</v>
      </c>
      <c r="D1673" s="11">
        <v>14350.800000000001</v>
      </c>
      <c r="E1673" s="10"/>
    </row>
    <row r="1674" spans="2:5" ht="15" customHeight="1" x14ac:dyDescent="0.25">
      <c r="B1674" s="9"/>
      <c r="C1674" s="14" t="s">
        <v>2</v>
      </c>
      <c r="D1674" s="11">
        <v>347.2</v>
      </c>
      <c r="E1674" s="10"/>
    </row>
    <row r="1675" spans="2:5" ht="15" customHeight="1" x14ac:dyDescent="0.25">
      <c r="B1675" s="9"/>
      <c r="C1675" s="14" t="s">
        <v>3</v>
      </c>
      <c r="D1675" s="11">
        <v>14003.6</v>
      </c>
      <c r="E1675" s="10"/>
    </row>
    <row r="1676" spans="2:5" ht="15" customHeight="1" x14ac:dyDescent="0.25">
      <c r="B1676" s="9"/>
      <c r="C1676" s="22" t="s">
        <v>10</v>
      </c>
      <c r="D1676" s="26">
        <v>14149.000000000002</v>
      </c>
      <c r="E1676" s="10"/>
    </row>
    <row r="1677" spans="2:5" ht="15" customHeight="1" x14ac:dyDescent="0.25">
      <c r="B1677" s="9"/>
      <c r="C1677" s="17" t="s">
        <v>11</v>
      </c>
      <c r="D1677" s="7">
        <v>12615.7</v>
      </c>
      <c r="E1677" s="10"/>
    </row>
    <row r="1678" spans="2:5" ht="15" customHeight="1" x14ac:dyDescent="0.25">
      <c r="B1678" s="9"/>
      <c r="C1678" s="17" t="s">
        <v>12</v>
      </c>
      <c r="D1678" s="7">
        <v>1414.2</v>
      </c>
      <c r="E1678" s="10"/>
    </row>
    <row r="1679" spans="2:5" ht="15" customHeight="1" x14ac:dyDescent="0.25">
      <c r="B1679" s="9"/>
      <c r="C1679" s="17" t="s">
        <v>15</v>
      </c>
      <c r="D1679" s="7">
        <v>114.1</v>
      </c>
      <c r="E1679" s="10"/>
    </row>
    <row r="1680" spans="2:5" ht="15" customHeight="1" x14ac:dyDescent="0.25">
      <c r="B1680" s="9"/>
      <c r="C1680" s="17" t="s">
        <v>16</v>
      </c>
      <c r="D1680" s="7">
        <v>5</v>
      </c>
      <c r="E1680" s="10"/>
    </row>
    <row r="1681" spans="2:5" ht="15" customHeight="1" x14ac:dyDescent="0.25">
      <c r="B1681" s="9"/>
      <c r="C1681" s="25" t="s">
        <v>17</v>
      </c>
      <c r="D1681" s="26">
        <v>277.89999999999998</v>
      </c>
      <c r="E1681" s="10"/>
    </row>
    <row r="1682" spans="2:5" ht="15" customHeight="1" x14ac:dyDescent="0.25">
      <c r="B1682" s="9"/>
      <c r="C1682" s="15" t="s">
        <v>23</v>
      </c>
      <c r="D1682" s="7">
        <v>14350.8</v>
      </c>
      <c r="E1682" s="10"/>
    </row>
    <row r="1683" spans="2:5" ht="15" customHeight="1" x14ac:dyDescent="0.25">
      <c r="B1683" s="9"/>
      <c r="C1683" s="18" t="s">
        <v>0</v>
      </c>
      <c r="D1683" s="11">
        <v>14350.8</v>
      </c>
      <c r="E1683" s="10"/>
    </row>
    <row r="1684" spans="2:5" ht="15" customHeight="1" x14ac:dyDescent="0.25">
      <c r="B1684" s="9"/>
      <c r="C1684" s="15" t="s">
        <v>25</v>
      </c>
      <c r="D1684" s="7">
        <v>14426.9</v>
      </c>
      <c r="E1684" s="10"/>
    </row>
    <row r="1685" spans="2:5" ht="15" customHeight="1" x14ac:dyDescent="0.25">
      <c r="B1685" s="9"/>
      <c r="C1685" s="23" t="s">
        <v>10</v>
      </c>
      <c r="D1685" s="26">
        <v>14149</v>
      </c>
      <c r="E1685" s="10"/>
    </row>
    <row r="1686" spans="2:5" ht="15" customHeight="1" x14ac:dyDescent="0.25">
      <c r="B1686" s="9"/>
      <c r="C1686" s="23" t="s">
        <v>17</v>
      </c>
      <c r="D1686" s="26">
        <v>277.89999999999998</v>
      </c>
      <c r="E1686" s="10"/>
    </row>
    <row r="1687" spans="2:5" ht="15" customHeight="1" x14ac:dyDescent="0.25">
      <c r="B1687" s="9"/>
      <c r="C1687" s="21" t="s">
        <v>27</v>
      </c>
      <c r="D1687" s="12">
        <v>-76.099999999999994</v>
      </c>
      <c r="E1687" s="10"/>
    </row>
    <row r="1688" spans="2:5" ht="15" customHeight="1" x14ac:dyDescent="0.25">
      <c r="B1688" s="9"/>
      <c r="C1688" s="21" t="s">
        <v>28</v>
      </c>
      <c r="D1688" s="12">
        <v>957</v>
      </c>
      <c r="E1688" s="10"/>
    </row>
    <row r="1689" spans="2:5" ht="15" customHeight="1" x14ac:dyDescent="0.25">
      <c r="B1689" s="9"/>
      <c r="C1689" s="21" t="s">
        <v>29</v>
      </c>
      <c r="D1689" s="12">
        <v>880.9</v>
      </c>
      <c r="E1689" s="10"/>
    </row>
    <row r="1690" spans="2:5" ht="15" customHeight="1" x14ac:dyDescent="0.25">
      <c r="B1690" s="9"/>
      <c r="C1690" s="15" t="s">
        <v>31</v>
      </c>
      <c r="D1690" s="8">
        <v>1123</v>
      </c>
      <c r="E1690" s="10"/>
    </row>
    <row r="1691" spans="2:5" ht="30" customHeight="1" x14ac:dyDescent="0.25">
      <c r="B1691" s="9"/>
      <c r="C1691" s="16" t="s">
        <v>32</v>
      </c>
      <c r="D1691" s="8">
        <v>921</v>
      </c>
      <c r="E1691" s="10"/>
    </row>
    <row r="1692" spans="2:5" ht="15" customHeight="1" x14ac:dyDescent="0.25">
      <c r="B1692" s="9"/>
      <c r="C1692" s="16" t="s">
        <v>33</v>
      </c>
      <c r="D1692" s="8">
        <v>202</v>
      </c>
      <c r="E1692" s="10"/>
    </row>
    <row r="1693" spans="2:5" ht="13.8" x14ac:dyDescent="0.25">
      <c r="B1693" s="9"/>
      <c r="C1693" s="216" t="s">
        <v>118</v>
      </c>
      <c r="D1693" s="217"/>
      <c r="E1693" s="10"/>
    </row>
    <row r="1694" spans="2:5" ht="15" customHeight="1" x14ac:dyDescent="0.25">
      <c r="B1694" s="9"/>
      <c r="C1694" s="13" t="s">
        <v>0</v>
      </c>
      <c r="D1694" s="11">
        <v>499.17031999999995</v>
      </c>
      <c r="E1694" s="10"/>
    </row>
    <row r="1695" spans="2:5" ht="15" customHeight="1" x14ac:dyDescent="0.25">
      <c r="B1695" s="9"/>
      <c r="C1695" s="14" t="s">
        <v>2</v>
      </c>
      <c r="D1695" s="11">
        <v>37.026600000000002</v>
      </c>
      <c r="E1695" s="10"/>
    </row>
    <row r="1696" spans="2:5" ht="15" customHeight="1" x14ac:dyDescent="0.25">
      <c r="B1696" s="9"/>
      <c r="C1696" s="14" t="s">
        <v>3</v>
      </c>
      <c r="D1696" s="11">
        <v>462.14371999999997</v>
      </c>
      <c r="E1696" s="10"/>
    </row>
    <row r="1697" spans="2:5" ht="15" customHeight="1" x14ac:dyDescent="0.25">
      <c r="B1697" s="9"/>
      <c r="C1697" s="22" t="s">
        <v>10</v>
      </c>
      <c r="D1697" s="26">
        <v>319.01175999999998</v>
      </c>
      <c r="E1697" s="10"/>
    </row>
    <row r="1698" spans="2:5" ht="15" customHeight="1" x14ac:dyDescent="0.25">
      <c r="B1698" s="9"/>
      <c r="C1698" s="17" t="s">
        <v>12</v>
      </c>
      <c r="D1698" s="7">
        <v>319.01175999999998</v>
      </c>
      <c r="E1698" s="10"/>
    </row>
    <row r="1699" spans="2:5" ht="15" customHeight="1" x14ac:dyDescent="0.25">
      <c r="B1699" s="9"/>
      <c r="C1699" s="15" t="s">
        <v>23</v>
      </c>
      <c r="D1699" s="7">
        <v>499.17032</v>
      </c>
      <c r="E1699" s="10"/>
    </row>
    <row r="1700" spans="2:5" ht="15" customHeight="1" x14ac:dyDescent="0.25">
      <c r="B1700" s="9"/>
      <c r="C1700" s="18" t="s">
        <v>0</v>
      </c>
      <c r="D1700" s="11">
        <v>499.17032</v>
      </c>
      <c r="E1700" s="10"/>
    </row>
    <row r="1701" spans="2:5" ht="15" customHeight="1" x14ac:dyDescent="0.25">
      <c r="B1701" s="9"/>
      <c r="C1701" s="15" t="s">
        <v>25</v>
      </c>
      <c r="D1701" s="7">
        <v>319.01175999999998</v>
      </c>
      <c r="E1701" s="10"/>
    </row>
    <row r="1702" spans="2:5" ht="15" customHeight="1" x14ac:dyDescent="0.25">
      <c r="B1702" s="9"/>
      <c r="C1702" s="23" t="s">
        <v>10</v>
      </c>
      <c r="D1702" s="26">
        <v>319.01175999999998</v>
      </c>
      <c r="E1702" s="10"/>
    </row>
    <row r="1703" spans="2:5" ht="15" customHeight="1" x14ac:dyDescent="0.25">
      <c r="B1703" s="9"/>
      <c r="C1703" s="21" t="s">
        <v>27</v>
      </c>
      <c r="D1703" s="12">
        <v>180.15855999999999</v>
      </c>
      <c r="E1703" s="10"/>
    </row>
    <row r="1704" spans="2:5" ht="15" customHeight="1" x14ac:dyDescent="0.25">
      <c r="B1704" s="9"/>
      <c r="C1704" s="21" t="s">
        <v>28</v>
      </c>
      <c r="D1704" s="12">
        <v>55.293810000000001</v>
      </c>
      <c r="E1704" s="10"/>
    </row>
    <row r="1705" spans="2:5" ht="15" customHeight="1" x14ac:dyDescent="0.25">
      <c r="B1705" s="9"/>
      <c r="C1705" s="21" t="s">
        <v>29</v>
      </c>
      <c r="D1705" s="12">
        <v>235.45237</v>
      </c>
      <c r="E1705" s="10"/>
    </row>
    <row r="1706" spans="2:5" ht="15" customHeight="1" x14ac:dyDescent="0.25">
      <c r="B1706" s="9"/>
      <c r="C1706" s="15" t="s">
        <v>31</v>
      </c>
      <c r="D1706" s="8">
        <v>69</v>
      </c>
      <c r="E1706" s="10"/>
    </row>
    <row r="1707" spans="2:5" ht="30" customHeight="1" x14ac:dyDescent="0.25">
      <c r="B1707" s="9"/>
      <c r="C1707" s="16" t="s">
        <v>32</v>
      </c>
      <c r="D1707" s="8">
        <v>28</v>
      </c>
      <c r="E1707" s="10"/>
    </row>
    <row r="1708" spans="2:5" ht="15" customHeight="1" x14ac:dyDescent="0.25">
      <c r="B1708" s="9"/>
      <c r="C1708" s="16" t="s">
        <v>33</v>
      </c>
      <c r="D1708" s="8">
        <v>41</v>
      </c>
      <c r="E1708" s="10"/>
    </row>
    <row r="1709" spans="2:5" ht="15" customHeight="1" x14ac:dyDescent="0.25">
      <c r="B1709" s="9"/>
      <c r="C1709" s="216" t="s">
        <v>119</v>
      </c>
      <c r="D1709" s="217"/>
      <c r="E1709" s="10"/>
    </row>
    <row r="1710" spans="2:5" ht="15" customHeight="1" x14ac:dyDescent="0.25">
      <c r="B1710" s="9"/>
      <c r="C1710" s="13" t="s">
        <v>0</v>
      </c>
      <c r="D1710" s="11">
        <v>334.44286</v>
      </c>
      <c r="E1710" s="10"/>
    </row>
    <row r="1711" spans="2:5" ht="15" customHeight="1" x14ac:dyDescent="0.25">
      <c r="B1711" s="9"/>
      <c r="C1711" s="14" t="s">
        <v>2</v>
      </c>
      <c r="D1711" s="11">
        <v>143.83125000000001</v>
      </c>
      <c r="E1711" s="10"/>
    </row>
    <row r="1712" spans="2:5" ht="15" customHeight="1" x14ac:dyDescent="0.25">
      <c r="B1712" s="9"/>
      <c r="C1712" s="14" t="s">
        <v>3</v>
      </c>
      <c r="D1712" s="11">
        <v>190.61161000000001</v>
      </c>
      <c r="E1712" s="10"/>
    </row>
    <row r="1713" spans="2:5" ht="15" customHeight="1" x14ac:dyDescent="0.25">
      <c r="B1713" s="9"/>
      <c r="C1713" s="22" t="s">
        <v>10</v>
      </c>
      <c r="D1713" s="26">
        <v>264.94907999999998</v>
      </c>
      <c r="E1713" s="10"/>
    </row>
    <row r="1714" spans="2:5" ht="15" customHeight="1" x14ac:dyDescent="0.25">
      <c r="B1714" s="9"/>
      <c r="C1714" s="17" t="s">
        <v>12</v>
      </c>
      <c r="D1714" s="7">
        <v>264.21803999999997</v>
      </c>
      <c r="E1714" s="10"/>
    </row>
    <row r="1715" spans="2:5" ht="15" customHeight="1" x14ac:dyDescent="0.25">
      <c r="B1715" s="9"/>
      <c r="C1715" s="17" t="s">
        <v>15</v>
      </c>
      <c r="D1715" s="7">
        <v>0.73104000000000002</v>
      </c>
      <c r="E1715" s="10"/>
    </row>
    <row r="1716" spans="2:5" ht="15" customHeight="1" x14ac:dyDescent="0.25">
      <c r="B1716" s="9"/>
      <c r="C1716" s="25" t="s">
        <v>17</v>
      </c>
      <c r="D1716" s="26">
        <v>66.900000000000006</v>
      </c>
      <c r="E1716" s="10"/>
    </row>
    <row r="1717" spans="2:5" ht="15" customHeight="1" x14ac:dyDescent="0.25">
      <c r="B1717" s="9"/>
      <c r="C1717" s="15" t="s">
        <v>23</v>
      </c>
      <c r="D1717" s="7">
        <v>334.44286</v>
      </c>
      <c r="E1717" s="10"/>
    </row>
    <row r="1718" spans="2:5" ht="15" customHeight="1" x14ac:dyDescent="0.25">
      <c r="B1718" s="9"/>
      <c r="C1718" s="18" t="s">
        <v>0</v>
      </c>
      <c r="D1718" s="11">
        <v>334.44286</v>
      </c>
      <c r="E1718" s="10"/>
    </row>
    <row r="1719" spans="2:5" ht="15" customHeight="1" x14ac:dyDescent="0.25">
      <c r="B1719" s="9"/>
      <c r="C1719" s="15" t="s">
        <v>25</v>
      </c>
      <c r="D1719" s="7">
        <v>331.84907999999996</v>
      </c>
      <c r="E1719" s="10"/>
    </row>
    <row r="1720" spans="2:5" ht="15" customHeight="1" x14ac:dyDescent="0.25">
      <c r="B1720" s="9"/>
      <c r="C1720" s="23" t="s">
        <v>10</v>
      </c>
      <c r="D1720" s="26">
        <v>264.94907999999998</v>
      </c>
      <c r="E1720" s="10"/>
    </row>
    <row r="1721" spans="2:5" ht="15" customHeight="1" x14ac:dyDescent="0.25">
      <c r="B1721" s="9"/>
      <c r="C1721" s="23" t="s">
        <v>17</v>
      </c>
      <c r="D1721" s="26">
        <v>66.900000000000006</v>
      </c>
      <c r="E1721" s="10"/>
    </row>
    <row r="1722" spans="2:5" ht="15" customHeight="1" x14ac:dyDescent="0.25">
      <c r="B1722" s="9"/>
      <c r="C1722" s="21" t="s">
        <v>27</v>
      </c>
      <c r="D1722" s="12">
        <v>2.5937800000000002</v>
      </c>
      <c r="E1722" s="10"/>
    </row>
    <row r="1723" spans="2:5" ht="15" customHeight="1" x14ac:dyDescent="0.25">
      <c r="B1723" s="9"/>
      <c r="C1723" s="21" t="s">
        <v>28</v>
      </c>
      <c r="D1723" s="12">
        <v>120.70533</v>
      </c>
      <c r="E1723" s="10"/>
    </row>
    <row r="1724" spans="2:5" ht="15" customHeight="1" x14ac:dyDescent="0.25">
      <c r="B1724" s="9"/>
      <c r="C1724" s="21" t="s">
        <v>29</v>
      </c>
      <c r="D1724" s="12">
        <v>123.29911</v>
      </c>
      <c r="E1724" s="10"/>
    </row>
    <row r="1725" spans="2:5" ht="15" customHeight="1" x14ac:dyDescent="0.25">
      <c r="B1725" s="9"/>
      <c r="C1725" s="15" t="s">
        <v>31</v>
      </c>
      <c r="D1725" s="8">
        <v>171</v>
      </c>
      <c r="E1725" s="10"/>
    </row>
    <row r="1726" spans="2:5" ht="30" customHeight="1" x14ac:dyDescent="0.25">
      <c r="B1726" s="9"/>
      <c r="C1726" s="16" t="s">
        <v>32</v>
      </c>
      <c r="D1726" s="8">
        <v>12</v>
      </c>
      <c r="E1726" s="10"/>
    </row>
    <row r="1727" spans="2:5" ht="15" customHeight="1" x14ac:dyDescent="0.25">
      <c r="B1727" s="9"/>
      <c r="C1727" s="16" t="s">
        <v>33</v>
      </c>
      <c r="D1727" s="8">
        <v>159</v>
      </c>
      <c r="E1727" s="10"/>
    </row>
    <row r="1728" spans="2:5" ht="13.8" x14ac:dyDescent="0.25">
      <c r="B1728" s="9"/>
      <c r="C1728" s="216" t="s">
        <v>120</v>
      </c>
      <c r="D1728" s="217"/>
      <c r="E1728" s="10"/>
    </row>
    <row r="1729" spans="2:5" ht="15" customHeight="1" x14ac:dyDescent="0.25">
      <c r="B1729" s="9"/>
      <c r="C1729" s="13" t="s">
        <v>0</v>
      </c>
      <c r="D1729" s="11">
        <v>8268.5300000000007</v>
      </c>
      <c r="E1729" s="10"/>
    </row>
    <row r="1730" spans="2:5" ht="15" customHeight="1" x14ac:dyDescent="0.25">
      <c r="B1730" s="9"/>
      <c r="C1730" s="14" t="s">
        <v>2</v>
      </c>
      <c r="D1730" s="11">
        <v>100.69</v>
      </c>
      <c r="E1730" s="10"/>
    </row>
    <row r="1731" spans="2:5" ht="15" customHeight="1" x14ac:dyDescent="0.25">
      <c r="B1731" s="9"/>
      <c r="C1731" s="14" t="s">
        <v>3</v>
      </c>
      <c r="D1731" s="11">
        <v>8167.84</v>
      </c>
      <c r="E1731" s="10"/>
    </row>
    <row r="1732" spans="2:5" ht="15" customHeight="1" x14ac:dyDescent="0.25">
      <c r="B1732" s="9"/>
      <c r="C1732" s="22" t="s">
        <v>10</v>
      </c>
      <c r="D1732" s="26">
        <v>8045.54</v>
      </c>
      <c r="E1732" s="10"/>
    </row>
    <row r="1733" spans="2:5" ht="15" customHeight="1" x14ac:dyDescent="0.25">
      <c r="B1733" s="9"/>
      <c r="C1733" s="17" t="s">
        <v>11</v>
      </c>
      <c r="D1733" s="7">
        <v>7280.68</v>
      </c>
      <c r="E1733" s="10"/>
    </row>
    <row r="1734" spans="2:5" ht="15" customHeight="1" x14ac:dyDescent="0.25">
      <c r="B1734" s="9"/>
      <c r="C1734" s="17" t="s">
        <v>12</v>
      </c>
      <c r="D1734" s="7">
        <v>738.99</v>
      </c>
      <c r="E1734" s="10"/>
    </row>
    <row r="1735" spans="2:5" ht="15" customHeight="1" x14ac:dyDescent="0.25">
      <c r="B1735" s="9"/>
      <c r="C1735" s="17" t="s">
        <v>15</v>
      </c>
      <c r="D1735" s="7">
        <v>20.440000000000001</v>
      </c>
      <c r="E1735" s="10"/>
    </row>
    <row r="1736" spans="2:5" ht="15" customHeight="1" x14ac:dyDescent="0.25">
      <c r="B1736" s="9"/>
      <c r="C1736" s="17" t="s">
        <v>16</v>
      </c>
      <c r="D1736" s="7">
        <v>5.43</v>
      </c>
      <c r="E1736" s="10"/>
    </row>
    <row r="1737" spans="2:5" ht="15" customHeight="1" x14ac:dyDescent="0.25">
      <c r="B1737" s="9"/>
      <c r="C1737" s="25" t="s">
        <v>17</v>
      </c>
      <c r="D1737" s="26">
        <v>20.100000000000001</v>
      </c>
      <c r="E1737" s="10"/>
    </row>
    <row r="1738" spans="2:5" ht="15" customHeight="1" x14ac:dyDescent="0.25">
      <c r="B1738" s="9"/>
      <c r="C1738" s="15" t="s">
        <v>23</v>
      </c>
      <c r="D1738" s="7">
        <v>8268.5300000000007</v>
      </c>
      <c r="E1738" s="10"/>
    </row>
    <row r="1739" spans="2:5" ht="15" customHeight="1" x14ac:dyDescent="0.25">
      <c r="B1739" s="9"/>
      <c r="C1739" s="18" t="s">
        <v>0</v>
      </c>
      <c r="D1739" s="11">
        <v>8268.5300000000007</v>
      </c>
      <c r="E1739" s="10"/>
    </row>
    <row r="1740" spans="2:5" ht="15" customHeight="1" x14ac:dyDescent="0.25">
      <c r="B1740" s="9"/>
      <c r="C1740" s="15" t="s">
        <v>25</v>
      </c>
      <c r="D1740" s="7">
        <v>8065.64</v>
      </c>
      <c r="E1740" s="10"/>
    </row>
    <row r="1741" spans="2:5" ht="15" customHeight="1" x14ac:dyDescent="0.25">
      <c r="B1741" s="9"/>
      <c r="C1741" s="23" t="s">
        <v>10</v>
      </c>
      <c r="D1741" s="26">
        <v>8045.54</v>
      </c>
      <c r="E1741" s="10"/>
    </row>
    <row r="1742" spans="2:5" ht="15" customHeight="1" x14ac:dyDescent="0.25">
      <c r="B1742" s="9"/>
      <c r="C1742" s="23" t="s">
        <v>17</v>
      </c>
      <c r="D1742" s="26">
        <v>20.100000000000001</v>
      </c>
      <c r="E1742" s="10"/>
    </row>
    <row r="1743" spans="2:5" ht="15" customHeight="1" x14ac:dyDescent="0.25">
      <c r="B1743" s="9"/>
      <c r="C1743" s="21" t="s">
        <v>27</v>
      </c>
      <c r="D1743" s="12">
        <v>202.89</v>
      </c>
      <c r="E1743" s="10"/>
    </row>
    <row r="1744" spans="2:5" ht="15" customHeight="1" x14ac:dyDescent="0.25">
      <c r="B1744" s="9"/>
      <c r="C1744" s="21" t="s">
        <v>28</v>
      </c>
      <c r="D1744" s="12">
        <v>242.01</v>
      </c>
      <c r="E1744" s="10"/>
    </row>
    <row r="1745" spans="2:5" ht="15" customHeight="1" x14ac:dyDescent="0.25">
      <c r="B1745" s="9"/>
      <c r="C1745" s="21" t="s">
        <v>29</v>
      </c>
      <c r="D1745" s="12">
        <v>444.9</v>
      </c>
      <c r="E1745" s="10"/>
    </row>
    <row r="1746" spans="2:5" ht="15" customHeight="1" x14ac:dyDescent="0.25">
      <c r="B1746" s="9"/>
      <c r="C1746" s="15" t="s">
        <v>31</v>
      </c>
      <c r="D1746" s="8">
        <v>675</v>
      </c>
      <c r="E1746" s="10"/>
    </row>
    <row r="1747" spans="2:5" ht="30" customHeight="1" x14ac:dyDescent="0.25">
      <c r="B1747" s="9"/>
      <c r="C1747" s="16" t="s">
        <v>32</v>
      </c>
      <c r="D1747" s="8">
        <v>575</v>
      </c>
      <c r="E1747" s="10"/>
    </row>
    <row r="1748" spans="2:5" ht="15" customHeight="1" x14ac:dyDescent="0.25">
      <c r="B1748" s="9"/>
      <c r="C1748" s="16" t="s">
        <v>33</v>
      </c>
      <c r="D1748" s="8">
        <v>100</v>
      </c>
      <c r="E1748" s="10"/>
    </row>
    <row r="1749" spans="2:5" ht="15" customHeight="1" x14ac:dyDescent="0.25">
      <c r="B1749" s="9"/>
      <c r="C1749" s="216" t="s">
        <v>121</v>
      </c>
      <c r="D1749" s="217"/>
      <c r="E1749" s="10"/>
    </row>
    <row r="1750" spans="2:5" ht="15" customHeight="1" x14ac:dyDescent="0.25">
      <c r="B1750" s="9"/>
      <c r="C1750" s="13" t="s">
        <v>0</v>
      </c>
      <c r="D1750" s="11">
        <v>58797.27</v>
      </c>
      <c r="E1750" s="10"/>
    </row>
    <row r="1751" spans="2:5" ht="15" customHeight="1" x14ac:dyDescent="0.25">
      <c r="B1751" s="9"/>
      <c r="C1751" s="14" t="s">
        <v>2</v>
      </c>
      <c r="D1751" s="11">
        <v>70.81</v>
      </c>
      <c r="E1751" s="10"/>
    </row>
    <row r="1752" spans="2:5" ht="15" customHeight="1" x14ac:dyDescent="0.25">
      <c r="B1752" s="9"/>
      <c r="C1752" s="14" t="s">
        <v>3</v>
      </c>
      <c r="D1752" s="11">
        <v>58726.46</v>
      </c>
      <c r="E1752" s="10"/>
    </row>
    <row r="1753" spans="2:5" ht="15" customHeight="1" x14ac:dyDescent="0.25">
      <c r="B1753" s="9"/>
      <c r="C1753" s="22" t="s">
        <v>10</v>
      </c>
      <c r="D1753" s="26">
        <v>58576.29</v>
      </c>
      <c r="E1753" s="10"/>
    </row>
    <row r="1754" spans="2:5" ht="15" customHeight="1" x14ac:dyDescent="0.25">
      <c r="B1754" s="9"/>
      <c r="C1754" s="17" t="s">
        <v>11</v>
      </c>
      <c r="D1754" s="7">
        <v>51390.36</v>
      </c>
      <c r="E1754" s="10"/>
    </row>
    <row r="1755" spans="2:5" ht="15" customHeight="1" x14ac:dyDescent="0.25">
      <c r="B1755" s="9"/>
      <c r="C1755" s="17" t="s">
        <v>12</v>
      </c>
      <c r="D1755" s="7">
        <v>6223</v>
      </c>
      <c r="E1755" s="10"/>
    </row>
    <row r="1756" spans="2:5" ht="15" customHeight="1" x14ac:dyDescent="0.25">
      <c r="B1756" s="9"/>
      <c r="C1756" s="17" t="s">
        <v>15</v>
      </c>
      <c r="D1756" s="7">
        <v>839.29</v>
      </c>
      <c r="E1756" s="10"/>
    </row>
    <row r="1757" spans="2:5" ht="15" customHeight="1" x14ac:dyDescent="0.25">
      <c r="B1757" s="9"/>
      <c r="C1757" s="17" t="s">
        <v>16</v>
      </c>
      <c r="D1757" s="7">
        <v>123.64</v>
      </c>
      <c r="E1757" s="10"/>
    </row>
    <row r="1758" spans="2:5" ht="15" customHeight="1" x14ac:dyDescent="0.25">
      <c r="B1758" s="9"/>
      <c r="C1758" s="25" t="s">
        <v>17</v>
      </c>
      <c r="D1758" s="26">
        <v>42.28</v>
      </c>
      <c r="E1758" s="10"/>
    </row>
    <row r="1759" spans="2:5" ht="15" customHeight="1" x14ac:dyDescent="0.25">
      <c r="B1759" s="9"/>
      <c r="C1759" s="15" t="s">
        <v>23</v>
      </c>
      <c r="D1759" s="7">
        <v>58797.27</v>
      </c>
      <c r="E1759" s="10"/>
    </row>
    <row r="1760" spans="2:5" ht="15" customHeight="1" x14ac:dyDescent="0.25">
      <c r="B1760" s="9"/>
      <c r="C1760" s="18" t="s">
        <v>0</v>
      </c>
      <c r="D1760" s="11">
        <v>58797.27</v>
      </c>
      <c r="E1760" s="10"/>
    </row>
    <row r="1761" spans="2:5" ht="15" customHeight="1" x14ac:dyDescent="0.25">
      <c r="B1761" s="9"/>
      <c r="C1761" s="15" t="s">
        <v>25</v>
      </c>
      <c r="D1761" s="7">
        <v>58618.57</v>
      </c>
      <c r="E1761" s="10"/>
    </row>
    <row r="1762" spans="2:5" ht="15" customHeight="1" x14ac:dyDescent="0.25">
      <c r="B1762" s="9"/>
      <c r="C1762" s="23" t="s">
        <v>10</v>
      </c>
      <c r="D1762" s="26">
        <v>58576.29</v>
      </c>
      <c r="E1762" s="10"/>
    </row>
    <row r="1763" spans="2:5" ht="15" customHeight="1" x14ac:dyDescent="0.25">
      <c r="B1763" s="9"/>
      <c r="C1763" s="23" t="s">
        <v>17</v>
      </c>
      <c r="D1763" s="26">
        <v>42.28</v>
      </c>
      <c r="E1763" s="10"/>
    </row>
    <row r="1764" spans="2:5" ht="15" customHeight="1" x14ac:dyDescent="0.25">
      <c r="B1764" s="9"/>
      <c r="C1764" s="21" t="s">
        <v>27</v>
      </c>
      <c r="D1764" s="12">
        <v>178.7</v>
      </c>
      <c r="E1764" s="10"/>
    </row>
    <row r="1765" spans="2:5" ht="15" customHeight="1" x14ac:dyDescent="0.25">
      <c r="B1765" s="9"/>
      <c r="C1765" s="21" t="s">
        <v>28</v>
      </c>
      <c r="D1765" s="12">
        <v>1701.77</v>
      </c>
      <c r="E1765" s="10"/>
    </row>
    <row r="1766" spans="2:5" ht="15" customHeight="1" x14ac:dyDescent="0.25">
      <c r="B1766" s="9"/>
      <c r="C1766" s="21" t="s">
        <v>29</v>
      </c>
      <c r="D1766" s="12">
        <v>1880.47</v>
      </c>
      <c r="E1766" s="10"/>
    </row>
    <row r="1767" spans="2:5" ht="15" customHeight="1" x14ac:dyDescent="0.25">
      <c r="B1767" s="9"/>
      <c r="C1767" s="15" t="s">
        <v>31</v>
      </c>
      <c r="D1767" s="8">
        <v>4101</v>
      </c>
      <c r="E1767" s="10"/>
    </row>
    <row r="1768" spans="2:5" ht="30" customHeight="1" x14ac:dyDescent="0.25">
      <c r="B1768" s="9"/>
      <c r="C1768" s="16" t="s">
        <v>32</v>
      </c>
      <c r="D1768" s="8">
        <v>3440</v>
      </c>
      <c r="E1768" s="10"/>
    </row>
    <row r="1769" spans="2:5" ht="15" customHeight="1" x14ac:dyDescent="0.25">
      <c r="B1769" s="9"/>
      <c r="C1769" s="16" t="s">
        <v>33</v>
      </c>
      <c r="D1769" s="8">
        <v>661</v>
      </c>
      <c r="E1769" s="10"/>
    </row>
    <row r="1770" spans="2:5" ht="13.8" x14ac:dyDescent="0.25">
      <c r="B1770" s="9"/>
      <c r="C1770" s="216" t="s">
        <v>122</v>
      </c>
      <c r="D1770" s="217"/>
      <c r="E1770" s="10"/>
    </row>
    <row r="1771" spans="2:5" ht="15" customHeight="1" x14ac:dyDescent="0.25">
      <c r="B1771" s="9"/>
      <c r="C1771" s="13" t="s">
        <v>0</v>
      </c>
      <c r="D1771" s="11">
        <v>17157.599999999999</v>
      </c>
      <c r="E1771" s="10"/>
    </row>
    <row r="1772" spans="2:5" ht="15" customHeight="1" x14ac:dyDescent="0.25">
      <c r="B1772" s="9"/>
      <c r="C1772" s="14" t="s">
        <v>2</v>
      </c>
      <c r="D1772" s="11">
        <v>348.85</v>
      </c>
      <c r="E1772" s="10"/>
    </row>
    <row r="1773" spans="2:5" ht="15" customHeight="1" x14ac:dyDescent="0.25">
      <c r="B1773" s="9"/>
      <c r="C1773" s="14" t="s">
        <v>3</v>
      </c>
      <c r="D1773" s="11">
        <v>16808.75</v>
      </c>
      <c r="E1773" s="10"/>
    </row>
    <row r="1774" spans="2:5" ht="15" customHeight="1" x14ac:dyDescent="0.25">
      <c r="B1774" s="9"/>
      <c r="C1774" s="22" t="s">
        <v>10</v>
      </c>
      <c r="D1774" s="26">
        <v>16850.66</v>
      </c>
      <c r="E1774" s="10"/>
    </row>
    <row r="1775" spans="2:5" ht="15" customHeight="1" x14ac:dyDescent="0.25">
      <c r="B1775" s="9"/>
      <c r="C1775" s="17" t="s">
        <v>11</v>
      </c>
      <c r="D1775" s="7">
        <v>15379.12</v>
      </c>
      <c r="E1775" s="10"/>
    </row>
    <row r="1776" spans="2:5" ht="15" customHeight="1" x14ac:dyDescent="0.25">
      <c r="B1776" s="9"/>
      <c r="C1776" s="17" t="s">
        <v>12</v>
      </c>
      <c r="D1776" s="7">
        <v>1351.4399999999998</v>
      </c>
      <c r="E1776" s="10"/>
    </row>
    <row r="1777" spans="2:5" ht="15" customHeight="1" x14ac:dyDescent="0.25">
      <c r="B1777" s="9"/>
      <c r="C1777" s="17" t="s">
        <v>15</v>
      </c>
      <c r="D1777" s="7">
        <v>120.1</v>
      </c>
      <c r="E1777" s="10"/>
    </row>
    <row r="1778" spans="2:5" ht="15" customHeight="1" x14ac:dyDescent="0.25">
      <c r="B1778" s="9"/>
      <c r="C1778" s="25" t="s">
        <v>17</v>
      </c>
      <c r="D1778" s="26">
        <v>83.67</v>
      </c>
      <c r="E1778" s="10"/>
    </row>
    <row r="1779" spans="2:5" ht="15" customHeight="1" x14ac:dyDescent="0.25">
      <c r="B1779" s="9"/>
      <c r="C1779" s="15" t="s">
        <v>23</v>
      </c>
      <c r="D1779" s="7">
        <v>17157.599999999999</v>
      </c>
      <c r="E1779" s="10"/>
    </row>
    <row r="1780" spans="2:5" ht="15" customHeight="1" x14ac:dyDescent="0.25">
      <c r="B1780" s="9"/>
      <c r="C1780" s="18" t="s">
        <v>0</v>
      </c>
      <c r="D1780" s="11">
        <v>17157.599999999999</v>
      </c>
      <c r="E1780" s="10"/>
    </row>
    <row r="1781" spans="2:5" ht="15" customHeight="1" x14ac:dyDescent="0.25">
      <c r="B1781" s="9"/>
      <c r="C1781" s="15" t="s">
        <v>25</v>
      </c>
      <c r="D1781" s="7">
        <v>16934.329999999998</v>
      </c>
      <c r="E1781" s="10"/>
    </row>
    <row r="1782" spans="2:5" ht="15" customHeight="1" x14ac:dyDescent="0.25">
      <c r="B1782" s="9"/>
      <c r="C1782" s="23" t="s">
        <v>10</v>
      </c>
      <c r="D1782" s="26">
        <v>16850.66</v>
      </c>
      <c r="E1782" s="10"/>
    </row>
    <row r="1783" spans="2:5" ht="15" customHeight="1" x14ac:dyDescent="0.25">
      <c r="B1783" s="9"/>
      <c r="C1783" s="23" t="s">
        <v>17</v>
      </c>
      <c r="D1783" s="26">
        <v>83.67</v>
      </c>
      <c r="E1783" s="10"/>
    </row>
    <row r="1784" spans="2:5" ht="15" customHeight="1" x14ac:dyDescent="0.25">
      <c r="B1784" s="9"/>
      <c r="C1784" s="21" t="s">
        <v>27</v>
      </c>
      <c r="D1784" s="12">
        <v>223.27</v>
      </c>
      <c r="E1784" s="10"/>
    </row>
    <row r="1785" spans="2:5" ht="15" customHeight="1" x14ac:dyDescent="0.25">
      <c r="B1785" s="9"/>
      <c r="C1785" s="21" t="s">
        <v>28</v>
      </c>
      <c r="D1785" s="12">
        <v>581.51</v>
      </c>
      <c r="E1785" s="10"/>
    </row>
    <row r="1786" spans="2:5" ht="15" customHeight="1" x14ac:dyDescent="0.25">
      <c r="B1786" s="9"/>
      <c r="C1786" s="21" t="s">
        <v>29</v>
      </c>
      <c r="D1786" s="12">
        <v>804.78</v>
      </c>
      <c r="E1786" s="10"/>
    </row>
    <row r="1787" spans="2:5" ht="15" customHeight="1" x14ac:dyDescent="0.25">
      <c r="B1787" s="9"/>
      <c r="C1787" s="15" t="s">
        <v>31</v>
      </c>
      <c r="D1787" s="8">
        <v>1309</v>
      </c>
      <c r="E1787" s="10"/>
    </row>
    <row r="1788" spans="2:5" ht="30" customHeight="1" x14ac:dyDescent="0.25">
      <c r="B1788" s="9"/>
      <c r="C1788" s="16" t="s">
        <v>32</v>
      </c>
      <c r="D1788" s="8">
        <v>1127</v>
      </c>
      <c r="E1788" s="10"/>
    </row>
    <row r="1789" spans="2:5" ht="15" customHeight="1" x14ac:dyDescent="0.25">
      <c r="B1789" s="9"/>
      <c r="C1789" s="16" t="s">
        <v>33</v>
      </c>
      <c r="D1789" s="8">
        <v>182</v>
      </c>
      <c r="E1789" s="10"/>
    </row>
    <row r="1790" spans="2:5" ht="15" customHeight="1" x14ac:dyDescent="0.25">
      <c r="B1790" s="9"/>
      <c r="C1790" s="216" t="s">
        <v>123</v>
      </c>
      <c r="D1790" s="217"/>
      <c r="E1790" s="10"/>
    </row>
    <row r="1791" spans="2:5" ht="15" customHeight="1" x14ac:dyDescent="0.25">
      <c r="B1791" s="9"/>
      <c r="C1791" s="13" t="s">
        <v>0</v>
      </c>
      <c r="D1791" s="11">
        <v>1767.7646999999999</v>
      </c>
      <c r="E1791" s="10"/>
    </row>
    <row r="1792" spans="2:5" ht="15" customHeight="1" x14ac:dyDescent="0.25">
      <c r="B1792" s="9"/>
      <c r="C1792" s="14" t="s">
        <v>3</v>
      </c>
      <c r="D1792" s="11">
        <v>1767.7646999999999</v>
      </c>
      <c r="E1792" s="10"/>
    </row>
    <row r="1793" spans="2:5" ht="15" customHeight="1" x14ac:dyDescent="0.25">
      <c r="B1793" s="9"/>
      <c r="C1793" s="22" t="s">
        <v>10</v>
      </c>
      <c r="D1793" s="26">
        <v>1760.48954</v>
      </c>
      <c r="E1793" s="10"/>
    </row>
    <row r="1794" spans="2:5" ht="15" customHeight="1" x14ac:dyDescent="0.25">
      <c r="B1794" s="9"/>
      <c r="C1794" s="17" t="s">
        <v>11</v>
      </c>
      <c r="D1794" s="7">
        <v>1246.3559499999999</v>
      </c>
      <c r="E1794" s="10"/>
    </row>
    <row r="1795" spans="2:5" ht="15" customHeight="1" x14ac:dyDescent="0.25">
      <c r="B1795" s="9"/>
      <c r="C1795" s="17" t="s">
        <v>12</v>
      </c>
      <c r="D1795" s="7">
        <v>381.86442</v>
      </c>
      <c r="E1795" s="10"/>
    </row>
    <row r="1796" spans="2:5" ht="15" customHeight="1" x14ac:dyDescent="0.25">
      <c r="B1796" s="9"/>
      <c r="C1796" s="17" t="s">
        <v>15</v>
      </c>
      <c r="D1796" s="7">
        <v>24.5</v>
      </c>
      <c r="E1796" s="10"/>
    </row>
    <row r="1797" spans="2:5" ht="15" customHeight="1" x14ac:dyDescent="0.25">
      <c r="B1797" s="9"/>
      <c r="C1797" s="17" t="s">
        <v>16</v>
      </c>
      <c r="D1797" s="7">
        <v>107.76917</v>
      </c>
      <c r="E1797" s="10"/>
    </row>
    <row r="1798" spans="2:5" ht="15" customHeight="1" x14ac:dyDescent="0.25">
      <c r="B1798" s="9"/>
      <c r="C1798" s="25" t="s">
        <v>17</v>
      </c>
      <c r="D1798" s="26">
        <v>10.256</v>
      </c>
      <c r="E1798" s="10"/>
    </row>
    <row r="1799" spans="2:5" ht="15" customHeight="1" x14ac:dyDescent="0.25">
      <c r="B1799" s="9"/>
      <c r="C1799" s="15" t="s">
        <v>23</v>
      </c>
      <c r="D1799" s="7">
        <v>1767.7646999999999</v>
      </c>
      <c r="E1799" s="10"/>
    </row>
    <row r="1800" spans="2:5" ht="15" customHeight="1" x14ac:dyDescent="0.25">
      <c r="B1800" s="9"/>
      <c r="C1800" s="18" t="s">
        <v>0</v>
      </c>
      <c r="D1800" s="11">
        <v>1767.7646999999999</v>
      </c>
      <c r="E1800" s="10"/>
    </row>
    <row r="1801" spans="2:5" ht="15" customHeight="1" x14ac:dyDescent="0.25">
      <c r="B1801" s="9"/>
      <c r="C1801" s="15" t="s">
        <v>25</v>
      </c>
      <c r="D1801" s="7">
        <v>1770.7455400000001</v>
      </c>
      <c r="E1801" s="10"/>
    </row>
    <row r="1802" spans="2:5" ht="15" customHeight="1" x14ac:dyDescent="0.25">
      <c r="B1802" s="9"/>
      <c r="C1802" s="23" t="s">
        <v>10</v>
      </c>
      <c r="D1802" s="26">
        <v>1760.48954</v>
      </c>
      <c r="E1802" s="10"/>
    </row>
    <row r="1803" spans="2:5" ht="15" customHeight="1" x14ac:dyDescent="0.25">
      <c r="B1803" s="9"/>
      <c r="C1803" s="23" t="s">
        <v>17</v>
      </c>
      <c r="D1803" s="26">
        <v>10.256</v>
      </c>
      <c r="E1803" s="10"/>
    </row>
    <row r="1804" spans="2:5" ht="15" customHeight="1" x14ac:dyDescent="0.25">
      <c r="B1804" s="9"/>
      <c r="C1804" s="21" t="s">
        <v>27</v>
      </c>
      <c r="D1804" s="12">
        <v>-2.9808400000000002</v>
      </c>
      <c r="E1804" s="10"/>
    </row>
    <row r="1805" spans="2:5" ht="15" customHeight="1" x14ac:dyDescent="0.25">
      <c r="B1805" s="9"/>
      <c r="C1805" s="21" t="s">
        <v>28</v>
      </c>
      <c r="D1805" s="12">
        <v>960.23290999999995</v>
      </c>
      <c r="E1805" s="10"/>
    </row>
    <row r="1806" spans="2:5" ht="15" customHeight="1" x14ac:dyDescent="0.25">
      <c r="B1806" s="9"/>
      <c r="C1806" s="21" t="s">
        <v>29</v>
      </c>
      <c r="D1806" s="12">
        <v>957.25207</v>
      </c>
      <c r="E1806" s="10"/>
    </row>
    <row r="1807" spans="2:5" ht="15" customHeight="1" x14ac:dyDescent="0.25">
      <c r="B1807" s="9"/>
      <c r="C1807" s="15" t="s">
        <v>31</v>
      </c>
      <c r="D1807" s="8">
        <v>265</v>
      </c>
      <c r="E1807" s="10"/>
    </row>
    <row r="1808" spans="2:5" ht="30" customHeight="1" x14ac:dyDescent="0.25">
      <c r="B1808" s="9"/>
      <c r="C1808" s="16" t="s">
        <v>32</v>
      </c>
      <c r="D1808" s="8">
        <v>55</v>
      </c>
      <c r="E1808" s="10"/>
    </row>
    <row r="1809" spans="2:5" ht="15" customHeight="1" x14ac:dyDescent="0.25">
      <c r="B1809" s="9"/>
      <c r="C1809" s="16" t="s">
        <v>33</v>
      </c>
      <c r="D1809" s="8">
        <v>210</v>
      </c>
      <c r="E1809" s="10"/>
    </row>
    <row r="1810" spans="2:5" ht="15" customHeight="1" x14ac:dyDescent="0.25">
      <c r="B1810" s="9"/>
      <c r="C1810" s="216" t="s">
        <v>124</v>
      </c>
      <c r="D1810" s="217"/>
      <c r="E1810" s="10"/>
    </row>
    <row r="1811" spans="2:5" ht="15" customHeight="1" x14ac:dyDescent="0.25">
      <c r="B1811" s="9"/>
      <c r="C1811" s="13" t="s">
        <v>0</v>
      </c>
      <c r="D1811" s="11">
        <v>1122.1032399999999</v>
      </c>
      <c r="E1811" s="10"/>
    </row>
    <row r="1812" spans="2:5" ht="15" customHeight="1" x14ac:dyDescent="0.25">
      <c r="B1812" s="9"/>
      <c r="C1812" s="14" t="s">
        <v>2</v>
      </c>
      <c r="D1812" s="11">
        <v>101.34282</v>
      </c>
      <c r="E1812" s="10"/>
    </row>
    <row r="1813" spans="2:5" ht="15" customHeight="1" x14ac:dyDescent="0.25">
      <c r="B1813" s="9"/>
      <c r="C1813" s="14" t="s">
        <v>3</v>
      </c>
      <c r="D1813" s="11">
        <v>1020.76042</v>
      </c>
      <c r="E1813" s="10"/>
    </row>
    <row r="1814" spans="2:5" ht="15" customHeight="1" x14ac:dyDescent="0.25">
      <c r="B1814" s="9"/>
      <c r="C1814" s="22" t="s">
        <v>10</v>
      </c>
      <c r="D1814" s="26">
        <v>656.39375999999993</v>
      </c>
      <c r="E1814" s="10"/>
    </row>
    <row r="1815" spans="2:5" ht="15" customHeight="1" x14ac:dyDescent="0.25">
      <c r="B1815" s="9"/>
      <c r="C1815" s="17" t="s">
        <v>12</v>
      </c>
      <c r="D1815" s="7">
        <v>656.39375999999993</v>
      </c>
      <c r="E1815" s="10"/>
    </row>
    <row r="1816" spans="2:5" ht="15" customHeight="1" x14ac:dyDescent="0.25">
      <c r="B1816" s="9"/>
      <c r="C1816" s="25" t="s">
        <v>17</v>
      </c>
      <c r="D1816" s="26">
        <v>26.855</v>
      </c>
      <c r="E1816" s="10"/>
    </row>
    <row r="1817" spans="2:5" ht="15" customHeight="1" x14ac:dyDescent="0.25">
      <c r="B1817" s="9"/>
      <c r="C1817" s="15" t="s">
        <v>23</v>
      </c>
      <c r="D1817" s="7">
        <v>1122.1032399999999</v>
      </c>
      <c r="E1817" s="10"/>
    </row>
    <row r="1818" spans="2:5" ht="15" customHeight="1" x14ac:dyDescent="0.25">
      <c r="B1818" s="9"/>
      <c r="C1818" s="18" t="s">
        <v>0</v>
      </c>
      <c r="D1818" s="11">
        <v>1122.1032399999999</v>
      </c>
      <c r="E1818" s="10"/>
    </row>
    <row r="1819" spans="2:5" ht="15" customHeight="1" x14ac:dyDescent="0.25">
      <c r="B1819" s="9"/>
      <c r="C1819" s="15" t="s">
        <v>25</v>
      </c>
      <c r="D1819" s="7">
        <v>683.24876000000006</v>
      </c>
      <c r="E1819" s="10"/>
    </row>
    <row r="1820" spans="2:5" ht="15" customHeight="1" x14ac:dyDescent="0.25">
      <c r="B1820" s="9"/>
      <c r="C1820" s="23" t="s">
        <v>10</v>
      </c>
      <c r="D1820" s="26">
        <v>656.39376000000004</v>
      </c>
      <c r="E1820" s="10"/>
    </row>
    <row r="1821" spans="2:5" ht="15" customHeight="1" x14ac:dyDescent="0.25">
      <c r="B1821" s="9"/>
      <c r="C1821" s="23" t="s">
        <v>17</v>
      </c>
      <c r="D1821" s="26">
        <v>26.855</v>
      </c>
      <c r="E1821" s="10"/>
    </row>
    <row r="1822" spans="2:5" ht="15" customHeight="1" x14ac:dyDescent="0.25">
      <c r="B1822" s="9"/>
      <c r="C1822" s="21" t="s">
        <v>27</v>
      </c>
      <c r="D1822" s="12">
        <v>438.85448000000002</v>
      </c>
      <c r="E1822" s="10"/>
    </row>
    <row r="1823" spans="2:5" ht="15" customHeight="1" x14ac:dyDescent="0.25">
      <c r="B1823" s="9"/>
      <c r="C1823" s="21" t="s">
        <v>28</v>
      </c>
      <c r="D1823" s="12">
        <v>1539.43831</v>
      </c>
      <c r="E1823" s="10"/>
    </row>
    <row r="1824" spans="2:5" ht="15" customHeight="1" x14ac:dyDescent="0.25">
      <c r="B1824" s="9"/>
      <c r="C1824" s="21" t="s">
        <v>29</v>
      </c>
      <c r="D1824" s="12">
        <v>1978.29279</v>
      </c>
      <c r="E1824" s="10"/>
    </row>
    <row r="1825" spans="2:5" ht="15" customHeight="1" x14ac:dyDescent="0.25">
      <c r="B1825" s="9"/>
      <c r="C1825" s="15" t="s">
        <v>31</v>
      </c>
      <c r="D1825" s="8">
        <v>103</v>
      </c>
      <c r="E1825" s="10"/>
    </row>
    <row r="1826" spans="2:5" ht="30" customHeight="1" x14ac:dyDescent="0.25">
      <c r="B1826" s="9"/>
      <c r="C1826" s="16" t="s">
        <v>32</v>
      </c>
      <c r="D1826" s="8">
        <v>23</v>
      </c>
      <c r="E1826" s="10"/>
    </row>
    <row r="1827" spans="2:5" ht="15" customHeight="1" x14ac:dyDescent="0.25">
      <c r="B1827" s="9"/>
      <c r="C1827" s="16" t="s">
        <v>33</v>
      </c>
      <c r="D1827" s="8">
        <v>80</v>
      </c>
      <c r="E1827" s="10"/>
    </row>
    <row r="1828" spans="2:5" ht="13.8" x14ac:dyDescent="0.25">
      <c r="B1828" s="9"/>
      <c r="C1828" s="216" t="s">
        <v>125</v>
      </c>
      <c r="D1828" s="217"/>
      <c r="E1828" s="10"/>
    </row>
    <row r="1829" spans="2:5" ht="15" customHeight="1" x14ac:dyDescent="0.25">
      <c r="B1829" s="9"/>
      <c r="C1829" s="13" t="s">
        <v>0</v>
      </c>
      <c r="D1829" s="11">
        <v>817.46758</v>
      </c>
      <c r="E1829" s="10"/>
    </row>
    <row r="1830" spans="2:5" ht="15" customHeight="1" x14ac:dyDescent="0.25">
      <c r="B1830" s="9"/>
      <c r="C1830" s="14" t="s">
        <v>2</v>
      </c>
      <c r="D1830" s="11">
        <v>90.99682</v>
      </c>
      <c r="E1830" s="10"/>
    </row>
    <row r="1831" spans="2:5" ht="15" customHeight="1" x14ac:dyDescent="0.25">
      <c r="B1831" s="9"/>
      <c r="C1831" s="14" t="s">
        <v>3</v>
      </c>
      <c r="D1831" s="11">
        <v>726.47076000000004</v>
      </c>
      <c r="E1831" s="10"/>
    </row>
    <row r="1832" spans="2:5" ht="15" customHeight="1" x14ac:dyDescent="0.25">
      <c r="B1832" s="9"/>
      <c r="C1832" s="22" t="s">
        <v>10</v>
      </c>
      <c r="D1832" s="26">
        <v>564.99887000000001</v>
      </c>
      <c r="E1832" s="10"/>
    </row>
    <row r="1833" spans="2:5" ht="15" customHeight="1" x14ac:dyDescent="0.25">
      <c r="B1833" s="9"/>
      <c r="C1833" s="17" t="s">
        <v>12</v>
      </c>
      <c r="D1833" s="7">
        <v>559.27886999999998</v>
      </c>
      <c r="E1833" s="10"/>
    </row>
    <row r="1834" spans="2:5" ht="15" customHeight="1" x14ac:dyDescent="0.25">
      <c r="B1834" s="9"/>
      <c r="C1834" s="17" t="s">
        <v>15</v>
      </c>
      <c r="D1834" s="7">
        <v>0.72</v>
      </c>
      <c r="E1834" s="10"/>
    </row>
    <row r="1835" spans="2:5" ht="15" customHeight="1" x14ac:dyDescent="0.25">
      <c r="B1835" s="9"/>
      <c r="C1835" s="17" t="s">
        <v>16</v>
      </c>
      <c r="D1835" s="7">
        <v>5</v>
      </c>
      <c r="E1835" s="10"/>
    </row>
    <row r="1836" spans="2:5" ht="15" customHeight="1" x14ac:dyDescent="0.25">
      <c r="B1836" s="9"/>
      <c r="C1836" s="25" t="s">
        <v>17</v>
      </c>
      <c r="D1836" s="26">
        <v>287.72336000000001</v>
      </c>
      <c r="E1836" s="10"/>
    </row>
    <row r="1837" spans="2:5" ht="15" customHeight="1" x14ac:dyDescent="0.25">
      <c r="B1837" s="9"/>
      <c r="C1837" s="15" t="s">
        <v>23</v>
      </c>
      <c r="D1837" s="7">
        <v>817.46758</v>
      </c>
      <c r="E1837" s="10"/>
    </row>
    <row r="1838" spans="2:5" ht="15" customHeight="1" x14ac:dyDescent="0.25">
      <c r="B1838" s="9"/>
      <c r="C1838" s="18" t="s">
        <v>0</v>
      </c>
      <c r="D1838" s="11">
        <v>817.46758</v>
      </c>
      <c r="E1838" s="10"/>
    </row>
    <row r="1839" spans="2:5" ht="15" customHeight="1" x14ac:dyDescent="0.25">
      <c r="B1839" s="9"/>
      <c r="C1839" s="15" t="s">
        <v>25</v>
      </c>
      <c r="D1839" s="7">
        <v>852.72223000000008</v>
      </c>
      <c r="E1839" s="10"/>
    </row>
    <row r="1840" spans="2:5" ht="15" customHeight="1" x14ac:dyDescent="0.25">
      <c r="B1840" s="9"/>
      <c r="C1840" s="23" t="s">
        <v>10</v>
      </c>
      <c r="D1840" s="26">
        <v>564.99887000000001</v>
      </c>
      <c r="E1840" s="10"/>
    </row>
    <row r="1841" spans="2:5" ht="15" customHeight="1" x14ac:dyDescent="0.25">
      <c r="B1841" s="9"/>
      <c r="C1841" s="23" t="s">
        <v>17</v>
      </c>
      <c r="D1841" s="26">
        <v>287.72336000000001</v>
      </c>
      <c r="E1841" s="10"/>
    </row>
    <row r="1842" spans="2:5" ht="15" customHeight="1" x14ac:dyDescent="0.25">
      <c r="B1842" s="9"/>
      <c r="C1842" s="21" t="s">
        <v>27</v>
      </c>
      <c r="D1842" s="12">
        <v>-35.254649999999998</v>
      </c>
      <c r="E1842" s="10"/>
    </row>
    <row r="1843" spans="2:5" ht="15" customHeight="1" x14ac:dyDescent="0.25">
      <c r="B1843" s="9"/>
      <c r="C1843" s="21" t="s">
        <v>28</v>
      </c>
      <c r="D1843" s="12">
        <v>937.59407999999996</v>
      </c>
      <c r="E1843" s="10"/>
    </row>
    <row r="1844" spans="2:5" ht="15" customHeight="1" x14ac:dyDescent="0.25">
      <c r="B1844" s="9"/>
      <c r="C1844" s="21" t="s">
        <v>29</v>
      </c>
      <c r="D1844" s="12">
        <v>902.33942999999999</v>
      </c>
      <c r="E1844" s="10"/>
    </row>
    <row r="1845" spans="2:5" ht="15" customHeight="1" x14ac:dyDescent="0.25">
      <c r="B1845" s="9"/>
      <c r="C1845" s="15" t="s">
        <v>31</v>
      </c>
      <c r="D1845" s="8">
        <v>57</v>
      </c>
      <c r="E1845" s="10"/>
    </row>
    <row r="1846" spans="2:5" ht="30" customHeight="1" x14ac:dyDescent="0.25">
      <c r="B1846" s="9"/>
      <c r="C1846" s="16" t="s">
        <v>32</v>
      </c>
      <c r="D1846" s="8">
        <v>18</v>
      </c>
      <c r="E1846" s="10"/>
    </row>
    <row r="1847" spans="2:5" ht="15" customHeight="1" x14ac:dyDescent="0.25">
      <c r="B1847" s="9"/>
      <c r="C1847" s="16" t="s">
        <v>33</v>
      </c>
      <c r="D1847" s="8">
        <v>39</v>
      </c>
      <c r="E1847" s="10"/>
    </row>
    <row r="1848" spans="2:5" ht="15" customHeight="1" x14ac:dyDescent="0.25">
      <c r="B1848" s="9"/>
      <c r="C1848" s="216" t="s">
        <v>126</v>
      </c>
      <c r="D1848" s="217"/>
      <c r="E1848" s="10"/>
    </row>
    <row r="1849" spans="2:5" ht="15" customHeight="1" x14ac:dyDescent="0.25">
      <c r="B1849" s="9"/>
      <c r="C1849" s="13" t="s">
        <v>0</v>
      </c>
      <c r="D1849" s="11">
        <v>110347.40654</v>
      </c>
      <c r="E1849" s="10"/>
    </row>
    <row r="1850" spans="2:5" ht="15" customHeight="1" x14ac:dyDescent="0.25">
      <c r="B1850" s="9"/>
      <c r="C1850" s="14" t="s">
        <v>2</v>
      </c>
      <c r="D1850" s="11">
        <v>486.08544000000001</v>
      </c>
      <c r="E1850" s="10"/>
    </row>
    <row r="1851" spans="2:5" ht="15" customHeight="1" x14ac:dyDescent="0.25">
      <c r="B1851" s="9"/>
      <c r="C1851" s="14" t="s">
        <v>3</v>
      </c>
      <c r="D1851" s="11">
        <v>109861.3211</v>
      </c>
      <c r="E1851" s="10"/>
    </row>
    <row r="1852" spans="2:5" ht="15" customHeight="1" x14ac:dyDescent="0.25">
      <c r="B1852" s="9"/>
      <c r="C1852" s="22" t="s">
        <v>10</v>
      </c>
      <c r="D1852" s="26">
        <v>83904.001470000003</v>
      </c>
      <c r="E1852" s="10"/>
    </row>
    <row r="1853" spans="2:5" ht="15" customHeight="1" x14ac:dyDescent="0.25">
      <c r="B1853" s="9"/>
      <c r="C1853" s="17" t="s">
        <v>11</v>
      </c>
      <c r="D1853" s="7">
        <v>39711.810030000001</v>
      </c>
      <c r="E1853" s="10"/>
    </row>
    <row r="1854" spans="2:5" ht="15" customHeight="1" x14ac:dyDescent="0.25">
      <c r="B1854" s="9"/>
      <c r="C1854" s="17" t="s">
        <v>12</v>
      </c>
      <c r="D1854" s="7">
        <v>39050.290410000001</v>
      </c>
      <c r="E1854" s="10"/>
    </row>
    <row r="1855" spans="2:5" ht="15" customHeight="1" x14ac:dyDescent="0.25">
      <c r="B1855" s="9"/>
      <c r="C1855" s="14" t="s">
        <v>14</v>
      </c>
      <c r="D1855" s="11">
        <v>9</v>
      </c>
      <c r="E1855" s="10"/>
    </row>
    <row r="1856" spans="2:5" ht="15" customHeight="1" x14ac:dyDescent="0.25">
      <c r="B1856" s="9"/>
      <c r="C1856" s="14" t="s">
        <v>2</v>
      </c>
      <c r="D1856" s="11">
        <v>31.350999999999999</v>
      </c>
      <c r="E1856" s="10"/>
    </row>
    <row r="1857" spans="2:5" ht="15" customHeight="1" x14ac:dyDescent="0.25">
      <c r="B1857" s="9"/>
      <c r="C1857" s="17" t="s">
        <v>15</v>
      </c>
      <c r="D1857" s="7">
        <v>501.40255999999999</v>
      </c>
      <c r="E1857" s="10"/>
    </row>
    <row r="1858" spans="2:5" ht="15" customHeight="1" x14ac:dyDescent="0.25">
      <c r="B1858" s="9"/>
      <c r="C1858" s="17" t="s">
        <v>16</v>
      </c>
      <c r="D1858" s="7">
        <v>4600.1474699999999</v>
      </c>
      <c r="E1858" s="10"/>
    </row>
    <row r="1859" spans="2:5" ht="15" customHeight="1" x14ac:dyDescent="0.25">
      <c r="B1859" s="9"/>
      <c r="C1859" s="25" t="s">
        <v>17</v>
      </c>
      <c r="D1859" s="26">
        <v>25346.559649999999</v>
      </c>
      <c r="E1859" s="10"/>
    </row>
    <row r="1860" spans="2:5" ht="15" customHeight="1" x14ac:dyDescent="0.25">
      <c r="B1860" s="9"/>
      <c r="C1860" s="22" t="s">
        <v>18</v>
      </c>
      <c r="D1860" s="26">
        <v>178</v>
      </c>
      <c r="E1860" s="10"/>
    </row>
    <row r="1861" spans="2:5" ht="15" customHeight="1" x14ac:dyDescent="0.25">
      <c r="B1861" s="9"/>
      <c r="C1861" s="15" t="s">
        <v>23</v>
      </c>
      <c r="D1861" s="7">
        <v>110347.4066</v>
      </c>
      <c r="E1861" s="10"/>
    </row>
    <row r="1862" spans="2:5" ht="15" customHeight="1" x14ac:dyDescent="0.25">
      <c r="B1862" s="9"/>
      <c r="C1862" s="18" t="s">
        <v>0</v>
      </c>
      <c r="D1862" s="11">
        <v>110347.4066</v>
      </c>
      <c r="E1862" s="10"/>
    </row>
    <row r="1863" spans="2:5" ht="15" customHeight="1" x14ac:dyDescent="0.25">
      <c r="B1863" s="9"/>
      <c r="C1863" s="15" t="s">
        <v>25</v>
      </c>
      <c r="D1863" s="7">
        <v>109428.56112</v>
      </c>
      <c r="E1863" s="10"/>
    </row>
    <row r="1864" spans="2:5" ht="15" customHeight="1" x14ac:dyDescent="0.25">
      <c r="B1864" s="9"/>
      <c r="C1864" s="23" t="s">
        <v>10</v>
      </c>
      <c r="D1864" s="26">
        <v>83904.001470000003</v>
      </c>
      <c r="E1864" s="10"/>
    </row>
    <row r="1865" spans="2:5" ht="15" customHeight="1" x14ac:dyDescent="0.25">
      <c r="B1865" s="9"/>
      <c r="C1865" s="23" t="s">
        <v>17</v>
      </c>
      <c r="D1865" s="26">
        <v>25346.559649999999</v>
      </c>
      <c r="E1865" s="10"/>
    </row>
    <row r="1866" spans="2:5" ht="15" customHeight="1" x14ac:dyDescent="0.25">
      <c r="B1866" s="9"/>
      <c r="C1866" s="17" t="s">
        <v>26</v>
      </c>
      <c r="D1866" s="7">
        <v>178</v>
      </c>
      <c r="E1866" s="10"/>
    </row>
    <row r="1867" spans="2:5" ht="15" customHeight="1" x14ac:dyDescent="0.25">
      <c r="B1867" s="9"/>
      <c r="C1867" s="21" t="s">
        <v>27</v>
      </c>
      <c r="D1867" s="12">
        <v>918.84546</v>
      </c>
      <c r="E1867" s="10"/>
    </row>
    <row r="1868" spans="2:5" ht="15" customHeight="1" x14ac:dyDescent="0.25">
      <c r="B1868" s="9"/>
      <c r="C1868" s="21" t="s">
        <v>28</v>
      </c>
      <c r="D1868" s="12">
        <v>9924.3082599999998</v>
      </c>
      <c r="E1868" s="10"/>
    </row>
    <row r="1869" spans="2:5" ht="15" customHeight="1" x14ac:dyDescent="0.25">
      <c r="B1869" s="9"/>
      <c r="C1869" s="21" t="s">
        <v>29</v>
      </c>
      <c r="D1869" s="12">
        <v>10843.15372</v>
      </c>
      <c r="E1869" s="10"/>
    </row>
    <row r="1870" spans="2:5" ht="15" customHeight="1" x14ac:dyDescent="0.25">
      <c r="B1870" s="9"/>
      <c r="C1870" s="15" t="s">
        <v>31</v>
      </c>
      <c r="D1870" s="8">
        <v>4321</v>
      </c>
      <c r="E1870" s="10"/>
    </row>
    <row r="1871" spans="2:5" ht="30" customHeight="1" x14ac:dyDescent="0.25">
      <c r="B1871" s="9"/>
      <c r="C1871" s="16" t="s">
        <v>32</v>
      </c>
      <c r="D1871" s="8">
        <v>2215</v>
      </c>
      <c r="E1871" s="10"/>
    </row>
    <row r="1872" spans="2:5" ht="15" customHeight="1" x14ac:dyDescent="0.25">
      <c r="B1872" s="9"/>
      <c r="C1872" s="16" t="s">
        <v>33</v>
      </c>
      <c r="D1872" s="8">
        <v>2106</v>
      </c>
      <c r="E1872" s="10"/>
    </row>
    <row r="1873" spans="2:5" ht="13.8" x14ac:dyDescent="0.25">
      <c r="B1873" s="9"/>
      <c r="C1873" s="216" t="s">
        <v>127</v>
      </c>
      <c r="D1873" s="217"/>
      <c r="E1873" s="10"/>
    </row>
    <row r="1874" spans="2:5" ht="15" customHeight="1" x14ac:dyDescent="0.25">
      <c r="B1874" s="9"/>
      <c r="C1874" s="13" t="s">
        <v>0</v>
      </c>
      <c r="D1874" s="11">
        <v>9783.9</v>
      </c>
      <c r="E1874" s="10"/>
    </row>
    <row r="1875" spans="2:5" ht="15" customHeight="1" x14ac:dyDescent="0.25">
      <c r="B1875" s="9"/>
      <c r="C1875" s="14" t="s">
        <v>2</v>
      </c>
      <c r="D1875" s="11">
        <v>165.1</v>
      </c>
      <c r="E1875" s="10"/>
    </row>
    <row r="1876" spans="2:5" ht="15" customHeight="1" x14ac:dyDescent="0.25">
      <c r="B1876" s="9"/>
      <c r="C1876" s="14" t="s">
        <v>3</v>
      </c>
      <c r="D1876" s="11">
        <v>9618.7999999999993</v>
      </c>
      <c r="E1876" s="10"/>
    </row>
    <row r="1877" spans="2:5" ht="15" customHeight="1" x14ac:dyDescent="0.25">
      <c r="B1877" s="9"/>
      <c r="C1877" s="22" t="s">
        <v>10</v>
      </c>
      <c r="D1877" s="26">
        <v>9670.5</v>
      </c>
      <c r="E1877" s="10"/>
    </row>
    <row r="1878" spans="2:5" ht="15" customHeight="1" x14ac:dyDescent="0.25">
      <c r="B1878" s="9"/>
      <c r="C1878" s="17" t="s">
        <v>11</v>
      </c>
      <c r="D1878" s="7">
        <v>8732.9</v>
      </c>
      <c r="E1878" s="10"/>
    </row>
    <row r="1879" spans="2:5" ht="15" customHeight="1" x14ac:dyDescent="0.25">
      <c r="B1879" s="9"/>
      <c r="C1879" s="17" t="s">
        <v>12</v>
      </c>
      <c r="D1879" s="7">
        <v>859.40000000000009</v>
      </c>
      <c r="E1879" s="10"/>
    </row>
    <row r="1880" spans="2:5" ht="15" customHeight="1" x14ac:dyDescent="0.25">
      <c r="B1880" s="9"/>
      <c r="C1880" s="17" t="s">
        <v>15</v>
      </c>
      <c r="D1880" s="7">
        <v>78.2</v>
      </c>
      <c r="E1880" s="10"/>
    </row>
    <row r="1881" spans="2:5" ht="15" customHeight="1" x14ac:dyDescent="0.25">
      <c r="B1881" s="9"/>
      <c r="C1881" s="25" t="s">
        <v>17</v>
      </c>
      <c r="D1881" s="26">
        <v>20.5</v>
      </c>
      <c r="E1881" s="10"/>
    </row>
    <row r="1882" spans="2:5" ht="15" customHeight="1" x14ac:dyDescent="0.25">
      <c r="B1882" s="9"/>
      <c r="C1882" s="15" t="s">
        <v>23</v>
      </c>
      <c r="D1882" s="7">
        <v>9783.9</v>
      </c>
      <c r="E1882" s="10"/>
    </row>
    <row r="1883" spans="2:5" ht="15" customHeight="1" x14ac:dyDescent="0.25">
      <c r="B1883" s="9"/>
      <c r="C1883" s="18" t="s">
        <v>0</v>
      </c>
      <c r="D1883" s="11">
        <v>9783.9</v>
      </c>
      <c r="E1883" s="10"/>
    </row>
    <row r="1884" spans="2:5" ht="15" customHeight="1" x14ac:dyDescent="0.25">
      <c r="B1884" s="9"/>
      <c r="C1884" s="15" t="s">
        <v>25</v>
      </c>
      <c r="D1884" s="7">
        <v>9691</v>
      </c>
      <c r="E1884" s="10"/>
    </row>
    <row r="1885" spans="2:5" ht="15" customHeight="1" x14ac:dyDescent="0.25">
      <c r="B1885" s="9"/>
      <c r="C1885" s="23" t="s">
        <v>10</v>
      </c>
      <c r="D1885" s="26">
        <v>9670.5</v>
      </c>
      <c r="E1885" s="10"/>
    </row>
    <row r="1886" spans="2:5" ht="15" customHeight="1" x14ac:dyDescent="0.25">
      <c r="B1886" s="9"/>
      <c r="C1886" s="23" t="s">
        <v>17</v>
      </c>
      <c r="D1886" s="26">
        <v>20.5</v>
      </c>
      <c r="E1886" s="10"/>
    </row>
    <row r="1887" spans="2:5" ht="15" customHeight="1" x14ac:dyDescent="0.25">
      <c r="B1887" s="9"/>
      <c r="C1887" s="21" t="s">
        <v>27</v>
      </c>
      <c r="D1887" s="12">
        <v>92.9</v>
      </c>
      <c r="E1887" s="10"/>
    </row>
    <row r="1888" spans="2:5" ht="15" customHeight="1" x14ac:dyDescent="0.25">
      <c r="B1888" s="9"/>
      <c r="C1888" s="21" t="s">
        <v>28</v>
      </c>
      <c r="D1888" s="12">
        <v>226.2</v>
      </c>
      <c r="E1888" s="10"/>
    </row>
    <row r="1889" spans="2:5" ht="15" customHeight="1" x14ac:dyDescent="0.25">
      <c r="B1889" s="9"/>
      <c r="C1889" s="21" t="s">
        <v>29</v>
      </c>
      <c r="D1889" s="12">
        <v>319.10000000000002</v>
      </c>
      <c r="E1889" s="10"/>
    </row>
    <row r="1890" spans="2:5" ht="15" customHeight="1" x14ac:dyDescent="0.25">
      <c r="B1890" s="9"/>
      <c r="C1890" s="15" t="s">
        <v>31</v>
      </c>
      <c r="D1890" s="8">
        <v>812</v>
      </c>
      <c r="E1890" s="10"/>
    </row>
    <row r="1891" spans="2:5" ht="30" customHeight="1" x14ac:dyDescent="0.25">
      <c r="B1891" s="9"/>
      <c r="C1891" s="16" t="s">
        <v>32</v>
      </c>
      <c r="D1891" s="8">
        <v>673</v>
      </c>
      <c r="E1891" s="10"/>
    </row>
    <row r="1892" spans="2:5" ht="15" customHeight="1" x14ac:dyDescent="0.25">
      <c r="B1892" s="9"/>
      <c r="C1892" s="16" t="s">
        <v>33</v>
      </c>
      <c r="D1892" s="8">
        <v>139</v>
      </c>
      <c r="E1892" s="10"/>
    </row>
    <row r="1893" spans="2:5" ht="15" customHeight="1" x14ac:dyDescent="0.25">
      <c r="B1893" s="9"/>
      <c r="C1893" s="216" t="s">
        <v>128</v>
      </c>
      <c r="D1893" s="217"/>
      <c r="E1893" s="10"/>
    </row>
    <row r="1894" spans="2:5" ht="15" customHeight="1" x14ac:dyDescent="0.25">
      <c r="B1894" s="9"/>
      <c r="C1894" s="13" t="s">
        <v>0</v>
      </c>
      <c r="D1894" s="11">
        <v>2569.4248600000001</v>
      </c>
      <c r="E1894" s="10"/>
    </row>
    <row r="1895" spans="2:5" ht="15" customHeight="1" x14ac:dyDescent="0.25">
      <c r="B1895" s="9"/>
      <c r="C1895" s="14" t="s">
        <v>2</v>
      </c>
      <c r="D1895" s="11">
        <v>2566.3738800000001</v>
      </c>
      <c r="E1895" s="10"/>
    </row>
    <row r="1896" spans="2:5" ht="15" customHeight="1" x14ac:dyDescent="0.25">
      <c r="B1896" s="9"/>
      <c r="C1896" s="14" t="s">
        <v>3</v>
      </c>
      <c r="D1896" s="11">
        <v>3.05098</v>
      </c>
      <c r="E1896" s="10"/>
    </row>
    <row r="1897" spans="2:5" ht="15" customHeight="1" x14ac:dyDescent="0.25">
      <c r="B1897" s="9"/>
      <c r="C1897" s="22" t="s">
        <v>10</v>
      </c>
      <c r="D1897" s="26">
        <v>323.44436999999999</v>
      </c>
      <c r="E1897" s="10"/>
    </row>
    <row r="1898" spans="2:5" ht="15" customHeight="1" x14ac:dyDescent="0.25">
      <c r="B1898" s="9"/>
      <c r="C1898" s="17" t="s">
        <v>12</v>
      </c>
      <c r="D1898" s="7">
        <v>140.30136999999999</v>
      </c>
      <c r="E1898" s="10"/>
    </row>
    <row r="1899" spans="2:5" ht="15" customHeight="1" x14ac:dyDescent="0.25">
      <c r="B1899" s="9"/>
      <c r="C1899" s="17" t="s">
        <v>16</v>
      </c>
      <c r="D1899" s="7">
        <v>183.143</v>
      </c>
      <c r="E1899" s="10"/>
    </row>
    <row r="1900" spans="2:5" ht="15" customHeight="1" x14ac:dyDescent="0.25">
      <c r="B1900" s="9"/>
      <c r="C1900" s="25" t="s">
        <v>17</v>
      </c>
      <c r="D1900" s="26">
        <v>22.04</v>
      </c>
      <c r="E1900" s="10"/>
    </row>
    <row r="1901" spans="2:5" ht="15" customHeight="1" x14ac:dyDescent="0.25">
      <c r="B1901" s="9"/>
      <c r="C1901" s="15" t="s">
        <v>23</v>
      </c>
      <c r="D1901" s="7">
        <v>2569.4248600000001</v>
      </c>
      <c r="E1901" s="10"/>
    </row>
    <row r="1902" spans="2:5" ht="15" customHeight="1" x14ac:dyDescent="0.25">
      <c r="B1902" s="9"/>
      <c r="C1902" s="18" t="s">
        <v>0</v>
      </c>
      <c r="D1902" s="11">
        <v>2569.4248600000001</v>
      </c>
      <c r="E1902" s="10"/>
    </row>
    <row r="1903" spans="2:5" ht="15" customHeight="1" x14ac:dyDescent="0.25">
      <c r="B1903" s="9"/>
      <c r="C1903" s="15" t="s">
        <v>25</v>
      </c>
      <c r="D1903" s="7">
        <v>345.48437000000001</v>
      </c>
      <c r="E1903" s="10"/>
    </row>
    <row r="1904" spans="2:5" ht="15" customHeight="1" x14ac:dyDescent="0.25">
      <c r="B1904" s="9"/>
      <c r="C1904" s="23" t="s">
        <v>10</v>
      </c>
      <c r="D1904" s="26">
        <v>323.44436999999999</v>
      </c>
      <c r="E1904" s="10"/>
    </row>
    <row r="1905" spans="2:5" ht="15" customHeight="1" x14ac:dyDescent="0.25">
      <c r="B1905" s="9"/>
      <c r="C1905" s="23" t="s">
        <v>17</v>
      </c>
      <c r="D1905" s="26">
        <v>22.04</v>
      </c>
      <c r="E1905" s="10"/>
    </row>
    <row r="1906" spans="2:5" ht="15" customHeight="1" x14ac:dyDescent="0.25">
      <c r="B1906" s="9"/>
      <c r="C1906" s="21" t="s">
        <v>27</v>
      </c>
      <c r="D1906" s="12">
        <v>2223.94049</v>
      </c>
      <c r="E1906" s="10"/>
    </row>
    <row r="1907" spans="2:5" ht="15" customHeight="1" x14ac:dyDescent="0.25">
      <c r="B1907" s="9"/>
      <c r="C1907" s="21" t="s">
        <v>28</v>
      </c>
      <c r="D1907" s="12">
        <v>209.01569000000001</v>
      </c>
      <c r="E1907" s="10"/>
    </row>
    <row r="1908" spans="2:5" ht="15" customHeight="1" x14ac:dyDescent="0.25">
      <c r="B1908" s="9"/>
      <c r="C1908" s="21" t="s">
        <v>29</v>
      </c>
      <c r="D1908" s="12">
        <v>2432.9561800000001</v>
      </c>
      <c r="E1908" s="10"/>
    </row>
    <row r="1909" spans="2:5" ht="15" customHeight="1" x14ac:dyDescent="0.25">
      <c r="B1909" s="9"/>
      <c r="C1909" s="15" t="s">
        <v>31</v>
      </c>
      <c r="D1909" s="8">
        <v>214</v>
      </c>
      <c r="E1909" s="10"/>
    </row>
    <row r="1910" spans="2:5" ht="30" customHeight="1" x14ac:dyDescent="0.25">
      <c r="B1910" s="9"/>
      <c r="C1910" s="16" t="s">
        <v>32</v>
      </c>
      <c r="D1910" s="8">
        <v>192</v>
      </c>
      <c r="E1910" s="10"/>
    </row>
    <row r="1911" spans="2:5" ht="15" customHeight="1" x14ac:dyDescent="0.25">
      <c r="B1911" s="9"/>
      <c r="C1911" s="16" t="s">
        <v>33</v>
      </c>
      <c r="D1911" s="8">
        <v>22</v>
      </c>
      <c r="E1911" s="10"/>
    </row>
    <row r="1912" spans="2:5" ht="13.8" x14ac:dyDescent="0.25">
      <c r="B1912" s="9"/>
      <c r="C1912" s="216" t="s">
        <v>129</v>
      </c>
      <c r="D1912" s="217"/>
      <c r="E1912" s="10"/>
    </row>
    <row r="1913" spans="2:5" ht="15" customHeight="1" x14ac:dyDescent="0.25">
      <c r="B1913" s="9"/>
      <c r="C1913" s="13" t="s">
        <v>0</v>
      </c>
      <c r="D1913" s="11">
        <v>18112.91</v>
      </c>
      <c r="E1913" s="10"/>
    </row>
    <row r="1914" spans="2:5" ht="15" customHeight="1" x14ac:dyDescent="0.25">
      <c r="B1914" s="9"/>
      <c r="C1914" s="14" t="s">
        <v>2</v>
      </c>
      <c r="D1914" s="11">
        <v>456.02</v>
      </c>
      <c r="E1914" s="10"/>
    </row>
    <row r="1915" spans="2:5" ht="15" customHeight="1" x14ac:dyDescent="0.25">
      <c r="B1915" s="9"/>
      <c r="C1915" s="14" t="s">
        <v>3</v>
      </c>
      <c r="D1915" s="11">
        <v>17656.89</v>
      </c>
      <c r="E1915" s="10"/>
    </row>
    <row r="1916" spans="2:5" ht="15" customHeight="1" x14ac:dyDescent="0.25">
      <c r="B1916" s="9"/>
      <c r="C1916" s="22" t="s">
        <v>10</v>
      </c>
      <c r="D1916" s="26">
        <v>18032.479999999996</v>
      </c>
      <c r="E1916" s="10"/>
    </row>
    <row r="1917" spans="2:5" ht="15" customHeight="1" x14ac:dyDescent="0.25">
      <c r="B1917" s="9"/>
      <c r="C1917" s="17" t="s">
        <v>11</v>
      </c>
      <c r="D1917" s="7">
        <v>15991.47</v>
      </c>
      <c r="E1917" s="10"/>
    </row>
    <row r="1918" spans="2:5" ht="15" customHeight="1" x14ac:dyDescent="0.25">
      <c r="B1918" s="9"/>
      <c r="C1918" s="17" t="s">
        <v>12</v>
      </c>
      <c r="D1918" s="7">
        <v>1939.52</v>
      </c>
      <c r="E1918" s="10"/>
    </row>
    <row r="1919" spans="2:5" ht="15" customHeight="1" x14ac:dyDescent="0.25">
      <c r="B1919" s="9"/>
      <c r="C1919" s="17" t="s">
        <v>15</v>
      </c>
      <c r="D1919" s="7">
        <v>85.62</v>
      </c>
      <c r="E1919" s="10"/>
    </row>
    <row r="1920" spans="2:5" ht="15" customHeight="1" x14ac:dyDescent="0.25">
      <c r="B1920" s="9"/>
      <c r="C1920" s="17" t="s">
        <v>16</v>
      </c>
      <c r="D1920" s="7">
        <v>15.87</v>
      </c>
      <c r="E1920" s="10"/>
    </row>
    <row r="1921" spans="2:5" ht="15" customHeight="1" x14ac:dyDescent="0.25">
      <c r="B1921" s="9"/>
      <c r="C1921" s="25" t="s">
        <v>17</v>
      </c>
      <c r="D1921" s="26">
        <v>41.29</v>
      </c>
      <c r="E1921" s="10"/>
    </row>
    <row r="1922" spans="2:5" ht="15" customHeight="1" x14ac:dyDescent="0.25">
      <c r="B1922" s="9"/>
      <c r="C1922" s="15" t="s">
        <v>23</v>
      </c>
      <c r="D1922" s="7">
        <v>18112.91</v>
      </c>
      <c r="E1922" s="10"/>
    </row>
    <row r="1923" spans="2:5" ht="15" customHeight="1" x14ac:dyDescent="0.25">
      <c r="B1923" s="9"/>
      <c r="C1923" s="18" t="s">
        <v>0</v>
      </c>
      <c r="D1923" s="11">
        <v>18112.91</v>
      </c>
      <c r="E1923" s="10"/>
    </row>
    <row r="1924" spans="2:5" ht="15" customHeight="1" x14ac:dyDescent="0.25">
      <c r="B1924" s="9"/>
      <c r="C1924" s="15" t="s">
        <v>25</v>
      </c>
      <c r="D1924" s="7">
        <v>18073.77</v>
      </c>
      <c r="E1924" s="10"/>
    </row>
    <row r="1925" spans="2:5" ht="15" customHeight="1" x14ac:dyDescent="0.25">
      <c r="B1925" s="9"/>
      <c r="C1925" s="23" t="s">
        <v>10</v>
      </c>
      <c r="D1925" s="26">
        <v>18032.48</v>
      </c>
      <c r="E1925" s="10"/>
    </row>
    <row r="1926" spans="2:5" ht="15" customHeight="1" x14ac:dyDescent="0.25">
      <c r="B1926" s="9"/>
      <c r="C1926" s="23" t="s">
        <v>17</v>
      </c>
      <c r="D1926" s="26">
        <v>41.29</v>
      </c>
      <c r="E1926" s="10"/>
    </row>
    <row r="1927" spans="2:5" ht="15" customHeight="1" x14ac:dyDescent="0.25">
      <c r="B1927" s="9"/>
      <c r="C1927" s="21" t="s">
        <v>27</v>
      </c>
      <c r="D1927" s="12">
        <v>39.14</v>
      </c>
      <c r="E1927" s="10"/>
    </row>
    <row r="1928" spans="2:5" ht="15" customHeight="1" x14ac:dyDescent="0.25">
      <c r="B1928" s="9"/>
      <c r="C1928" s="21" t="s">
        <v>28</v>
      </c>
      <c r="D1928" s="12">
        <v>375.24</v>
      </c>
      <c r="E1928" s="10"/>
    </row>
    <row r="1929" spans="2:5" ht="15" customHeight="1" x14ac:dyDescent="0.25">
      <c r="B1929" s="9"/>
      <c r="C1929" s="21" t="s">
        <v>29</v>
      </c>
      <c r="D1929" s="12">
        <v>414.38</v>
      </c>
      <c r="E1929" s="10"/>
    </row>
    <row r="1930" spans="2:5" ht="15" customHeight="1" x14ac:dyDescent="0.25">
      <c r="B1930" s="9"/>
      <c r="C1930" s="15" t="s">
        <v>31</v>
      </c>
      <c r="D1930" s="8">
        <v>1448</v>
      </c>
      <c r="E1930" s="10"/>
    </row>
    <row r="1931" spans="2:5" ht="30" customHeight="1" x14ac:dyDescent="0.25">
      <c r="B1931" s="9"/>
      <c r="C1931" s="16" t="s">
        <v>32</v>
      </c>
      <c r="D1931" s="8">
        <v>1190</v>
      </c>
      <c r="E1931" s="10"/>
    </row>
    <row r="1932" spans="2:5" ht="15" customHeight="1" x14ac:dyDescent="0.25">
      <c r="B1932" s="9"/>
      <c r="C1932" s="16" t="s">
        <v>33</v>
      </c>
      <c r="D1932" s="8">
        <v>258</v>
      </c>
      <c r="E1932" s="10"/>
    </row>
    <row r="1933" spans="2:5" ht="13.8" x14ac:dyDescent="0.25">
      <c r="B1933" s="9"/>
      <c r="C1933" s="216" t="s">
        <v>130</v>
      </c>
      <c r="D1933" s="217"/>
      <c r="E1933" s="10"/>
    </row>
    <row r="1934" spans="2:5" ht="15" customHeight="1" x14ac:dyDescent="0.25">
      <c r="B1934" s="9"/>
      <c r="C1934" s="13" t="s">
        <v>0</v>
      </c>
      <c r="D1934" s="11">
        <v>7050</v>
      </c>
      <c r="E1934" s="10"/>
    </row>
    <row r="1935" spans="2:5" ht="15" customHeight="1" x14ac:dyDescent="0.25">
      <c r="B1935" s="9"/>
      <c r="C1935" s="14" t="s">
        <v>2</v>
      </c>
      <c r="D1935" s="11">
        <v>37.200000000000003</v>
      </c>
      <c r="E1935" s="10"/>
    </row>
    <row r="1936" spans="2:5" ht="15" customHeight="1" x14ac:dyDescent="0.25">
      <c r="B1936" s="9"/>
      <c r="C1936" s="14" t="s">
        <v>3</v>
      </c>
      <c r="D1936" s="11">
        <v>7012.8</v>
      </c>
      <c r="E1936" s="10"/>
    </row>
    <row r="1937" spans="2:5" ht="15" customHeight="1" x14ac:dyDescent="0.25">
      <c r="B1937" s="9"/>
      <c r="C1937" s="22" t="s">
        <v>10</v>
      </c>
      <c r="D1937" s="26">
        <v>6742.1</v>
      </c>
      <c r="E1937" s="10"/>
    </row>
    <row r="1938" spans="2:5" ht="15" customHeight="1" x14ac:dyDescent="0.25">
      <c r="B1938" s="9"/>
      <c r="C1938" s="17" t="s">
        <v>11</v>
      </c>
      <c r="D1938" s="7">
        <v>5762.5</v>
      </c>
      <c r="E1938" s="10"/>
    </row>
    <row r="1939" spans="2:5" ht="15" customHeight="1" x14ac:dyDescent="0.25">
      <c r="B1939" s="9"/>
      <c r="C1939" s="17" t="s">
        <v>12</v>
      </c>
      <c r="D1939" s="7">
        <v>774.8</v>
      </c>
      <c r="E1939" s="10"/>
    </row>
    <row r="1940" spans="2:5" ht="15" customHeight="1" x14ac:dyDescent="0.25">
      <c r="B1940" s="9"/>
      <c r="C1940" s="17" t="s">
        <v>15</v>
      </c>
      <c r="D1940" s="7">
        <v>112.8</v>
      </c>
      <c r="E1940" s="10"/>
    </row>
    <row r="1941" spans="2:5" ht="15" customHeight="1" x14ac:dyDescent="0.25">
      <c r="B1941" s="9"/>
      <c r="C1941" s="17" t="s">
        <v>16</v>
      </c>
      <c r="D1941" s="7">
        <v>92</v>
      </c>
      <c r="E1941" s="10"/>
    </row>
    <row r="1942" spans="2:5" ht="15" customHeight="1" x14ac:dyDescent="0.25">
      <c r="B1942" s="9"/>
      <c r="C1942" s="25" t="s">
        <v>17</v>
      </c>
      <c r="D1942" s="26">
        <v>16.5</v>
      </c>
      <c r="E1942" s="10"/>
    </row>
    <row r="1943" spans="2:5" ht="15" customHeight="1" x14ac:dyDescent="0.25">
      <c r="B1943" s="9"/>
      <c r="C1943" s="15" t="s">
        <v>23</v>
      </c>
      <c r="D1943" s="7">
        <v>7050</v>
      </c>
      <c r="E1943" s="10"/>
    </row>
    <row r="1944" spans="2:5" ht="15" customHeight="1" x14ac:dyDescent="0.25">
      <c r="B1944" s="9"/>
      <c r="C1944" s="18" t="s">
        <v>0</v>
      </c>
      <c r="D1944" s="11">
        <v>7050</v>
      </c>
      <c r="E1944" s="10"/>
    </row>
    <row r="1945" spans="2:5" ht="15" customHeight="1" x14ac:dyDescent="0.25">
      <c r="B1945" s="9"/>
      <c r="C1945" s="15" t="s">
        <v>25</v>
      </c>
      <c r="D1945" s="7">
        <v>6758.6</v>
      </c>
      <c r="E1945" s="10"/>
    </row>
    <row r="1946" spans="2:5" ht="15" customHeight="1" x14ac:dyDescent="0.25">
      <c r="B1946" s="9"/>
      <c r="C1946" s="23" t="s">
        <v>10</v>
      </c>
      <c r="D1946" s="26">
        <v>6742.1</v>
      </c>
      <c r="E1946" s="10"/>
    </row>
    <row r="1947" spans="2:5" ht="15" customHeight="1" x14ac:dyDescent="0.25">
      <c r="B1947" s="9"/>
      <c r="C1947" s="23" t="s">
        <v>17</v>
      </c>
      <c r="D1947" s="26">
        <v>16.5</v>
      </c>
      <c r="E1947" s="10"/>
    </row>
    <row r="1948" spans="2:5" ht="15" customHeight="1" x14ac:dyDescent="0.25">
      <c r="B1948" s="9"/>
      <c r="C1948" s="21" t="s">
        <v>27</v>
      </c>
      <c r="D1948" s="12">
        <v>291.39999999999998</v>
      </c>
      <c r="E1948" s="10"/>
    </row>
    <row r="1949" spans="2:5" ht="15" customHeight="1" x14ac:dyDescent="0.25">
      <c r="B1949" s="9"/>
      <c r="C1949" s="21" t="s">
        <v>28</v>
      </c>
      <c r="D1949" s="12">
        <v>1829.4</v>
      </c>
      <c r="E1949" s="10"/>
    </row>
    <row r="1950" spans="2:5" ht="15" customHeight="1" x14ac:dyDescent="0.25">
      <c r="B1950" s="9"/>
      <c r="C1950" s="21" t="s">
        <v>29</v>
      </c>
      <c r="D1950" s="12">
        <v>2120.8000000000002</v>
      </c>
      <c r="E1950" s="10"/>
    </row>
    <row r="1951" spans="2:5" ht="15" customHeight="1" x14ac:dyDescent="0.25">
      <c r="B1951" s="9"/>
      <c r="C1951" s="15" t="s">
        <v>31</v>
      </c>
      <c r="D1951" s="8">
        <v>612</v>
      </c>
      <c r="E1951" s="10"/>
    </row>
    <row r="1952" spans="2:5" ht="30" customHeight="1" x14ac:dyDescent="0.25">
      <c r="B1952" s="9"/>
      <c r="C1952" s="16" t="s">
        <v>32</v>
      </c>
      <c r="D1952" s="8">
        <v>502</v>
      </c>
      <c r="E1952" s="10"/>
    </row>
    <row r="1953" spans="2:5" ht="15" customHeight="1" x14ac:dyDescent="0.25">
      <c r="B1953" s="9"/>
      <c r="C1953" s="16" t="s">
        <v>33</v>
      </c>
      <c r="D1953" s="8">
        <v>110</v>
      </c>
      <c r="E1953" s="10"/>
    </row>
    <row r="1954" spans="2:5" ht="13.8" x14ac:dyDescent="0.25">
      <c r="B1954" s="9"/>
      <c r="C1954" s="216" t="s">
        <v>131</v>
      </c>
      <c r="D1954" s="217"/>
      <c r="E1954" s="10"/>
    </row>
    <row r="1955" spans="2:5" ht="15" customHeight="1" x14ac:dyDescent="0.25">
      <c r="B1955" s="9"/>
      <c r="C1955" s="13" t="s">
        <v>0</v>
      </c>
      <c r="D1955" s="11">
        <v>2164.0864000000001</v>
      </c>
      <c r="E1955" s="10"/>
    </row>
    <row r="1956" spans="2:5" ht="15" customHeight="1" x14ac:dyDescent="0.25">
      <c r="B1956" s="9"/>
      <c r="C1956" s="14" t="s">
        <v>2</v>
      </c>
      <c r="D1956" s="11">
        <v>682.23189000000002</v>
      </c>
      <c r="E1956" s="10"/>
    </row>
    <row r="1957" spans="2:5" ht="15" customHeight="1" x14ac:dyDescent="0.25">
      <c r="B1957" s="9"/>
      <c r="C1957" s="14" t="s">
        <v>3</v>
      </c>
      <c r="D1957" s="11">
        <v>1481.8545099999999</v>
      </c>
      <c r="E1957" s="10"/>
    </row>
    <row r="1958" spans="2:5" ht="15" customHeight="1" x14ac:dyDescent="0.25">
      <c r="B1958" s="9"/>
      <c r="C1958" s="22" t="s">
        <v>10</v>
      </c>
      <c r="D1958" s="26">
        <v>2553.2146000000002</v>
      </c>
      <c r="E1958" s="10"/>
    </row>
    <row r="1959" spans="2:5" ht="15" customHeight="1" x14ac:dyDescent="0.25">
      <c r="B1959" s="9"/>
      <c r="C1959" s="17" t="s">
        <v>12</v>
      </c>
      <c r="D1959" s="7">
        <v>2553.2146000000002</v>
      </c>
      <c r="E1959" s="10"/>
    </row>
    <row r="1960" spans="2:5" ht="15" customHeight="1" x14ac:dyDescent="0.25">
      <c r="B1960" s="9"/>
      <c r="C1960" s="25" t="s">
        <v>17</v>
      </c>
      <c r="D1960" s="26">
        <v>319.94</v>
      </c>
      <c r="E1960" s="10"/>
    </row>
    <row r="1961" spans="2:5" ht="15" customHeight="1" x14ac:dyDescent="0.25">
      <c r="B1961" s="9"/>
      <c r="C1961" s="15" t="s">
        <v>23</v>
      </c>
      <c r="D1961" s="7">
        <v>2164.0864000000001</v>
      </c>
      <c r="E1961" s="10"/>
    </row>
    <row r="1962" spans="2:5" ht="15" customHeight="1" x14ac:dyDescent="0.25">
      <c r="B1962" s="9"/>
      <c r="C1962" s="18" t="s">
        <v>0</v>
      </c>
      <c r="D1962" s="11">
        <v>2164.0864000000001</v>
      </c>
      <c r="E1962" s="10"/>
    </row>
    <row r="1963" spans="2:5" ht="15" customHeight="1" x14ac:dyDescent="0.25">
      <c r="B1963" s="9"/>
      <c r="C1963" s="15" t="s">
        <v>25</v>
      </c>
      <c r="D1963" s="7">
        <v>2873.1545999999998</v>
      </c>
      <c r="E1963" s="10"/>
    </row>
    <row r="1964" spans="2:5" ht="15" customHeight="1" x14ac:dyDescent="0.25">
      <c r="B1964" s="9"/>
      <c r="C1964" s="23" t="s">
        <v>10</v>
      </c>
      <c r="D1964" s="26">
        <v>2553.2145999999998</v>
      </c>
      <c r="E1964" s="10"/>
    </row>
    <row r="1965" spans="2:5" ht="15" customHeight="1" x14ac:dyDescent="0.25">
      <c r="B1965" s="9"/>
      <c r="C1965" s="23" t="s">
        <v>17</v>
      </c>
      <c r="D1965" s="26">
        <v>319.94</v>
      </c>
      <c r="E1965" s="10"/>
    </row>
    <row r="1966" spans="2:5" ht="15" customHeight="1" x14ac:dyDescent="0.25">
      <c r="B1966" s="9"/>
      <c r="C1966" s="21" t="s">
        <v>27</v>
      </c>
      <c r="D1966" s="12">
        <v>-709.06820000000005</v>
      </c>
      <c r="E1966" s="10"/>
    </row>
    <row r="1967" spans="2:5" ht="15" customHeight="1" x14ac:dyDescent="0.25">
      <c r="B1967" s="9"/>
      <c r="C1967" s="21" t="s">
        <v>28</v>
      </c>
      <c r="D1967" s="12">
        <v>772.69568000000004</v>
      </c>
      <c r="E1967" s="10"/>
    </row>
    <row r="1968" spans="2:5" ht="15" customHeight="1" x14ac:dyDescent="0.25">
      <c r="B1968" s="9"/>
      <c r="C1968" s="21" t="s">
        <v>29</v>
      </c>
      <c r="D1968" s="12">
        <v>63.627479999999998</v>
      </c>
      <c r="E1968" s="10"/>
    </row>
    <row r="1969" spans="2:5" ht="15" customHeight="1" x14ac:dyDescent="0.25">
      <c r="B1969" s="9"/>
      <c r="C1969" s="15" t="s">
        <v>31</v>
      </c>
      <c r="D1969" s="8">
        <v>106</v>
      </c>
      <c r="E1969" s="10"/>
    </row>
    <row r="1970" spans="2:5" ht="30" customHeight="1" x14ac:dyDescent="0.25">
      <c r="B1970" s="9"/>
      <c r="C1970" s="16" t="s">
        <v>32</v>
      </c>
      <c r="D1970" s="8">
        <v>36</v>
      </c>
      <c r="E1970" s="10"/>
    </row>
    <row r="1971" spans="2:5" ht="15" customHeight="1" x14ac:dyDescent="0.25">
      <c r="B1971" s="9"/>
      <c r="C1971" s="16" t="s">
        <v>33</v>
      </c>
      <c r="D1971" s="8">
        <v>70</v>
      </c>
      <c r="E1971" s="10"/>
    </row>
    <row r="1972" spans="2:5" ht="15" customHeight="1" x14ac:dyDescent="0.25">
      <c r="B1972" s="9"/>
      <c r="C1972" s="216" t="s">
        <v>132</v>
      </c>
      <c r="D1972" s="217"/>
      <c r="E1972" s="10"/>
    </row>
    <row r="1973" spans="2:5" ht="15" customHeight="1" x14ac:dyDescent="0.25">
      <c r="B1973" s="9"/>
      <c r="C1973" s="13" t="s">
        <v>0</v>
      </c>
      <c r="D1973" s="11">
        <v>7955.4210800000001</v>
      </c>
      <c r="E1973" s="10"/>
    </row>
    <row r="1974" spans="2:5" ht="15" customHeight="1" x14ac:dyDescent="0.25">
      <c r="B1974" s="9"/>
      <c r="C1974" s="14" t="s">
        <v>3</v>
      </c>
      <c r="D1974" s="11">
        <v>7955.4210800000001</v>
      </c>
      <c r="E1974" s="10"/>
    </row>
    <row r="1975" spans="2:5" ht="15" customHeight="1" x14ac:dyDescent="0.25">
      <c r="B1975" s="9"/>
      <c r="C1975" s="22" t="s">
        <v>10</v>
      </c>
      <c r="D1975" s="26">
        <v>4686.5764399999998</v>
      </c>
      <c r="E1975" s="10"/>
    </row>
    <row r="1976" spans="2:5" ht="15" customHeight="1" x14ac:dyDescent="0.25">
      <c r="B1976" s="9"/>
      <c r="C1976" s="17" t="s">
        <v>11</v>
      </c>
      <c r="D1976" s="7">
        <v>896.34006999999997</v>
      </c>
      <c r="E1976" s="10"/>
    </row>
    <row r="1977" spans="2:5" ht="15" customHeight="1" x14ac:dyDescent="0.25">
      <c r="B1977" s="9"/>
      <c r="C1977" s="17" t="s">
        <v>12</v>
      </c>
      <c r="D1977" s="7">
        <v>2750.6413299999999</v>
      </c>
      <c r="E1977" s="10"/>
    </row>
    <row r="1978" spans="2:5" ht="15" customHeight="1" x14ac:dyDescent="0.25">
      <c r="B1978" s="9"/>
      <c r="C1978" s="14" t="s">
        <v>2</v>
      </c>
      <c r="D1978" s="11">
        <v>801</v>
      </c>
      <c r="E1978" s="10"/>
    </row>
    <row r="1979" spans="2:5" ht="15" customHeight="1" x14ac:dyDescent="0.25">
      <c r="B1979" s="9"/>
      <c r="C1979" s="17" t="s">
        <v>15</v>
      </c>
      <c r="D1979" s="7">
        <v>52.298859999999998</v>
      </c>
      <c r="E1979" s="10"/>
    </row>
    <row r="1980" spans="2:5" ht="15" customHeight="1" x14ac:dyDescent="0.25">
      <c r="B1980" s="9"/>
      <c r="C1980" s="17" t="s">
        <v>16</v>
      </c>
      <c r="D1980" s="7">
        <v>186.29617999999999</v>
      </c>
      <c r="E1980" s="10"/>
    </row>
    <row r="1981" spans="2:5" ht="15" customHeight="1" x14ac:dyDescent="0.25">
      <c r="B1981" s="9"/>
      <c r="C1981" s="25" t="s">
        <v>17</v>
      </c>
      <c r="D1981" s="26">
        <v>9.6940000000000008</v>
      </c>
      <c r="E1981" s="10"/>
    </row>
    <row r="1982" spans="2:5" ht="15" customHeight="1" x14ac:dyDescent="0.25">
      <c r="B1982" s="9"/>
      <c r="C1982" s="15" t="s">
        <v>23</v>
      </c>
      <c r="D1982" s="7">
        <v>7955.4210800000001</v>
      </c>
      <c r="E1982" s="10"/>
    </row>
    <row r="1983" spans="2:5" ht="15" customHeight="1" x14ac:dyDescent="0.25">
      <c r="B1983" s="9"/>
      <c r="C1983" s="18" t="s">
        <v>0</v>
      </c>
      <c r="D1983" s="11">
        <v>7955.4210800000001</v>
      </c>
      <c r="E1983" s="10"/>
    </row>
    <row r="1984" spans="2:5" ht="15" customHeight="1" x14ac:dyDescent="0.25">
      <c r="B1984" s="9"/>
      <c r="C1984" s="15" t="s">
        <v>25</v>
      </c>
      <c r="D1984" s="7">
        <v>4696.2704400000002</v>
      </c>
      <c r="E1984" s="10"/>
    </row>
    <row r="1985" spans="2:5" ht="15" customHeight="1" x14ac:dyDescent="0.25">
      <c r="B1985" s="9"/>
      <c r="C1985" s="23" t="s">
        <v>10</v>
      </c>
      <c r="D1985" s="26">
        <v>4686.5764399999998</v>
      </c>
      <c r="E1985" s="10"/>
    </row>
    <row r="1986" spans="2:5" ht="15" customHeight="1" x14ac:dyDescent="0.25">
      <c r="B1986" s="9"/>
      <c r="C1986" s="23" t="s">
        <v>17</v>
      </c>
      <c r="D1986" s="26">
        <v>9.6940000000000008</v>
      </c>
      <c r="E1986" s="10"/>
    </row>
    <row r="1987" spans="2:5" ht="15" customHeight="1" x14ac:dyDescent="0.25">
      <c r="B1987" s="9"/>
      <c r="C1987" s="21" t="s">
        <v>27</v>
      </c>
      <c r="D1987" s="12">
        <v>3259.1506399999998</v>
      </c>
      <c r="E1987" s="10"/>
    </row>
    <row r="1988" spans="2:5" ht="15" customHeight="1" x14ac:dyDescent="0.25">
      <c r="B1988" s="9"/>
      <c r="C1988" s="21" t="s">
        <v>28</v>
      </c>
      <c r="D1988" s="12">
        <v>4568.7839599999998</v>
      </c>
      <c r="E1988" s="10"/>
    </row>
    <row r="1989" spans="2:5" ht="15" customHeight="1" x14ac:dyDescent="0.25">
      <c r="B1989" s="9"/>
      <c r="C1989" s="21" t="s">
        <v>29</v>
      </c>
      <c r="D1989" s="12">
        <v>7827.9345999999996</v>
      </c>
      <c r="E1989" s="10"/>
    </row>
    <row r="1990" spans="2:5" ht="15" customHeight="1" x14ac:dyDescent="0.25">
      <c r="B1990" s="9"/>
      <c r="C1990" s="15" t="s">
        <v>31</v>
      </c>
      <c r="D1990" s="8">
        <v>599</v>
      </c>
      <c r="E1990" s="10"/>
    </row>
    <row r="1991" spans="2:5" ht="30" customHeight="1" x14ac:dyDescent="0.25">
      <c r="B1991" s="9"/>
      <c r="C1991" s="16" t="s">
        <v>32</v>
      </c>
      <c r="D1991" s="8">
        <v>45</v>
      </c>
      <c r="E1991" s="10"/>
    </row>
    <row r="1992" spans="2:5" ht="15" customHeight="1" x14ac:dyDescent="0.25">
      <c r="B1992" s="9"/>
      <c r="C1992" s="16" t="s">
        <v>33</v>
      </c>
      <c r="D1992" s="8">
        <v>554</v>
      </c>
      <c r="E1992" s="10"/>
    </row>
    <row r="1993" spans="2:5" ht="15" customHeight="1" x14ac:dyDescent="0.25">
      <c r="B1993" s="9"/>
      <c r="C1993" s="216" t="s">
        <v>133</v>
      </c>
      <c r="D1993" s="217"/>
      <c r="E1993" s="10"/>
    </row>
    <row r="1994" spans="2:5" ht="15" customHeight="1" x14ac:dyDescent="0.25">
      <c r="B1994" s="9"/>
      <c r="C1994" s="13" t="s">
        <v>0</v>
      </c>
      <c r="D1994" s="11">
        <v>6248.8</v>
      </c>
      <c r="E1994" s="10"/>
    </row>
    <row r="1995" spans="2:5" ht="15" customHeight="1" x14ac:dyDescent="0.25">
      <c r="B1995" s="9"/>
      <c r="C1995" s="14" t="s">
        <v>2</v>
      </c>
      <c r="D1995" s="11">
        <v>56.5</v>
      </c>
      <c r="E1995" s="10"/>
    </row>
    <row r="1996" spans="2:5" ht="15" customHeight="1" x14ac:dyDescent="0.25">
      <c r="B1996" s="9"/>
      <c r="C1996" s="14" t="s">
        <v>3</v>
      </c>
      <c r="D1996" s="11">
        <v>6192.3</v>
      </c>
      <c r="E1996" s="10"/>
    </row>
    <row r="1997" spans="2:5" ht="15" customHeight="1" x14ac:dyDescent="0.25">
      <c r="B1997" s="9"/>
      <c r="C1997" s="22" t="s">
        <v>10</v>
      </c>
      <c r="D1997" s="26">
        <v>6272.1999999999989</v>
      </c>
      <c r="E1997" s="10"/>
    </row>
    <row r="1998" spans="2:5" ht="15" customHeight="1" x14ac:dyDescent="0.25">
      <c r="B1998" s="9"/>
      <c r="C1998" s="17" t="s">
        <v>11</v>
      </c>
      <c r="D1998" s="7">
        <v>5519.7</v>
      </c>
      <c r="E1998" s="10"/>
    </row>
    <row r="1999" spans="2:5" ht="15" customHeight="1" x14ac:dyDescent="0.25">
      <c r="B1999" s="9"/>
      <c r="C1999" s="17" t="s">
        <v>12</v>
      </c>
      <c r="D1999" s="7">
        <v>640.09999999999991</v>
      </c>
      <c r="E1999" s="10"/>
    </row>
    <row r="2000" spans="2:5" ht="15" customHeight="1" x14ac:dyDescent="0.25">
      <c r="B2000" s="9"/>
      <c r="C2000" s="17" t="s">
        <v>15</v>
      </c>
      <c r="D2000" s="7">
        <v>39.9</v>
      </c>
      <c r="E2000" s="10"/>
    </row>
    <row r="2001" spans="2:5" ht="15" customHeight="1" x14ac:dyDescent="0.25">
      <c r="B2001" s="9"/>
      <c r="C2001" s="17" t="s">
        <v>16</v>
      </c>
      <c r="D2001" s="7">
        <v>72.5</v>
      </c>
      <c r="E2001" s="10"/>
    </row>
    <row r="2002" spans="2:5" ht="15" customHeight="1" x14ac:dyDescent="0.25">
      <c r="B2002" s="9"/>
      <c r="C2002" s="25" t="s">
        <v>17</v>
      </c>
      <c r="D2002" s="26">
        <v>15.7</v>
      </c>
      <c r="E2002" s="10"/>
    </row>
    <row r="2003" spans="2:5" ht="15" customHeight="1" x14ac:dyDescent="0.25">
      <c r="B2003" s="9"/>
      <c r="C2003" s="15" t="s">
        <v>23</v>
      </c>
      <c r="D2003" s="7">
        <v>6248.8</v>
      </c>
      <c r="E2003" s="10"/>
    </row>
    <row r="2004" spans="2:5" ht="15" customHeight="1" x14ac:dyDescent="0.25">
      <c r="B2004" s="9"/>
      <c r="C2004" s="18" t="s">
        <v>0</v>
      </c>
      <c r="D2004" s="11">
        <v>6248.8</v>
      </c>
      <c r="E2004" s="10"/>
    </row>
    <row r="2005" spans="2:5" ht="15" customHeight="1" x14ac:dyDescent="0.25">
      <c r="B2005" s="9"/>
      <c r="C2005" s="15" t="s">
        <v>25</v>
      </c>
      <c r="D2005" s="7">
        <v>6287.9</v>
      </c>
      <c r="E2005" s="10"/>
    </row>
    <row r="2006" spans="2:5" ht="15" customHeight="1" x14ac:dyDescent="0.25">
      <c r="B2006" s="9"/>
      <c r="C2006" s="23" t="s">
        <v>10</v>
      </c>
      <c r="D2006" s="26">
        <v>6272.2</v>
      </c>
      <c r="E2006" s="10"/>
    </row>
    <row r="2007" spans="2:5" ht="15" customHeight="1" x14ac:dyDescent="0.25">
      <c r="B2007" s="9"/>
      <c r="C2007" s="23" t="s">
        <v>17</v>
      </c>
      <c r="D2007" s="26">
        <v>15.7</v>
      </c>
      <c r="E2007" s="10"/>
    </row>
    <row r="2008" spans="2:5" ht="15" customHeight="1" x14ac:dyDescent="0.25">
      <c r="B2008" s="9"/>
      <c r="C2008" s="21" t="s">
        <v>27</v>
      </c>
      <c r="D2008" s="12">
        <v>-39.1</v>
      </c>
      <c r="E2008" s="10"/>
    </row>
    <row r="2009" spans="2:5" ht="15" customHeight="1" x14ac:dyDescent="0.25">
      <c r="B2009" s="9"/>
      <c r="C2009" s="21" t="s">
        <v>28</v>
      </c>
      <c r="D2009" s="12">
        <v>170</v>
      </c>
      <c r="E2009" s="10"/>
    </row>
    <row r="2010" spans="2:5" ht="15" customHeight="1" x14ac:dyDescent="0.25">
      <c r="B2010" s="9"/>
      <c r="C2010" s="21" t="s">
        <v>29</v>
      </c>
      <c r="D2010" s="12">
        <v>130.9</v>
      </c>
      <c r="E2010" s="10"/>
    </row>
    <row r="2011" spans="2:5" ht="15" customHeight="1" x14ac:dyDescent="0.25">
      <c r="B2011" s="9"/>
      <c r="C2011" s="15" t="s">
        <v>31</v>
      </c>
      <c r="D2011" s="8">
        <v>526</v>
      </c>
      <c r="E2011" s="10"/>
    </row>
    <row r="2012" spans="2:5" ht="30" customHeight="1" x14ac:dyDescent="0.25">
      <c r="B2012" s="9"/>
      <c r="C2012" s="16" t="s">
        <v>32</v>
      </c>
      <c r="D2012" s="8">
        <v>432</v>
      </c>
      <c r="E2012" s="10"/>
    </row>
    <row r="2013" spans="2:5" ht="15" customHeight="1" x14ac:dyDescent="0.25">
      <c r="B2013" s="9"/>
      <c r="C2013" s="16" t="s">
        <v>33</v>
      </c>
      <c r="D2013" s="8">
        <v>94</v>
      </c>
      <c r="E2013" s="10"/>
    </row>
    <row r="2014" spans="2:5" ht="13.8" x14ac:dyDescent="0.25">
      <c r="B2014" s="9"/>
      <c r="C2014" s="216" t="s">
        <v>134</v>
      </c>
      <c r="D2014" s="217"/>
      <c r="E2014" s="10"/>
    </row>
    <row r="2015" spans="2:5" ht="15" customHeight="1" x14ac:dyDescent="0.25">
      <c r="B2015" s="9"/>
      <c r="C2015" s="13" t="s">
        <v>0</v>
      </c>
      <c r="D2015" s="11">
        <v>37986</v>
      </c>
      <c r="E2015" s="10"/>
    </row>
    <row r="2016" spans="2:5" ht="15" customHeight="1" x14ac:dyDescent="0.25">
      <c r="B2016" s="9"/>
      <c r="C2016" s="14" t="s">
        <v>2</v>
      </c>
      <c r="D2016" s="11">
        <v>96</v>
      </c>
      <c r="E2016" s="10"/>
    </row>
    <row r="2017" spans="2:5" ht="15" customHeight="1" x14ac:dyDescent="0.25">
      <c r="B2017" s="9"/>
      <c r="C2017" s="14" t="s">
        <v>3</v>
      </c>
      <c r="D2017" s="11">
        <v>37890</v>
      </c>
      <c r="E2017" s="10"/>
    </row>
    <row r="2018" spans="2:5" ht="15" customHeight="1" x14ac:dyDescent="0.25">
      <c r="B2018" s="9"/>
      <c r="C2018" s="22" t="s">
        <v>10</v>
      </c>
      <c r="D2018" s="26">
        <v>37804</v>
      </c>
      <c r="E2018" s="10"/>
    </row>
    <row r="2019" spans="2:5" ht="15" customHeight="1" x14ac:dyDescent="0.25">
      <c r="B2019" s="9"/>
      <c r="C2019" s="17" t="s">
        <v>11</v>
      </c>
      <c r="D2019" s="7">
        <v>33891</v>
      </c>
      <c r="E2019" s="10"/>
    </row>
    <row r="2020" spans="2:5" ht="15" customHeight="1" x14ac:dyDescent="0.25">
      <c r="B2020" s="9"/>
      <c r="C2020" s="17" t="s">
        <v>12</v>
      </c>
      <c r="D2020" s="7">
        <v>3522</v>
      </c>
      <c r="E2020" s="10"/>
    </row>
    <row r="2021" spans="2:5" ht="15" customHeight="1" x14ac:dyDescent="0.25">
      <c r="B2021" s="9"/>
      <c r="C2021" s="17" t="s">
        <v>15</v>
      </c>
      <c r="D2021" s="7">
        <v>364</v>
      </c>
      <c r="E2021" s="10"/>
    </row>
    <row r="2022" spans="2:5" ht="15" customHeight="1" x14ac:dyDescent="0.25">
      <c r="B2022" s="9"/>
      <c r="C2022" s="17" t="s">
        <v>16</v>
      </c>
      <c r="D2022" s="7">
        <v>27</v>
      </c>
      <c r="E2022" s="10"/>
    </row>
    <row r="2023" spans="2:5" ht="15" customHeight="1" x14ac:dyDescent="0.25">
      <c r="B2023" s="9"/>
      <c r="C2023" s="25" t="s">
        <v>17</v>
      </c>
      <c r="D2023" s="26">
        <v>118</v>
      </c>
      <c r="E2023" s="10"/>
    </row>
    <row r="2024" spans="2:5" ht="15" customHeight="1" x14ac:dyDescent="0.25">
      <c r="B2024" s="9"/>
      <c r="C2024" s="15" t="s">
        <v>23</v>
      </c>
      <c r="D2024" s="7">
        <v>37986</v>
      </c>
      <c r="E2024" s="10"/>
    </row>
    <row r="2025" spans="2:5" ht="15" customHeight="1" x14ac:dyDescent="0.25">
      <c r="B2025" s="9"/>
      <c r="C2025" s="18" t="s">
        <v>0</v>
      </c>
      <c r="D2025" s="11">
        <v>37986</v>
      </c>
      <c r="E2025" s="10"/>
    </row>
    <row r="2026" spans="2:5" ht="15" customHeight="1" x14ac:dyDescent="0.25">
      <c r="B2026" s="9"/>
      <c r="C2026" s="15" t="s">
        <v>25</v>
      </c>
      <c r="D2026" s="7">
        <v>37922</v>
      </c>
      <c r="E2026" s="10"/>
    </row>
    <row r="2027" spans="2:5" ht="15" customHeight="1" x14ac:dyDescent="0.25">
      <c r="B2027" s="9"/>
      <c r="C2027" s="23" t="s">
        <v>10</v>
      </c>
      <c r="D2027" s="26">
        <v>37804</v>
      </c>
      <c r="E2027" s="10"/>
    </row>
    <row r="2028" spans="2:5" ht="15" customHeight="1" x14ac:dyDescent="0.25">
      <c r="B2028" s="9"/>
      <c r="C2028" s="23" t="s">
        <v>17</v>
      </c>
      <c r="D2028" s="26">
        <v>118</v>
      </c>
      <c r="E2028" s="10"/>
    </row>
    <row r="2029" spans="2:5" ht="15" customHeight="1" x14ac:dyDescent="0.25">
      <c r="B2029" s="9"/>
      <c r="C2029" s="21" t="s">
        <v>27</v>
      </c>
      <c r="D2029" s="12">
        <v>64</v>
      </c>
      <c r="E2029" s="10"/>
    </row>
    <row r="2030" spans="2:5" ht="15" customHeight="1" x14ac:dyDescent="0.25">
      <c r="B2030" s="9"/>
      <c r="C2030" s="21" t="s">
        <v>28</v>
      </c>
      <c r="D2030" s="12">
        <v>1375</v>
      </c>
      <c r="E2030" s="10"/>
    </row>
    <row r="2031" spans="2:5" ht="15" customHeight="1" x14ac:dyDescent="0.25">
      <c r="B2031" s="9"/>
      <c r="C2031" s="21" t="s">
        <v>29</v>
      </c>
      <c r="D2031" s="12">
        <v>1439</v>
      </c>
      <c r="E2031" s="10"/>
    </row>
    <row r="2032" spans="2:5" ht="15" customHeight="1" x14ac:dyDescent="0.25">
      <c r="B2032" s="9"/>
      <c r="C2032" s="15" t="s">
        <v>31</v>
      </c>
      <c r="D2032" s="8">
        <v>2545</v>
      </c>
      <c r="E2032" s="10"/>
    </row>
    <row r="2033" spans="2:5" ht="30" customHeight="1" x14ac:dyDescent="0.25">
      <c r="B2033" s="9"/>
      <c r="C2033" s="16" t="s">
        <v>32</v>
      </c>
      <c r="D2033" s="8">
        <v>2184</v>
      </c>
      <c r="E2033" s="10"/>
    </row>
    <row r="2034" spans="2:5" ht="15" customHeight="1" x14ac:dyDescent="0.25">
      <c r="B2034" s="9"/>
      <c r="C2034" s="16" t="s">
        <v>33</v>
      </c>
      <c r="D2034" s="8">
        <v>361</v>
      </c>
      <c r="E2034" s="10"/>
    </row>
    <row r="2035" spans="2:5" ht="13.8" x14ac:dyDescent="0.25">
      <c r="B2035" s="9"/>
      <c r="C2035" s="216" t="s">
        <v>135</v>
      </c>
      <c r="D2035" s="217"/>
      <c r="E2035" s="10"/>
    </row>
    <row r="2036" spans="2:5" ht="15" customHeight="1" x14ac:dyDescent="0.25">
      <c r="B2036" s="9"/>
      <c r="C2036" s="13" t="s">
        <v>0</v>
      </c>
      <c r="D2036" s="11">
        <v>26280.2</v>
      </c>
      <c r="E2036" s="10"/>
    </row>
    <row r="2037" spans="2:5" ht="15" customHeight="1" x14ac:dyDescent="0.25">
      <c r="B2037" s="9"/>
      <c r="C2037" s="14" t="s">
        <v>2</v>
      </c>
      <c r="D2037" s="11">
        <v>601.4</v>
      </c>
      <c r="E2037" s="10"/>
    </row>
    <row r="2038" spans="2:5" ht="15" customHeight="1" x14ac:dyDescent="0.25">
      <c r="B2038" s="9"/>
      <c r="C2038" s="14" t="s">
        <v>3</v>
      </c>
      <c r="D2038" s="11">
        <v>25678.799999999999</v>
      </c>
      <c r="E2038" s="10"/>
    </row>
    <row r="2039" spans="2:5" ht="15" customHeight="1" x14ac:dyDescent="0.25">
      <c r="B2039" s="9"/>
      <c r="C2039" s="22" t="s">
        <v>10</v>
      </c>
      <c r="D2039" s="26">
        <v>25847.500000000004</v>
      </c>
      <c r="E2039" s="10"/>
    </row>
    <row r="2040" spans="2:5" ht="15" customHeight="1" x14ac:dyDescent="0.25">
      <c r="B2040" s="9"/>
      <c r="C2040" s="17" t="s">
        <v>11</v>
      </c>
      <c r="D2040" s="7">
        <v>23210.7</v>
      </c>
      <c r="E2040" s="10"/>
    </row>
    <row r="2041" spans="2:5" ht="15" customHeight="1" x14ac:dyDescent="0.25">
      <c r="B2041" s="9"/>
      <c r="C2041" s="17" t="s">
        <v>12</v>
      </c>
      <c r="D2041" s="7">
        <v>2433.6999999999998</v>
      </c>
      <c r="E2041" s="10"/>
    </row>
    <row r="2042" spans="2:5" ht="15" customHeight="1" x14ac:dyDescent="0.25">
      <c r="B2042" s="9"/>
      <c r="C2042" s="17" t="s">
        <v>15</v>
      </c>
      <c r="D2042" s="7">
        <v>196.7</v>
      </c>
      <c r="E2042" s="10"/>
    </row>
    <row r="2043" spans="2:5" ht="15" customHeight="1" x14ac:dyDescent="0.25">
      <c r="B2043" s="9"/>
      <c r="C2043" s="17" t="s">
        <v>16</v>
      </c>
      <c r="D2043" s="7">
        <v>6.4</v>
      </c>
      <c r="E2043" s="10"/>
    </row>
    <row r="2044" spans="2:5" ht="15" customHeight="1" x14ac:dyDescent="0.25">
      <c r="B2044" s="9"/>
      <c r="C2044" s="25" t="s">
        <v>17</v>
      </c>
      <c r="D2044" s="26">
        <v>50.9</v>
      </c>
      <c r="E2044" s="10"/>
    </row>
    <row r="2045" spans="2:5" ht="15" customHeight="1" x14ac:dyDescent="0.25">
      <c r="B2045" s="9"/>
      <c r="C2045" s="15" t="s">
        <v>23</v>
      </c>
      <c r="D2045" s="7">
        <v>26280.2</v>
      </c>
      <c r="E2045" s="10"/>
    </row>
    <row r="2046" spans="2:5" ht="15" customHeight="1" x14ac:dyDescent="0.25">
      <c r="B2046" s="9"/>
      <c r="C2046" s="18" t="s">
        <v>0</v>
      </c>
      <c r="D2046" s="11">
        <v>26280.2</v>
      </c>
      <c r="E2046" s="10"/>
    </row>
    <row r="2047" spans="2:5" ht="15" customHeight="1" x14ac:dyDescent="0.25">
      <c r="B2047" s="9"/>
      <c r="C2047" s="15" t="s">
        <v>25</v>
      </c>
      <c r="D2047" s="7">
        <v>25898.400000000001</v>
      </c>
      <c r="E2047" s="10"/>
    </row>
    <row r="2048" spans="2:5" ht="15" customHeight="1" x14ac:dyDescent="0.25">
      <c r="B2048" s="9"/>
      <c r="C2048" s="23" t="s">
        <v>10</v>
      </c>
      <c r="D2048" s="26">
        <v>25847.5</v>
      </c>
      <c r="E2048" s="10"/>
    </row>
    <row r="2049" spans="2:5" ht="15" customHeight="1" x14ac:dyDescent="0.25">
      <c r="B2049" s="9"/>
      <c r="C2049" s="23" t="s">
        <v>17</v>
      </c>
      <c r="D2049" s="26">
        <v>50.9</v>
      </c>
      <c r="E2049" s="10"/>
    </row>
    <row r="2050" spans="2:5" ht="15" customHeight="1" x14ac:dyDescent="0.25">
      <c r="B2050" s="9"/>
      <c r="C2050" s="21" t="s">
        <v>27</v>
      </c>
      <c r="D2050" s="12">
        <v>381.8</v>
      </c>
      <c r="E2050" s="10"/>
    </row>
    <row r="2051" spans="2:5" ht="15" customHeight="1" x14ac:dyDescent="0.25">
      <c r="B2051" s="9"/>
      <c r="C2051" s="21" t="s">
        <v>28</v>
      </c>
      <c r="D2051" s="12">
        <v>794.1</v>
      </c>
      <c r="E2051" s="10"/>
    </row>
    <row r="2052" spans="2:5" ht="15" customHeight="1" x14ac:dyDescent="0.25">
      <c r="B2052" s="9"/>
      <c r="C2052" s="21" t="s">
        <v>29</v>
      </c>
      <c r="D2052" s="12">
        <v>1175.9000000000001</v>
      </c>
      <c r="E2052" s="10"/>
    </row>
    <row r="2053" spans="2:5" ht="15" customHeight="1" x14ac:dyDescent="0.25">
      <c r="B2053" s="9"/>
      <c r="C2053" s="15" t="s">
        <v>31</v>
      </c>
      <c r="D2053" s="8">
        <v>2046</v>
      </c>
      <c r="E2053" s="10"/>
    </row>
    <row r="2054" spans="2:5" ht="30" customHeight="1" x14ac:dyDescent="0.25">
      <c r="B2054" s="9"/>
      <c r="C2054" s="16" t="s">
        <v>32</v>
      </c>
      <c r="D2054" s="8">
        <v>1707</v>
      </c>
      <c r="E2054" s="10"/>
    </row>
    <row r="2055" spans="2:5" ht="15" customHeight="1" x14ac:dyDescent="0.25">
      <c r="B2055" s="9"/>
      <c r="C2055" s="16" t="s">
        <v>33</v>
      </c>
      <c r="D2055" s="8">
        <v>339</v>
      </c>
      <c r="E2055" s="10"/>
    </row>
    <row r="2056" spans="2:5" ht="13.8" x14ac:dyDescent="0.25">
      <c r="B2056" s="9"/>
      <c r="C2056" s="216" t="s">
        <v>136</v>
      </c>
      <c r="D2056" s="217"/>
      <c r="E2056" s="10"/>
    </row>
    <row r="2057" spans="2:5" ht="15" customHeight="1" x14ac:dyDescent="0.25">
      <c r="B2057" s="9"/>
      <c r="C2057" s="13" t="s">
        <v>0</v>
      </c>
      <c r="D2057" s="11">
        <v>20402.809999999998</v>
      </c>
      <c r="E2057" s="10"/>
    </row>
    <row r="2058" spans="2:5" ht="15" customHeight="1" x14ac:dyDescent="0.25">
      <c r="B2058" s="9"/>
      <c r="C2058" s="14" t="s">
        <v>2</v>
      </c>
      <c r="D2058" s="11">
        <v>145.26</v>
      </c>
      <c r="E2058" s="10"/>
    </row>
    <row r="2059" spans="2:5" ht="15" customHeight="1" x14ac:dyDescent="0.25">
      <c r="B2059" s="9"/>
      <c r="C2059" s="14" t="s">
        <v>3</v>
      </c>
      <c r="D2059" s="11">
        <v>20257.55</v>
      </c>
      <c r="E2059" s="10"/>
    </row>
    <row r="2060" spans="2:5" ht="15" customHeight="1" x14ac:dyDescent="0.25">
      <c r="B2060" s="9"/>
      <c r="C2060" s="22" t="s">
        <v>10</v>
      </c>
      <c r="D2060" s="26">
        <v>19084.7</v>
      </c>
      <c r="E2060" s="10"/>
    </row>
    <row r="2061" spans="2:5" ht="15" customHeight="1" x14ac:dyDescent="0.25">
      <c r="B2061" s="9"/>
      <c r="C2061" s="17" t="s">
        <v>11</v>
      </c>
      <c r="D2061" s="7">
        <v>16584.330000000002</v>
      </c>
      <c r="E2061" s="10"/>
    </row>
    <row r="2062" spans="2:5" ht="15" customHeight="1" x14ac:dyDescent="0.25">
      <c r="B2062" s="9"/>
      <c r="C2062" s="17" t="s">
        <v>12</v>
      </c>
      <c r="D2062" s="7">
        <v>2236.4299999999998</v>
      </c>
      <c r="E2062" s="10"/>
    </row>
    <row r="2063" spans="2:5" ht="15" customHeight="1" x14ac:dyDescent="0.25">
      <c r="B2063" s="9"/>
      <c r="C2063" s="17" t="s">
        <v>15</v>
      </c>
      <c r="D2063" s="7">
        <v>263.94</v>
      </c>
      <c r="E2063" s="10"/>
    </row>
    <row r="2064" spans="2:5" ht="15" customHeight="1" x14ac:dyDescent="0.25">
      <c r="B2064" s="9"/>
      <c r="C2064" s="25" t="s">
        <v>17</v>
      </c>
      <c r="D2064" s="26">
        <v>589.88</v>
      </c>
      <c r="E2064" s="10"/>
    </row>
    <row r="2065" spans="2:5" ht="15" customHeight="1" x14ac:dyDescent="0.25">
      <c r="B2065" s="9"/>
      <c r="C2065" s="15" t="s">
        <v>23</v>
      </c>
      <c r="D2065" s="7">
        <v>20402.810000000001</v>
      </c>
      <c r="E2065" s="10"/>
    </row>
    <row r="2066" spans="2:5" ht="15" customHeight="1" x14ac:dyDescent="0.25">
      <c r="B2066" s="9"/>
      <c r="C2066" s="18" t="s">
        <v>0</v>
      </c>
      <c r="D2066" s="11">
        <v>20402.810000000001</v>
      </c>
      <c r="E2066" s="10"/>
    </row>
    <row r="2067" spans="2:5" ht="15" customHeight="1" x14ac:dyDescent="0.25">
      <c r="B2067" s="9"/>
      <c r="C2067" s="15" t="s">
        <v>25</v>
      </c>
      <c r="D2067" s="7">
        <v>19674.580000000002</v>
      </c>
      <c r="E2067" s="10"/>
    </row>
    <row r="2068" spans="2:5" ht="15" customHeight="1" x14ac:dyDescent="0.25">
      <c r="B2068" s="9"/>
      <c r="C2068" s="23" t="s">
        <v>10</v>
      </c>
      <c r="D2068" s="26">
        <v>19084.7</v>
      </c>
      <c r="E2068" s="10"/>
    </row>
    <row r="2069" spans="2:5" ht="15" customHeight="1" x14ac:dyDescent="0.25">
      <c r="B2069" s="9"/>
      <c r="C2069" s="23" t="s">
        <v>17</v>
      </c>
      <c r="D2069" s="26">
        <v>589.88</v>
      </c>
      <c r="E2069" s="10"/>
    </row>
    <row r="2070" spans="2:5" ht="15" customHeight="1" x14ac:dyDescent="0.25">
      <c r="B2070" s="9"/>
      <c r="C2070" s="21" t="s">
        <v>27</v>
      </c>
      <c r="D2070" s="12">
        <v>728.23</v>
      </c>
      <c r="E2070" s="10"/>
    </row>
    <row r="2071" spans="2:5" ht="15" customHeight="1" x14ac:dyDescent="0.25">
      <c r="B2071" s="9"/>
      <c r="C2071" s="21" t="s">
        <v>28</v>
      </c>
      <c r="D2071" s="12">
        <v>4228.96</v>
      </c>
      <c r="E2071" s="10"/>
    </row>
    <row r="2072" spans="2:5" ht="15" customHeight="1" x14ac:dyDescent="0.25">
      <c r="B2072" s="9"/>
      <c r="C2072" s="21" t="s">
        <v>29</v>
      </c>
      <c r="D2072" s="12">
        <v>4957.1899999999996</v>
      </c>
      <c r="E2072" s="10"/>
    </row>
    <row r="2073" spans="2:5" ht="15" customHeight="1" x14ac:dyDescent="0.25">
      <c r="B2073" s="9"/>
      <c r="C2073" s="15" t="s">
        <v>31</v>
      </c>
      <c r="D2073" s="8">
        <v>1789</v>
      </c>
      <c r="E2073" s="10"/>
    </row>
    <row r="2074" spans="2:5" ht="30" customHeight="1" x14ac:dyDescent="0.25">
      <c r="B2074" s="9"/>
      <c r="C2074" s="16" t="s">
        <v>32</v>
      </c>
      <c r="D2074" s="8">
        <v>1483</v>
      </c>
      <c r="E2074" s="10"/>
    </row>
    <row r="2075" spans="2:5" ht="15" customHeight="1" x14ac:dyDescent="0.25">
      <c r="B2075" s="9"/>
      <c r="C2075" s="16" t="s">
        <v>33</v>
      </c>
      <c r="D2075" s="8">
        <v>306</v>
      </c>
      <c r="E2075" s="10"/>
    </row>
    <row r="2076" spans="2:5" ht="13.8" x14ac:dyDescent="0.25">
      <c r="B2076" s="9"/>
      <c r="C2076" s="216" t="s">
        <v>137</v>
      </c>
      <c r="D2076" s="217"/>
      <c r="E2076" s="10"/>
    </row>
    <row r="2077" spans="2:5" ht="15" customHeight="1" x14ac:dyDescent="0.25">
      <c r="B2077" s="9"/>
      <c r="C2077" s="13" t="s">
        <v>0</v>
      </c>
      <c r="D2077" s="11">
        <v>5175.13</v>
      </c>
      <c r="E2077" s="10"/>
    </row>
    <row r="2078" spans="2:5" ht="15" customHeight="1" x14ac:dyDescent="0.25">
      <c r="B2078" s="9"/>
      <c r="C2078" s="14" t="s">
        <v>2</v>
      </c>
      <c r="D2078" s="11">
        <v>19.239999999999998</v>
      </c>
      <c r="E2078" s="10"/>
    </row>
    <row r="2079" spans="2:5" ht="15" customHeight="1" x14ac:dyDescent="0.25">
      <c r="B2079" s="9"/>
      <c r="C2079" s="14" t="s">
        <v>3</v>
      </c>
      <c r="D2079" s="11">
        <v>5155.8900000000003</v>
      </c>
      <c r="E2079" s="10"/>
    </row>
    <row r="2080" spans="2:5" ht="15" customHeight="1" x14ac:dyDescent="0.25">
      <c r="B2080" s="9"/>
      <c r="C2080" s="22" t="s">
        <v>10</v>
      </c>
      <c r="D2080" s="26">
        <v>5104.3899999999994</v>
      </c>
      <c r="E2080" s="10"/>
    </row>
    <row r="2081" spans="2:5" ht="15" customHeight="1" x14ac:dyDescent="0.25">
      <c r="B2081" s="9"/>
      <c r="C2081" s="17" t="s">
        <v>11</v>
      </c>
      <c r="D2081" s="7">
        <v>4359.7299999999996</v>
      </c>
      <c r="E2081" s="10"/>
    </row>
    <row r="2082" spans="2:5" ht="15" customHeight="1" x14ac:dyDescent="0.25">
      <c r="B2082" s="9"/>
      <c r="C2082" s="17" t="s">
        <v>12</v>
      </c>
      <c r="D2082" s="7">
        <v>705.42000000000007</v>
      </c>
      <c r="E2082" s="10"/>
    </row>
    <row r="2083" spans="2:5" ht="15" customHeight="1" x14ac:dyDescent="0.25">
      <c r="B2083" s="9"/>
      <c r="C2083" s="17" t="s">
        <v>15</v>
      </c>
      <c r="D2083" s="7">
        <v>39.24</v>
      </c>
      <c r="E2083" s="10"/>
    </row>
    <row r="2084" spans="2:5" ht="15" customHeight="1" x14ac:dyDescent="0.25">
      <c r="B2084" s="9"/>
      <c r="C2084" s="25" t="s">
        <v>17</v>
      </c>
      <c r="D2084" s="26">
        <v>113.17</v>
      </c>
      <c r="E2084" s="10"/>
    </row>
    <row r="2085" spans="2:5" ht="15" customHeight="1" x14ac:dyDescent="0.25">
      <c r="B2085" s="9"/>
      <c r="C2085" s="15" t="s">
        <v>23</v>
      </c>
      <c r="D2085" s="7">
        <v>5175.13</v>
      </c>
      <c r="E2085" s="10"/>
    </row>
    <row r="2086" spans="2:5" ht="15" customHeight="1" x14ac:dyDescent="0.25">
      <c r="B2086" s="9"/>
      <c r="C2086" s="18" t="s">
        <v>0</v>
      </c>
      <c r="D2086" s="11">
        <v>5175.13</v>
      </c>
      <c r="E2086" s="10"/>
    </row>
    <row r="2087" spans="2:5" ht="15" customHeight="1" x14ac:dyDescent="0.25">
      <c r="B2087" s="9"/>
      <c r="C2087" s="15" t="s">
        <v>25</v>
      </c>
      <c r="D2087" s="7">
        <v>5217.5600000000004</v>
      </c>
      <c r="E2087" s="10"/>
    </row>
    <row r="2088" spans="2:5" ht="15" customHeight="1" x14ac:dyDescent="0.25">
      <c r="B2088" s="9"/>
      <c r="C2088" s="23" t="s">
        <v>10</v>
      </c>
      <c r="D2088" s="26">
        <v>5104.3900000000003</v>
      </c>
      <c r="E2088" s="10"/>
    </row>
    <row r="2089" spans="2:5" ht="15" customHeight="1" x14ac:dyDescent="0.25">
      <c r="B2089" s="9"/>
      <c r="C2089" s="23" t="s">
        <v>17</v>
      </c>
      <c r="D2089" s="26">
        <v>113.17</v>
      </c>
      <c r="E2089" s="10"/>
    </row>
    <row r="2090" spans="2:5" ht="15" customHeight="1" x14ac:dyDescent="0.25">
      <c r="B2090" s="9"/>
      <c r="C2090" s="21" t="s">
        <v>27</v>
      </c>
      <c r="D2090" s="12">
        <v>-42.43</v>
      </c>
      <c r="E2090" s="10"/>
    </row>
    <row r="2091" spans="2:5" ht="15" customHeight="1" x14ac:dyDescent="0.25">
      <c r="B2091" s="9"/>
      <c r="C2091" s="21" t="s">
        <v>28</v>
      </c>
      <c r="D2091" s="12">
        <v>1407.91</v>
      </c>
      <c r="E2091" s="10"/>
    </row>
    <row r="2092" spans="2:5" ht="15" customHeight="1" x14ac:dyDescent="0.25">
      <c r="B2092" s="9"/>
      <c r="C2092" s="21" t="s">
        <v>29</v>
      </c>
      <c r="D2092" s="12">
        <v>1365.48</v>
      </c>
      <c r="E2092" s="10"/>
    </row>
    <row r="2093" spans="2:5" ht="15" customHeight="1" x14ac:dyDescent="0.25">
      <c r="B2093" s="9"/>
      <c r="C2093" s="15" t="s">
        <v>31</v>
      </c>
      <c r="D2093" s="8">
        <v>422</v>
      </c>
      <c r="E2093" s="10"/>
    </row>
    <row r="2094" spans="2:5" ht="30" customHeight="1" x14ac:dyDescent="0.25">
      <c r="B2094" s="9"/>
      <c r="C2094" s="16" t="s">
        <v>32</v>
      </c>
      <c r="D2094" s="8">
        <v>339</v>
      </c>
      <c r="E2094" s="10"/>
    </row>
    <row r="2095" spans="2:5" ht="15" customHeight="1" x14ac:dyDescent="0.25">
      <c r="B2095" s="9"/>
      <c r="C2095" s="16" t="s">
        <v>33</v>
      </c>
      <c r="D2095" s="8">
        <v>83</v>
      </c>
      <c r="E2095" s="10"/>
    </row>
    <row r="2096" spans="2:5" ht="13.8" x14ac:dyDescent="0.25">
      <c r="B2096" s="9"/>
      <c r="C2096" s="216" t="s">
        <v>138</v>
      </c>
      <c r="D2096" s="217"/>
      <c r="E2096" s="10"/>
    </row>
    <row r="2097" spans="2:5" ht="15" customHeight="1" x14ac:dyDescent="0.25">
      <c r="B2097" s="9"/>
      <c r="C2097" s="13" t="s">
        <v>0</v>
      </c>
      <c r="D2097" s="11">
        <v>6811.34</v>
      </c>
      <c r="E2097" s="10"/>
    </row>
    <row r="2098" spans="2:5" ht="15" customHeight="1" x14ac:dyDescent="0.25">
      <c r="B2098" s="9"/>
      <c r="C2098" s="14" t="s">
        <v>2</v>
      </c>
      <c r="D2098" s="11">
        <v>28.92</v>
      </c>
      <c r="E2098" s="10"/>
    </row>
    <row r="2099" spans="2:5" ht="15" customHeight="1" x14ac:dyDescent="0.25">
      <c r="B2099" s="9"/>
      <c r="C2099" s="14" t="s">
        <v>3</v>
      </c>
      <c r="D2099" s="11">
        <v>6782.42</v>
      </c>
      <c r="E2099" s="10"/>
    </row>
    <row r="2100" spans="2:5" ht="15" customHeight="1" x14ac:dyDescent="0.25">
      <c r="B2100" s="9"/>
      <c r="C2100" s="22" t="s">
        <v>10</v>
      </c>
      <c r="D2100" s="26">
        <v>6646.39</v>
      </c>
      <c r="E2100" s="10"/>
    </row>
    <row r="2101" spans="2:5" ht="15" customHeight="1" x14ac:dyDescent="0.25">
      <c r="B2101" s="9"/>
      <c r="C2101" s="17" t="s">
        <v>11</v>
      </c>
      <c r="D2101" s="7">
        <v>5744.85</v>
      </c>
      <c r="E2101" s="10"/>
    </row>
    <row r="2102" spans="2:5" ht="15" customHeight="1" x14ac:dyDescent="0.25">
      <c r="B2102" s="9"/>
      <c r="C2102" s="17" t="s">
        <v>12</v>
      </c>
      <c r="D2102" s="7">
        <v>842.40000000000009</v>
      </c>
      <c r="E2102" s="10"/>
    </row>
    <row r="2103" spans="2:5" ht="15" customHeight="1" x14ac:dyDescent="0.25">
      <c r="B2103" s="9"/>
      <c r="C2103" s="17" t="s">
        <v>15</v>
      </c>
      <c r="D2103" s="7">
        <v>59.14</v>
      </c>
      <c r="E2103" s="10"/>
    </row>
    <row r="2104" spans="2:5" ht="15" customHeight="1" x14ac:dyDescent="0.25">
      <c r="B2104" s="9"/>
      <c r="C2104" s="25" t="s">
        <v>17</v>
      </c>
      <c r="D2104" s="26">
        <v>370.76</v>
      </c>
      <c r="E2104" s="10"/>
    </row>
    <row r="2105" spans="2:5" ht="15" customHeight="1" x14ac:dyDescent="0.25">
      <c r="B2105" s="9"/>
      <c r="C2105" s="15" t="s">
        <v>23</v>
      </c>
      <c r="D2105" s="7">
        <v>6811.34</v>
      </c>
      <c r="E2105" s="10"/>
    </row>
    <row r="2106" spans="2:5" ht="15" customHeight="1" x14ac:dyDescent="0.25">
      <c r="B2106" s="9"/>
      <c r="C2106" s="18" t="s">
        <v>0</v>
      </c>
      <c r="D2106" s="11">
        <v>6811.34</v>
      </c>
      <c r="E2106" s="10"/>
    </row>
    <row r="2107" spans="2:5" ht="15" customHeight="1" x14ac:dyDescent="0.25">
      <c r="B2107" s="9"/>
      <c r="C2107" s="15" t="s">
        <v>25</v>
      </c>
      <c r="D2107" s="7">
        <v>7017.1500000000005</v>
      </c>
      <c r="E2107" s="10"/>
    </row>
    <row r="2108" spans="2:5" ht="15" customHeight="1" x14ac:dyDescent="0.25">
      <c r="B2108" s="9"/>
      <c r="C2108" s="23" t="s">
        <v>10</v>
      </c>
      <c r="D2108" s="26">
        <v>6646.39</v>
      </c>
      <c r="E2108" s="10"/>
    </row>
    <row r="2109" spans="2:5" ht="15" customHeight="1" x14ac:dyDescent="0.25">
      <c r="B2109" s="9"/>
      <c r="C2109" s="23" t="s">
        <v>17</v>
      </c>
      <c r="D2109" s="26">
        <v>370.76</v>
      </c>
      <c r="E2109" s="10"/>
    </row>
    <row r="2110" spans="2:5" ht="15" customHeight="1" x14ac:dyDescent="0.25">
      <c r="B2110" s="9"/>
      <c r="C2110" s="21" t="s">
        <v>27</v>
      </c>
      <c r="D2110" s="12">
        <v>-205.81</v>
      </c>
      <c r="E2110" s="10"/>
    </row>
    <row r="2111" spans="2:5" ht="15" customHeight="1" x14ac:dyDescent="0.25">
      <c r="B2111" s="9"/>
      <c r="C2111" s="21" t="s">
        <v>28</v>
      </c>
      <c r="D2111" s="12">
        <v>643.29</v>
      </c>
      <c r="E2111" s="10"/>
    </row>
    <row r="2112" spans="2:5" ht="15" customHeight="1" x14ac:dyDescent="0.25">
      <c r="B2112" s="9"/>
      <c r="C2112" s="21" t="s">
        <v>29</v>
      </c>
      <c r="D2112" s="12">
        <v>437.48</v>
      </c>
      <c r="E2112" s="10"/>
    </row>
    <row r="2113" spans="2:5" ht="15" customHeight="1" x14ac:dyDescent="0.25">
      <c r="B2113" s="9"/>
      <c r="C2113" s="15" t="s">
        <v>31</v>
      </c>
      <c r="D2113" s="8">
        <v>404</v>
      </c>
      <c r="E2113" s="10"/>
    </row>
    <row r="2114" spans="2:5" ht="30" customHeight="1" x14ac:dyDescent="0.25">
      <c r="B2114" s="9"/>
      <c r="C2114" s="16" t="s">
        <v>32</v>
      </c>
      <c r="D2114" s="8">
        <v>350</v>
      </c>
      <c r="E2114" s="10"/>
    </row>
    <row r="2115" spans="2:5" ht="15" customHeight="1" x14ac:dyDescent="0.25">
      <c r="B2115" s="9"/>
      <c r="C2115" s="16" t="s">
        <v>33</v>
      </c>
      <c r="D2115" s="8">
        <v>54</v>
      </c>
      <c r="E2115" s="10"/>
    </row>
    <row r="2116" spans="2:5" ht="13.8" x14ac:dyDescent="0.25">
      <c r="B2116" s="9"/>
      <c r="C2116" s="216" t="s">
        <v>139</v>
      </c>
      <c r="D2116" s="217"/>
      <c r="E2116" s="10"/>
    </row>
    <row r="2117" spans="2:5" ht="15" customHeight="1" x14ac:dyDescent="0.25">
      <c r="B2117" s="9"/>
      <c r="C2117" s="13" t="s">
        <v>0</v>
      </c>
      <c r="D2117" s="11">
        <v>2580.6</v>
      </c>
      <c r="E2117" s="10"/>
    </row>
    <row r="2118" spans="2:5" ht="15" customHeight="1" x14ac:dyDescent="0.25">
      <c r="B2118" s="9"/>
      <c r="C2118" s="14" t="s">
        <v>2</v>
      </c>
      <c r="D2118" s="11">
        <v>9.5</v>
      </c>
      <c r="E2118" s="10"/>
    </row>
    <row r="2119" spans="2:5" ht="15" customHeight="1" x14ac:dyDescent="0.25">
      <c r="B2119" s="9"/>
      <c r="C2119" s="14" t="s">
        <v>3</v>
      </c>
      <c r="D2119" s="11">
        <v>2571.1</v>
      </c>
      <c r="E2119" s="10"/>
    </row>
    <row r="2120" spans="2:5" ht="15" customHeight="1" x14ac:dyDescent="0.25">
      <c r="B2120" s="9"/>
      <c r="C2120" s="22" t="s">
        <v>10</v>
      </c>
      <c r="D2120" s="26">
        <v>2560.0999999999995</v>
      </c>
      <c r="E2120" s="10"/>
    </row>
    <row r="2121" spans="2:5" ht="15" customHeight="1" x14ac:dyDescent="0.25">
      <c r="B2121" s="9"/>
      <c r="C2121" s="17" t="s">
        <v>11</v>
      </c>
      <c r="D2121" s="7">
        <v>2214.6999999999998</v>
      </c>
      <c r="E2121" s="10"/>
    </row>
    <row r="2122" spans="2:5" ht="15" customHeight="1" x14ac:dyDescent="0.25">
      <c r="B2122" s="9"/>
      <c r="C2122" s="17" t="s">
        <v>12</v>
      </c>
      <c r="D2122" s="7">
        <v>315.2</v>
      </c>
      <c r="E2122" s="10"/>
    </row>
    <row r="2123" spans="2:5" ht="15" customHeight="1" x14ac:dyDescent="0.25">
      <c r="B2123" s="9"/>
      <c r="C2123" s="17" t="s">
        <v>15</v>
      </c>
      <c r="D2123" s="7">
        <v>24.1</v>
      </c>
      <c r="E2123" s="10"/>
    </row>
    <row r="2124" spans="2:5" ht="15" customHeight="1" x14ac:dyDescent="0.25">
      <c r="B2124" s="9"/>
      <c r="C2124" s="17" t="s">
        <v>16</v>
      </c>
      <c r="D2124" s="7">
        <v>6.1</v>
      </c>
      <c r="E2124" s="10"/>
    </row>
    <row r="2125" spans="2:5" ht="15" customHeight="1" x14ac:dyDescent="0.25">
      <c r="B2125" s="9"/>
      <c r="C2125" s="25" t="s">
        <v>17</v>
      </c>
      <c r="D2125" s="26">
        <v>29.4</v>
      </c>
      <c r="E2125" s="10"/>
    </row>
    <row r="2126" spans="2:5" ht="15" customHeight="1" x14ac:dyDescent="0.25">
      <c r="B2126" s="9"/>
      <c r="C2126" s="15" t="s">
        <v>23</v>
      </c>
      <c r="D2126" s="7">
        <v>2580.6</v>
      </c>
      <c r="E2126" s="10"/>
    </row>
    <row r="2127" spans="2:5" ht="15" customHeight="1" x14ac:dyDescent="0.25">
      <c r="B2127" s="9"/>
      <c r="C2127" s="18" t="s">
        <v>0</v>
      </c>
      <c r="D2127" s="11">
        <v>2580.6</v>
      </c>
      <c r="E2127" s="10"/>
    </row>
    <row r="2128" spans="2:5" ht="15" customHeight="1" x14ac:dyDescent="0.25">
      <c r="B2128" s="9"/>
      <c r="C2128" s="15" t="s">
        <v>25</v>
      </c>
      <c r="D2128" s="7">
        <v>2589.5</v>
      </c>
      <c r="E2128" s="10"/>
    </row>
    <row r="2129" spans="2:5" ht="15" customHeight="1" x14ac:dyDescent="0.25">
      <c r="B2129" s="9"/>
      <c r="C2129" s="23" t="s">
        <v>10</v>
      </c>
      <c r="D2129" s="26">
        <v>2560.1</v>
      </c>
      <c r="E2129" s="10"/>
    </row>
    <row r="2130" spans="2:5" ht="15" customHeight="1" x14ac:dyDescent="0.25">
      <c r="B2130" s="9"/>
      <c r="C2130" s="23" t="s">
        <v>17</v>
      </c>
      <c r="D2130" s="26">
        <v>29.4</v>
      </c>
      <c r="E2130" s="10"/>
    </row>
    <row r="2131" spans="2:5" ht="15" customHeight="1" x14ac:dyDescent="0.25">
      <c r="B2131" s="9"/>
      <c r="C2131" s="21" t="s">
        <v>27</v>
      </c>
      <c r="D2131" s="12">
        <v>-8.9</v>
      </c>
      <c r="E2131" s="10"/>
    </row>
    <row r="2132" spans="2:5" ht="15" customHeight="1" x14ac:dyDescent="0.25">
      <c r="B2132" s="9"/>
      <c r="C2132" s="21" t="s">
        <v>28</v>
      </c>
      <c r="D2132" s="12">
        <v>173.8</v>
      </c>
      <c r="E2132" s="10"/>
    </row>
    <row r="2133" spans="2:5" ht="15" customHeight="1" x14ac:dyDescent="0.25">
      <c r="B2133" s="9"/>
      <c r="C2133" s="21" t="s">
        <v>29</v>
      </c>
      <c r="D2133" s="12">
        <v>164.9</v>
      </c>
      <c r="E2133" s="10"/>
    </row>
    <row r="2134" spans="2:5" ht="15" customHeight="1" x14ac:dyDescent="0.25">
      <c r="B2134" s="9"/>
      <c r="C2134" s="15" t="s">
        <v>31</v>
      </c>
      <c r="D2134" s="8">
        <v>190</v>
      </c>
      <c r="E2134" s="10"/>
    </row>
    <row r="2135" spans="2:5" ht="30" customHeight="1" x14ac:dyDescent="0.25">
      <c r="B2135" s="9"/>
      <c r="C2135" s="16" t="s">
        <v>32</v>
      </c>
      <c r="D2135" s="8">
        <v>154</v>
      </c>
      <c r="E2135" s="10"/>
    </row>
    <row r="2136" spans="2:5" ht="15" customHeight="1" x14ac:dyDescent="0.25">
      <c r="B2136" s="9"/>
      <c r="C2136" s="16" t="s">
        <v>33</v>
      </c>
      <c r="D2136" s="8">
        <v>36</v>
      </c>
      <c r="E2136" s="10"/>
    </row>
    <row r="2137" spans="2:5" ht="13.8" x14ac:dyDescent="0.25">
      <c r="B2137" s="9"/>
      <c r="C2137" s="216" t="s">
        <v>140</v>
      </c>
      <c r="D2137" s="217"/>
      <c r="E2137" s="10"/>
    </row>
    <row r="2138" spans="2:5" ht="15" customHeight="1" x14ac:dyDescent="0.25">
      <c r="B2138" s="9"/>
      <c r="C2138" s="13" t="s">
        <v>0</v>
      </c>
      <c r="D2138" s="11">
        <v>7890.3</v>
      </c>
      <c r="E2138" s="10"/>
    </row>
    <row r="2139" spans="2:5" ht="15" customHeight="1" x14ac:dyDescent="0.25">
      <c r="B2139" s="9"/>
      <c r="C2139" s="14" t="s">
        <v>2</v>
      </c>
      <c r="D2139" s="11">
        <v>81.3</v>
      </c>
      <c r="E2139" s="10"/>
    </row>
    <row r="2140" spans="2:5" ht="15" customHeight="1" x14ac:dyDescent="0.25">
      <c r="B2140" s="9"/>
      <c r="C2140" s="14" t="s">
        <v>3</v>
      </c>
      <c r="D2140" s="11">
        <v>7809</v>
      </c>
      <c r="E2140" s="10"/>
    </row>
    <row r="2141" spans="2:5" ht="15" customHeight="1" x14ac:dyDescent="0.25">
      <c r="B2141" s="9"/>
      <c r="C2141" s="22" t="s">
        <v>10</v>
      </c>
      <c r="D2141" s="26">
        <v>7780.2</v>
      </c>
      <c r="E2141" s="10"/>
    </row>
    <row r="2142" spans="2:5" ht="15" customHeight="1" x14ac:dyDescent="0.25">
      <c r="B2142" s="9"/>
      <c r="C2142" s="17" t="s">
        <v>11</v>
      </c>
      <c r="D2142" s="7">
        <v>6970.7</v>
      </c>
      <c r="E2142" s="10"/>
    </row>
    <row r="2143" spans="2:5" ht="15" customHeight="1" x14ac:dyDescent="0.25">
      <c r="B2143" s="9"/>
      <c r="C2143" s="17" t="s">
        <v>12</v>
      </c>
      <c r="D2143" s="7">
        <v>743.8</v>
      </c>
      <c r="E2143" s="10"/>
    </row>
    <row r="2144" spans="2:5" ht="15" customHeight="1" x14ac:dyDescent="0.25">
      <c r="B2144" s="9"/>
      <c r="C2144" s="17" t="s">
        <v>15</v>
      </c>
      <c r="D2144" s="7">
        <v>56.7</v>
      </c>
      <c r="E2144" s="10"/>
    </row>
    <row r="2145" spans="2:5" ht="15" customHeight="1" x14ac:dyDescent="0.25">
      <c r="B2145" s="9"/>
      <c r="C2145" s="17" t="s">
        <v>16</v>
      </c>
      <c r="D2145" s="7">
        <v>9</v>
      </c>
      <c r="E2145" s="10"/>
    </row>
    <row r="2146" spans="2:5" ht="15" customHeight="1" x14ac:dyDescent="0.25">
      <c r="B2146" s="9"/>
      <c r="C2146" s="25" t="s">
        <v>17</v>
      </c>
      <c r="D2146" s="26">
        <v>50.7</v>
      </c>
      <c r="E2146" s="10"/>
    </row>
    <row r="2147" spans="2:5" ht="15" customHeight="1" x14ac:dyDescent="0.25">
      <c r="B2147" s="9"/>
      <c r="C2147" s="15" t="s">
        <v>23</v>
      </c>
      <c r="D2147" s="7">
        <v>7890.3</v>
      </c>
      <c r="E2147" s="10"/>
    </row>
    <row r="2148" spans="2:5" ht="15" customHeight="1" x14ac:dyDescent="0.25">
      <c r="B2148" s="9"/>
      <c r="C2148" s="18" t="s">
        <v>0</v>
      </c>
      <c r="D2148" s="11">
        <v>7890.3</v>
      </c>
      <c r="E2148" s="10"/>
    </row>
    <row r="2149" spans="2:5" ht="15" customHeight="1" x14ac:dyDescent="0.25">
      <c r="B2149" s="9"/>
      <c r="C2149" s="15" t="s">
        <v>25</v>
      </c>
      <c r="D2149" s="7">
        <v>7830.9</v>
      </c>
      <c r="E2149" s="10"/>
    </row>
    <row r="2150" spans="2:5" ht="15" customHeight="1" x14ac:dyDescent="0.25">
      <c r="B2150" s="9"/>
      <c r="C2150" s="23" t="s">
        <v>10</v>
      </c>
      <c r="D2150" s="26">
        <v>7780.2</v>
      </c>
      <c r="E2150" s="10"/>
    </row>
    <row r="2151" spans="2:5" ht="15" customHeight="1" x14ac:dyDescent="0.25">
      <c r="B2151" s="9"/>
      <c r="C2151" s="23" t="s">
        <v>17</v>
      </c>
      <c r="D2151" s="26">
        <v>50.7</v>
      </c>
      <c r="E2151" s="10"/>
    </row>
    <row r="2152" spans="2:5" ht="15" customHeight="1" x14ac:dyDescent="0.25">
      <c r="B2152" s="9"/>
      <c r="C2152" s="21" t="s">
        <v>27</v>
      </c>
      <c r="D2152" s="12">
        <v>59.4</v>
      </c>
      <c r="E2152" s="10"/>
    </row>
    <row r="2153" spans="2:5" ht="15" customHeight="1" x14ac:dyDescent="0.25">
      <c r="B2153" s="9"/>
      <c r="C2153" s="21" t="s">
        <v>28</v>
      </c>
      <c r="D2153" s="12">
        <v>251.2</v>
      </c>
      <c r="E2153" s="10"/>
    </row>
    <row r="2154" spans="2:5" ht="15" customHeight="1" x14ac:dyDescent="0.25">
      <c r="B2154" s="9"/>
      <c r="C2154" s="21" t="s">
        <v>29</v>
      </c>
      <c r="D2154" s="12">
        <v>310.60000000000002</v>
      </c>
      <c r="E2154" s="10"/>
    </row>
    <row r="2155" spans="2:5" ht="15" customHeight="1" x14ac:dyDescent="0.25">
      <c r="B2155" s="9"/>
      <c r="C2155" s="15" t="s">
        <v>31</v>
      </c>
      <c r="D2155" s="8">
        <v>672</v>
      </c>
      <c r="E2155" s="10"/>
    </row>
    <row r="2156" spans="2:5" ht="30" customHeight="1" x14ac:dyDescent="0.25">
      <c r="B2156" s="9"/>
      <c r="C2156" s="16" t="s">
        <v>32</v>
      </c>
      <c r="D2156" s="8">
        <v>549</v>
      </c>
      <c r="E2156" s="10"/>
    </row>
    <row r="2157" spans="2:5" ht="15" customHeight="1" x14ac:dyDescent="0.25">
      <c r="B2157" s="9"/>
      <c r="C2157" s="16" t="s">
        <v>33</v>
      </c>
      <c r="D2157" s="8">
        <v>123</v>
      </c>
      <c r="E2157" s="10"/>
    </row>
    <row r="2158" spans="2:5" ht="13.8" x14ac:dyDescent="0.25">
      <c r="B2158" s="9"/>
      <c r="C2158" s="216" t="s">
        <v>141</v>
      </c>
      <c r="D2158" s="217"/>
      <c r="E2158" s="10"/>
    </row>
    <row r="2159" spans="2:5" ht="15" customHeight="1" x14ac:dyDescent="0.25">
      <c r="B2159" s="9"/>
      <c r="C2159" s="13" t="s">
        <v>0</v>
      </c>
      <c r="D2159" s="11">
        <v>15466</v>
      </c>
      <c r="E2159" s="10"/>
    </row>
    <row r="2160" spans="2:5" ht="15" customHeight="1" x14ac:dyDescent="0.25">
      <c r="B2160" s="9"/>
      <c r="C2160" s="14" t="s">
        <v>2</v>
      </c>
      <c r="D2160" s="11">
        <v>265</v>
      </c>
      <c r="E2160" s="10"/>
    </row>
    <row r="2161" spans="2:5" ht="15" customHeight="1" x14ac:dyDescent="0.25">
      <c r="B2161" s="9"/>
      <c r="C2161" s="14" t="s">
        <v>3</v>
      </c>
      <c r="D2161" s="11">
        <v>15201</v>
      </c>
      <c r="E2161" s="10"/>
    </row>
    <row r="2162" spans="2:5" ht="15" customHeight="1" x14ac:dyDescent="0.25">
      <c r="B2162" s="9"/>
      <c r="C2162" s="22" t="s">
        <v>10</v>
      </c>
      <c r="D2162" s="26">
        <v>15216</v>
      </c>
      <c r="E2162" s="10"/>
    </row>
    <row r="2163" spans="2:5" ht="15" customHeight="1" x14ac:dyDescent="0.25">
      <c r="B2163" s="9"/>
      <c r="C2163" s="17" t="s">
        <v>11</v>
      </c>
      <c r="D2163" s="7">
        <v>13510</v>
      </c>
      <c r="E2163" s="10"/>
    </row>
    <row r="2164" spans="2:5" ht="15" customHeight="1" x14ac:dyDescent="0.25">
      <c r="B2164" s="9"/>
      <c r="C2164" s="17" t="s">
        <v>12</v>
      </c>
      <c r="D2164" s="7">
        <v>1585</v>
      </c>
      <c r="E2164" s="10"/>
    </row>
    <row r="2165" spans="2:5" ht="15" customHeight="1" x14ac:dyDescent="0.25">
      <c r="B2165" s="9"/>
      <c r="C2165" s="17" t="s">
        <v>15</v>
      </c>
      <c r="D2165" s="7">
        <v>121</v>
      </c>
      <c r="E2165" s="10"/>
    </row>
    <row r="2166" spans="2:5" ht="15" customHeight="1" x14ac:dyDescent="0.25">
      <c r="B2166" s="9"/>
      <c r="C2166" s="25" t="s">
        <v>17</v>
      </c>
      <c r="D2166" s="26">
        <v>114</v>
      </c>
      <c r="E2166" s="10"/>
    </row>
    <row r="2167" spans="2:5" ht="15" customHeight="1" x14ac:dyDescent="0.25">
      <c r="B2167" s="9"/>
      <c r="C2167" s="15" t="s">
        <v>23</v>
      </c>
      <c r="D2167" s="7">
        <v>15466</v>
      </c>
      <c r="E2167" s="10"/>
    </row>
    <row r="2168" spans="2:5" ht="15" customHeight="1" x14ac:dyDescent="0.25">
      <c r="B2168" s="9"/>
      <c r="C2168" s="18" t="s">
        <v>0</v>
      </c>
      <c r="D2168" s="11">
        <v>15466</v>
      </c>
      <c r="E2168" s="10"/>
    </row>
    <row r="2169" spans="2:5" ht="15" customHeight="1" x14ac:dyDescent="0.25">
      <c r="B2169" s="9"/>
      <c r="C2169" s="15" t="s">
        <v>25</v>
      </c>
      <c r="D2169" s="7">
        <v>15330</v>
      </c>
      <c r="E2169" s="10"/>
    </row>
    <row r="2170" spans="2:5" ht="15" customHeight="1" x14ac:dyDescent="0.25">
      <c r="B2170" s="9"/>
      <c r="C2170" s="23" t="s">
        <v>10</v>
      </c>
      <c r="D2170" s="26">
        <v>15216</v>
      </c>
      <c r="E2170" s="10"/>
    </row>
    <row r="2171" spans="2:5" ht="15" customHeight="1" x14ac:dyDescent="0.25">
      <c r="B2171" s="9"/>
      <c r="C2171" s="23" t="s">
        <v>17</v>
      </c>
      <c r="D2171" s="26">
        <v>114</v>
      </c>
      <c r="E2171" s="10"/>
    </row>
    <row r="2172" spans="2:5" ht="15" customHeight="1" x14ac:dyDescent="0.25">
      <c r="B2172" s="9"/>
      <c r="C2172" s="21" t="s">
        <v>27</v>
      </c>
      <c r="D2172" s="12">
        <v>136</v>
      </c>
      <c r="E2172" s="10"/>
    </row>
    <row r="2173" spans="2:5" ht="15" customHeight="1" x14ac:dyDescent="0.25">
      <c r="B2173" s="9"/>
      <c r="C2173" s="21" t="s">
        <v>28</v>
      </c>
      <c r="D2173" s="12">
        <v>895</v>
      </c>
      <c r="E2173" s="10"/>
    </row>
    <row r="2174" spans="2:5" ht="15" customHeight="1" x14ac:dyDescent="0.25">
      <c r="B2174" s="9"/>
      <c r="C2174" s="21" t="s">
        <v>29</v>
      </c>
      <c r="D2174" s="12">
        <v>1031</v>
      </c>
      <c r="E2174" s="10"/>
    </row>
    <row r="2175" spans="2:5" ht="15" customHeight="1" x14ac:dyDescent="0.25">
      <c r="B2175" s="9"/>
      <c r="C2175" s="15" t="s">
        <v>31</v>
      </c>
      <c r="D2175" s="8">
        <v>1233</v>
      </c>
      <c r="E2175" s="10"/>
    </row>
    <row r="2176" spans="2:5" ht="30" customHeight="1" x14ac:dyDescent="0.25">
      <c r="B2176" s="9"/>
      <c r="C2176" s="16" t="s">
        <v>32</v>
      </c>
      <c r="D2176" s="8">
        <v>1025</v>
      </c>
      <c r="E2176" s="10"/>
    </row>
    <row r="2177" spans="2:5" ht="15" customHeight="1" x14ac:dyDescent="0.25">
      <c r="B2177" s="9"/>
      <c r="C2177" s="16" t="s">
        <v>33</v>
      </c>
      <c r="D2177" s="8">
        <v>208</v>
      </c>
      <c r="E2177" s="10"/>
    </row>
    <row r="2178" spans="2:5" ht="13.8" x14ac:dyDescent="0.25">
      <c r="B2178" s="9"/>
      <c r="C2178" s="216" t="s">
        <v>142</v>
      </c>
      <c r="D2178" s="217"/>
      <c r="E2178" s="10"/>
    </row>
    <row r="2179" spans="2:5" ht="15" customHeight="1" x14ac:dyDescent="0.25">
      <c r="B2179" s="9"/>
      <c r="C2179" s="13" t="s">
        <v>0</v>
      </c>
      <c r="D2179" s="11">
        <v>12256.27</v>
      </c>
      <c r="E2179" s="10"/>
    </row>
    <row r="2180" spans="2:5" ht="15" customHeight="1" x14ac:dyDescent="0.25">
      <c r="B2180" s="9"/>
      <c r="C2180" s="14" t="s">
        <v>2</v>
      </c>
      <c r="D2180" s="11">
        <v>80.069999999999993</v>
      </c>
      <c r="E2180" s="10"/>
    </row>
    <row r="2181" spans="2:5" ht="15" customHeight="1" x14ac:dyDescent="0.25">
      <c r="B2181" s="9"/>
      <c r="C2181" s="14" t="s">
        <v>3</v>
      </c>
      <c r="D2181" s="11">
        <v>12176.2</v>
      </c>
      <c r="E2181" s="10"/>
    </row>
    <row r="2182" spans="2:5" ht="15" customHeight="1" x14ac:dyDescent="0.25">
      <c r="B2182" s="9"/>
      <c r="C2182" s="22" t="s">
        <v>10</v>
      </c>
      <c r="D2182" s="26">
        <v>12107.11</v>
      </c>
      <c r="E2182" s="10"/>
    </row>
    <row r="2183" spans="2:5" ht="15" customHeight="1" x14ac:dyDescent="0.25">
      <c r="B2183" s="9"/>
      <c r="C2183" s="17" t="s">
        <v>11</v>
      </c>
      <c r="D2183" s="7">
        <v>10955.44</v>
      </c>
      <c r="E2183" s="10"/>
    </row>
    <row r="2184" spans="2:5" ht="15" customHeight="1" x14ac:dyDescent="0.25">
      <c r="B2184" s="9"/>
      <c r="C2184" s="17" t="s">
        <v>12</v>
      </c>
      <c r="D2184" s="7">
        <v>1061.74</v>
      </c>
      <c r="E2184" s="10"/>
    </row>
    <row r="2185" spans="2:5" ht="15" customHeight="1" x14ac:dyDescent="0.25">
      <c r="B2185" s="9"/>
      <c r="C2185" s="17" t="s">
        <v>15</v>
      </c>
      <c r="D2185" s="7">
        <v>3.92</v>
      </c>
      <c r="E2185" s="10"/>
    </row>
    <row r="2186" spans="2:5" ht="15" customHeight="1" x14ac:dyDescent="0.25">
      <c r="B2186" s="9"/>
      <c r="C2186" s="17" t="s">
        <v>16</v>
      </c>
      <c r="D2186" s="7">
        <v>86.01</v>
      </c>
      <c r="E2186" s="10"/>
    </row>
    <row r="2187" spans="2:5" ht="15" customHeight="1" x14ac:dyDescent="0.25">
      <c r="B2187" s="9"/>
      <c r="C2187" s="15" t="s">
        <v>23</v>
      </c>
      <c r="D2187" s="7">
        <v>12256.27</v>
      </c>
      <c r="E2187" s="10"/>
    </row>
    <row r="2188" spans="2:5" ht="15" customHeight="1" x14ac:dyDescent="0.25">
      <c r="B2188" s="9"/>
      <c r="C2188" s="18" t="s">
        <v>0</v>
      </c>
      <c r="D2188" s="11">
        <v>12256.27</v>
      </c>
      <c r="E2188" s="10"/>
    </row>
    <row r="2189" spans="2:5" ht="15" customHeight="1" x14ac:dyDescent="0.25">
      <c r="B2189" s="9"/>
      <c r="C2189" s="15" t="s">
        <v>25</v>
      </c>
      <c r="D2189" s="7">
        <v>12107.11</v>
      </c>
      <c r="E2189" s="10"/>
    </row>
    <row r="2190" spans="2:5" ht="15" customHeight="1" x14ac:dyDescent="0.25">
      <c r="B2190" s="9"/>
      <c r="C2190" s="23" t="s">
        <v>10</v>
      </c>
      <c r="D2190" s="26">
        <v>12107.11</v>
      </c>
      <c r="E2190" s="10"/>
    </row>
    <row r="2191" spans="2:5" ht="15" customHeight="1" x14ac:dyDescent="0.25">
      <c r="B2191" s="9"/>
      <c r="C2191" s="21" t="s">
        <v>27</v>
      </c>
      <c r="D2191" s="12">
        <v>149.16</v>
      </c>
      <c r="E2191" s="10"/>
    </row>
    <row r="2192" spans="2:5" ht="15" customHeight="1" x14ac:dyDescent="0.25">
      <c r="B2192" s="9"/>
      <c r="C2192" s="21" t="s">
        <v>28</v>
      </c>
      <c r="D2192" s="12">
        <v>343.9</v>
      </c>
      <c r="E2192" s="10"/>
    </row>
    <row r="2193" spans="2:5" ht="15" customHeight="1" x14ac:dyDescent="0.25">
      <c r="B2193" s="9"/>
      <c r="C2193" s="21" t="s">
        <v>29</v>
      </c>
      <c r="D2193" s="12">
        <v>493.06</v>
      </c>
      <c r="E2193" s="10"/>
    </row>
    <row r="2194" spans="2:5" ht="15" customHeight="1" x14ac:dyDescent="0.25">
      <c r="B2194" s="9"/>
      <c r="C2194" s="15" t="s">
        <v>31</v>
      </c>
      <c r="D2194" s="8">
        <v>1182</v>
      </c>
      <c r="E2194" s="10"/>
    </row>
    <row r="2195" spans="2:5" ht="30" customHeight="1" x14ac:dyDescent="0.25">
      <c r="B2195" s="9"/>
      <c r="C2195" s="16" t="s">
        <v>32</v>
      </c>
      <c r="D2195" s="8">
        <v>1070</v>
      </c>
      <c r="E2195" s="10"/>
    </row>
    <row r="2196" spans="2:5" ht="15" customHeight="1" x14ac:dyDescent="0.25">
      <c r="B2196" s="9"/>
      <c r="C2196" s="16" t="s">
        <v>33</v>
      </c>
      <c r="D2196" s="8">
        <v>112</v>
      </c>
      <c r="E2196" s="10"/>
    </row>
    <row r="2197" spans="2:5" ht="13.8" x14ac:dyDescent="0.25">
      <c r="B2197" s="9"/>
      <c r="C2197" s="216" t="s">
        <v>143</v>
      </c>
      <c r="D2197" s="217"/>
      <c r="E2197" s="10"/>
    </row>
    <row r="2198" spans="2:5" ht="15" customHeight="1" x14ac:dyDescent="0.25">
      <c r="B2198" s="9"/>
      <c r="C2198" s="13" t="s">
        <v>0</v>
      </c>
      <c r="D2198" s="11">
        <v>2153.4430200000002</v>
      </c>
      <c r="E2198" s="10"/>
    </row>
    <row r="2199" spans="2:5" ht="15" customHeight="1" x14ac:dyDescent="0.25">
      <c r="B2199" s="9"/>
      <c r="C2199" s="14" t="s">
        <v>2</v>
      </c>
      <c r="D2199" s="11">
        <v>1072.3322800000001</v>
      </c>
      <c r="E2199" s="10"/>
    </row>
    <row r="2200" spans="2:5" ht="15" customHeight="1" x14ac:dyDescent="0.25">
      <c r="B2200" s="9"/>
      <c r="C2200" s="14" t="s">
        <v>3</v>
      </c>
      <c r="D2200" s="11">
        <v>1081.1107400000001</v>
      </c>
      <c r="E2200" s="10"/>
    </row>
    <row r="2201" spans="2:5" ht="15" customHeight="1" x14ac:dyDescent="0.25">
      <c r="B2201" s="9"/>
      <c r="C2201" s="22" t="s">
        <v>10</v>
      </c>
      <c r="D2201" s="26">
        <v>1043.1228900000001</v>
      </c>
      <c r="E2201" s="10"/>
    </row>
    <row r="2202" spans="2:5" ht="15" customHeight="1" x14ac:dyDescent="0.25">
      <c r="B2202" s="9"/>
      <c r="C2202" s="17" t="s">
        <v>12</v>
      </c>
      <c r="D2202" s="7">
        <v>1041.1228900000001</v>
      </c>
      <c r="E2202" s="10"/>
    </row>
    <row r="2203" spans="2:5" ht="15" customHeight="1" x14ac:dyDescent="0.25">
      <c r="B2203" s="9"/>
      <c r="C2203" s="17" t="s">
        <v>15</v>
      </c>
      <c r="D2203" s="7">
        <v>2</v>
      </c>
      <c r="E2203" s="10"/>
    </row>
    <row r="2204" spans="2:5" ht="15" customHeight="1" x14ac:dyDescent="0.25">
      <c r="B2204" s="9"/>
      <c r="C2204" s="25" t="s">
        <v>17</v>
      </c>
      <c r="D2204" s="26">
        <v>1070.9652100000001</v>
      </c>
      <c r="E2204" s="10"/>
    </row>
    <row r="2205" spans="2:5" ht="15" customHeight="1" x14ac:dyDescent="0.25">
      <c r="B2205" s="9"/>
      <c r="C2205" s="15" t="s">
        <v>23</v>
      </c>
      <c r="D2205" s="7">
        <v>2153.4430200000002</v>
      </c>
      <c r="E2205" s="10"/>
    </row>
    <row r="2206" spans="2:5" ht="15" customHeight="1" x14ac:dyDescent="0.25">
      <c r="B2206" s="9"/>
      <c r="C2206" s="18" t="s">
        <v>0</v>
      </c>
      <c r="D2206" s="11">
        <v>2153.4430200000002</v>
      </c>
      <c r="E2206" s="10"/>
    </row>
    <row r="2207" spans="2:5" ht="15" customHeight="1" x14ac:dyDescent="0.25">
      <c r="B2207" s="9"/>
      <c r="C2207" s="15" t="s">
        <v>25</v>
      </c>
      <c r="D2207" s="7">
        <v>2114.0880999999999</v>
      </c>
      <c r="E2207" s="10"/>
    </row>
    <row r="2208" spans="2:5" ht="15" customHeight="1" x14ac:dyDescent="0.25">
      <c r="B2208" s="9"/>
      <c r="C2208" s="23" t="s">
        <v>10</v>
      </c>
      <c r="D2208" s="26">
        <v>1043.1228900000001</v>
      </c>
      <c r="E2208" s="10"/>
    </row>
    <row r="2209" spans="2:5" ht="15" customHeight="1" x14ac:dyDescent="0.25">
      <c r="B2209" s="9"/>
      <c r="C2209" s="23" t="s">
        <v>17</v>
      </c>
      <c r="D2209" s="26">
        <v>1070.9652100000001</v>
      </c>
      <c r="E2209" s="10"/>
    </row>
    <row r="2210" spans="2:5" ht="15" customHeight="1" x14ac:dyDescent="0.25">
      <c r="B2210" s="9"/>
      <c r="C2210" s="21" t="s">
        <v>27</v>
      </c>
      <c r="D2210" s="12">
        <v>39.35492</v>
      </c>
      <c r="E2210" s="10"/>
    </row>
    <row r="2211" spans="2:5" ht="15" customHeight="1" x14ac:dyDescent="0.25">
      <c r="B2211" s="9"/>
      <c r="C2211" s="21" t="s">
        <v>28</v>
      </c>
      <c r="D2211" s="12">
        <v>1244.0897</v>
      </c>
      <c r="E2211" s="10"/>
    </row>
    <row r="2212" spans="2:5" ht="15" customHeight="1" x14ac:dyDescent="0.25">
      <c r="B2212" s="9"/>
      <c r="C2212" s="21" t="s">
        <v>29</v>
      </c>
      <c r="D2212" s="12">
        <v>1283.44462</v>
      </c>
      <c r="E2212" s="10"/>
    </row>
    <row r="2213" spans="2:5" ht="15" customHeight="1" x14ac:dyDescent="0.25">
      <c r="B2213" s="9"/>
      <c r="C2213" s="15" t="s">
        <v>31</v>
      </c>
      <c r="D2213" s="8">
        <v>120</v>
      </c>
      <c r="E2213" s="10"/>
    </row>
    <row r="2214" spans="2:5" ht="30" customHeight="1" x14ac:dyDescent="0.25">
      <c r="B2214" s="9"/>
      <c r="C2214" s="16" t="s">
        <v>32</v>
      </c>
      <c r="D2214" s="8">
        <v>47</v>
      </c>
      <c r="E2214" s="10"/>
    </row>
    <row r="2215" spans="2:5" ht="15" customHeight="1" x14ac:dyDescent="0.25">
      <c r="B2215" s="9"/>
      <c r="C2215" s="16" t="s">
        <v>33</v>
      </c>
      <c r="D2215" s="8">
        <v>73</v>
      </c>
      <c r="E2215" s="10"/>
    </row>
    <row r="2216" spans="2:5" ht="13.8" x14ac:dyDescent="0.25">
      <c r="B2216" s="9"/>
      <c r="C2216" s="216" t="s">
        <v>144</v>
      </c>
      <c r="D2216" s="217"/>
      <c r="E2216" s="10"/>
    </row>
    <row r="2217" spans="2:5" ht="15" customHeight="1" x14ac:dyDescent="0.25">
      <c r="B2217" s="9"/>
      <c r="C2217" s="13" t="s">
        <v>0</v>
      </c>
      <c r="D2217" s="11">
        <v>878.29489999999998</v>
      </c>
      <c r="E2217" s="10"/>
    </row>
    <row r="2218" spans="2:5" ht="15" customHeight="1" x14ac:dyDescent="0.25">
      <c r="B2218" s="9"/>
      <c r="C2218" s="14" t="s">
        <v>2</v>
      </c>
      <c r="D2218" s="11">
        <v>168.58888999999999</v>
      </c>
      <c r="E2218" s="10"/>
    </row>
    <row r="2219" spans="2:5" ht="15" customHeight="1" x14ac:dyDescent="0.25">
      <c r="B2219" s="9"/>
      <c r="C2219" s="14" t="s">
        <v>3</v>
      </c>
      <c r="D2219" s="11">
        <v>709.70600999999999</v>
      </c>
      <c r="E2219" s="10"/>
    </row>
    <row r="2220" spans="2:5" ht="15" customHeight="1" x14ac:dyDescent="0.25">
      <c r="B2220" s="9"/>
      <c r="C2220" s="22" t="s">
        <v>10</v>
      </c>
      <c r="D2220" s="26">
        <v>505.52237000000002</v>
      </c>
      <c r="E2220" s="10"/>
    </row>
    <row r="2221" spans="2:5" ht="15" customHeight="1" x14ac:dyDescent="0.25">
      <c r="B2221" s="9"/>
      <c r="C2221" s="17" t="s">
        <v>12</v>
      </c>
      <c r="D2221" s="7">
        <v>505.52237000000002</v>
      </c>
      <c r="E2221" s="10"/>
    </row>
    <row r="2222" spans="2:5" ht="15" customHeight="1" x14ac:dyDescent="0.25">
      <c r="B2222" s="9"/>
      <c r="C2222" s="25" t="s">
        <v>17</v>
      </c>
      <c r="D2222" s="26">
        <v>27.12237</v>
      </c>
      <c r="E2222" s="10"/>
    </row>
    <row r="2223" spans="2:5" ht="15" customHeight="1" x14ac:dyDescent="0.25">
      <c r="B2223" s="9"/>
      <c r="C2223" s="15" t="s">
        <v>23</v>
      </c>
      <c r="D2223" s="7">
        <v>878.29489999999998</v>
      </c>
      <c r="E2223" s="10"/>
    </row>
    <row r="2224" spans="2:5" ht="15" customHeight="1" x14ac:dyDescent="0.25">
      <c r="B2224" s="9"/>
      <c r="C2224" s="18" t="s">
        <v>0</v>
      </c>
      <c r="D2224" s="11">
        <v>878.29489999999998</v>
      </c>
      <c r="E2224" s="10"/>
    </row>
    <row r="2225" spans="2:5" ht="15" customHeight="1" x14ac:dyDescent="0.25">
      <c r="B2225" s="9"/>
      <c r="C2225" s="15" t="s">
        <v>25</v>
      </c>
      <c r="D2225" s="7">
        <v>532.64474000000007</v>
      </c>
      <c r="E2225" s="10"/>
    </row>
    <row r="2226" spans="2:5" ht="15" customHeight="1" x14ac:dyDescent="0.25">
      <c r="B2226" s="9"/>
      <c r="C2226" s="23" t="s">
        <v>10</v>
      </c>
      <c r="D2226" s="26">
        <v>505.52237000000002</v>
      </c>
      <c r="E2226" s="10"/>
    </row>
    <row r="2227" spans="2:5" ht="15" customHeight="1" x14ac:dyDescent="0.25">
      <c r="B2227" s="9"/>
      <c r="C2227" s="23" t="s">
        <v>17</v>
      </c>
      <c r="D2227" s="26">
        <v>27.12237</v>
      </c>
      <c r="E2227" s="10"/>
    </row>
    <row r="2228" spans="2:5" ht="15" customHeight="1" x14ac:dyDescent="0.25">
      <c r="B2228" s="9"/>
      <c r="C2228" s="21" t="s">
        <v>27</v>
      </c>
      <c r="D2228" s="12">
        <v>345.65016000000003</v>
      </c>
      <c r="E2228" s="10"/>
    </row>
    <row r="2229" spans="2:5" ht="15" customHeight="1" x14ac:dyDescent="0.25">
      <c r="B2229" s="9"/>
      <c r="C2229" s="21" t="s">
        <v>28</v>
      </c>
      <c r="D2229" s="12">
        <v>546.34316999999999</v>
      </c>
      <c r="E2229" s="10"/>
    </row>
    <row r="2230" spans="2:5" ht="15" customHeight="1" x14ac:dyDescent="0.25">
      <c r="B2230" s="9"/>
      <c r="C2230" s="21" t="s">
        <v>29</v>
      </c>
      <c r="D2230" s="12">
        <v>891.99333000000001</v>
      </c>
      <c r="E2230" s="10"/>
    </row>
    <row r="2231" spans="2:5" ht="15" customHeight="1" x14ac:dyDescent="0.25">
      <c r="B2231" s="9"/>
      <c r="C2231" s="15" t="s">
        <v>31</v>
      </c>
      <c r="D2231" s="8">
        <v>70</v>
      </c>
      <c r="E2231" s="10"/>
    </row>
    <row r="2232" spans="2:5" ht="30" customHeight="1" x14ac:dyDescent="0.25">
      <c r="B2232" s="9"/>
      <c r="C2232" s="16" t="s">
        <v>32</v>
      </c>
      <c r="D2232" s="8">
        <v>27</v>
      </c>
      <c r="E2232" s="10"/>
    </row>
    <row r="2233" spans="2:5" ht="15" customHeight="1" x14ac:dyDescent="0.25">
      <c r="B2233" s="9"/>
      <c r="C2233" s="16" t="s">
        <v>33</v>
      </c>
      <c r="D2233" s="8">
        <v>43</v>
      </c>
      <c r="E2233" s="10"/>
    </row>
    <row r="2234" spans="2:5" ht="13.8" x14ac:dyDescent="0.25">
      <c r="B2234" s="9"/>
      <c r="C2234" s="216" t="s">
        <v>145</v>
      </c>
      <c r="D2234" s="217"/>
      <c r="E2234" s="10"/>
    </row>
    <row r="2235" spans="2:5" ht="15" customHeight="1" x14ac:dyDescent="0.25">
      <c r="B2235" s="9"/>
      <c r="C2235" s="13" t="s">
        <v>0</v>
      </c>
      <c r="D2235" s="11">
        <v>27327.769999999997</v>
      </c>
      <c r="E2235" s="10"/>
    </row>
    <row r="2236" spans="2:5" ht="15" customHeight="1" x14ac:dyDescent="0.25">
      <c r="B2236" s="9"/>
      <c r="C2236" s="14" t="s">
        <v>2</v>
      </c>
      <c r="D2236" s="11">
        <v>247.01</v>
      </c>
      <c r="E2236" s="10"/>
    </row>
    <row r="2237" spans="2:5" ht="15" customHeight="1" x14ac:dyDescent="0.25">
      <c r="B2237" s="9"/>
      <c r="C2237" s="14" t="s">
        <v>3</v>
      </c>
      <c r="D2237" s="11">
        <v>27080.76</v>
      </c>
      <c r="E2237" s="10"/>
    </row>
    <row r="2238" spans="2:5" ht="15" customHeight="1" x14ac:dyDescent="0.25">
      <c r="B2238" s="9"/>
      <c r="C2238" s="22" t="s">
        <v>10</v>
      </c>
      <c r="D2238" s="26">
        <v>27237.39</v>
      </c>
      <c r="E2238" s="10"/>
    </row>
    <row r="2239" spans="2:5" ht="15" customHeight="1" x14ac:dyDescent="0.25">
      <c r="B2239" s="9"/>
      <c r="C2239" s="17" t="s">
        <v>11</v>
      </c>
      <c r="D2239" s="7">
        <v>24103.05</v>
      </c>
      <c r="E2239" s="10"/>
    </row>
    <row r="2240" spans="2:5" ht="15" customHeight="1" x14ac:dyDescent="0.25">
      <c r="B2240" s="9"/>
      <c r="C2240" s="17" t="s">
        <v>12</v>
      </c>
      <c r="D2240" s="7">
        <v>2767.39</v>
      </c>
      <c r="E2240" s="10"/>
    </row>
    <row r="2241" spans="2:5" ht="15" customHeight="1" x14ac:dyDescent="0.25">
      <c r="B2241" s="9"/>
      <c r="C2241" s="17" t="s">
        <v>15</v>
      </c>
      <c r="D2241" s="7">
        <v>279.47000000000003</v>
      </c>
      <c r="E2241" s="10"/>
    </row>
    <row r="2242" spans="2:5" ht="15" customHeight="1" x14ac:dyDescent="0.25">
      <c r="B2242" s="9"/>
      <c r="C2242" s="17" t="s">
        <v>16</v>
      </c>
      <c r="D2242" s="7">
        <v>87.48</v>
      </c>
      <c r="E2242" s="10"/>
    </row>
    <row r="2243" spans="2:5" ht="15" customHeight="1" x14ac:dyDescent="0.25">
      <c r="B2243" s="9"/>
      <c r="C2243" s="25" t="s">
        <v>17</v>
      </c>
      <c r="D2243" s="26">
        <v>66.25</v>
      </c>
      <c r="E2243" s="10"/>
    </row>
    <row r="2244" spans="2:5" ht="15" customHeight="1" x14ac:dyDescent="0.25">
      <c r="B2244" s="9"/>
      <c r="C2244" s="15" t="s">
        <v>23</v>
      </c>
      <c r="D2244" s="7">
        <v>27327.77</v>
      </c>
      <c r="E2244" s="10"/>
    </row>
    <row r="2245" spans="2:5" ht="15" customHeight="1" x14ac:dyDescent="0.25">
      <c r="B2245" s="9"/>
      <c r="C2245" s="18" t="s">
        <v>0</v>
      </c>
      <c r="D2245" s="11">
        <v>27327.77</v>
      </c>
      <c r="E2245" s="10"/>
    </row>
    <row r="2246" spans="2:5" ht="15" customHeight="1" x14ac:dyDescent="0.25">
      <c r="B2246" s="9"/>
      <c r="C2246" s="15" t="s">
        <v>25</v>
      </c>
      <c r="D2246" s="7">
        <v>27303.64</v>
      </c>
      <c r="E2246" s="10"/>
    </row>
    <row r="2247" spans="2:5" ht="15" customHeight="1" x14ac:dyDescent="0.25">
      <c r="B2247" s="9"/>
      <c r="C2247" s="23" t="s">
        <v>10</v>
      </c>
      <c r="D2247" s="26">
        <v>27237.39</v>
      </c>
      <c r="E2247" s="10"/>
    </row>
    <row r="2248" spans="2:5" ht="15" customHeight="1" x14ac:dyDescent="0.25">
      <c r="B2248" s="9"/>
      <c r="C2248" s="23" t="s">
        <v>17</v>
      </c>
      <c r="D2248" s="26">
        <v>66.25</v>
      </c>
      <c r="E2248" s="10"/>
    </row>
    <row r="2249" spans="2:5" ht="15" customHeight="1" x14ac:dyDescent="0.25">
      <c r="B2249" s="9"/>
      <c r="C2249" s="21" t="s">
        <v>27</v>
      </c>
      <c r="D2249" s="12">
        <v>24.13</v>
      </c>
      <c r="E2249" s="10"/>
    </row>
    <row r="2250" spans="2:5" ht="15" customHeight="1" x14ac:dyDescent="0.25">
      <c r="B2250" s="9"/>
      <c r="C2250" s="21" t="s">
        <v>28</v>
      </c>
      <c r="D2250" s="12">
        <v>1035.44</v>
      </c>
      <c r="E2250" s="10"/>
    </row>
    <row r="2251" spans="2:5" ht="15" customHeight="1" x14ac:dyDescent="0.25">
      <c r="B2251" s="9"/>
      <c r="C2251" s="21" t="s">
        <v>29</v>
      </c>
      <c r="D2251" s="12">
        <v>1059.57</v>
      </c>
      <c r="E2251" s="10"/>
    </row>
    <row r="2252" spans="2:5" ht="15" customHeight="1" x14ac:dyDescent="0.25">
      <c r="B2252" s="9"/>
      <c r="C2252" s="15" t="s">
        <v>31</v>
      </c>
      <c r="D2252" s="8">
        <v>1857</v>
      </c>
      <c r="E2252" s="10"/>
    </row>
    <row r="2253" spans="2:5" ht="30" customHeight="1" x14ac:dyDescent="0.25">
      <c r="B2253" s="9"/>
      <c r="C2253" s="16" t="s">
        <v>32</v>
      </c>
      <c r="D2253" s="8">
        <v>1564</v>
      </c>
      <c r="E2253" s="10"/>
    </row>
    <row r="2254" spans="2:5" ht="15" customHeight="1" x14ac:dyDescent="0.25">
      <c r="B2254" s="9"/>
      <c r="C2254" s="16" t="s">
        <v>33</v>
      </c>
      <c r="D2254" s="8">
        <v>293</v>
      </c>
      <c r="E2254" s="10"/>
    </row>
    <row r="2255" spans="2:5" ht="13.8" x14ac:dyDescent="0.25">
      <c r="B2255" s="9"/>
      <c r="C2255" s="216" t="s">
        <v>146</v>
      </c>
      <c r="D2255" s="217"/>
      <c r="E2255" s="10"/>
    </row>
    <row r="2256" spans="2:5" ht="15" customHeight="1" x14ac:dyDescent="0.25">
      <c r="B2256" s="9"/>
      <c r="C2256" s="13" t="s">
        <v>0</v>
      </c>
      <c r="D2256" s="11">
        <v>9008.43</v>
      </c>
      <c r="E2256" s="10"/>
    </row>
    <row r="2257" spans="2:5" ht="15" customHeight="1" x14ac:dyDescent="0.25">
      <c r="B2257" s="9"/>
      <c r="C2257" s="14" t="s">
        <v>2</v>
      </c>
      <c r="D2257" s="11">
        <v>380.43</v>
      </c>
      <c r="E2257" s="10"/>
    </row>
    <row r="2258" spans="2:5" ht="15" customHeight="1" x14ac:dyDescent="0.25">
      <c r="B2258" s="9"/>
      <c r="C2258" s="14" t="s">
        <v>3</v>
      </c>
      <c r="D2258" s="11">
        <v>8628</v>
      </c>
      <c r="E2258" s="10"/>
    </row>
    <row r="2259" spans="2:5" ht="15" customHeight="1" x14ac:dyDescent="0.25">
      <c r="B2259" s="9"/>
      <c r="C2259" s="22" t="s">
        <v>10</v>
      </c>
      <c r="D2259" s="26">
        <v>8903.23</v>
      </c>
      <c r="E2259" s="10"/>
    </row>
    <row r="2260" spans="2:5" ht="15" customHeight="1" x14ac:dyDescent="0.25">
      <c r="B2260" s="9"/>
      <c r="C2260" s="17" t="s">
        <v>11</v>
      </c>
      <c r="D2260" s="7">
        <v>7494.15</v>
      </c>
      <c r="E2260" s="10"/>
    </row>
    <row r="2261" spans="2:5" ht="15" customHeight="1" x14ac:dyDescent="0.25">
      <c r="B2261" s="9"/>
      <c r="C2261" s="17" t="s">
        <v>12</v>
      </c>
      <c r="D2261" s="7">
        <v>1333.28</v>
      </c>
      <c r="E2261" s="10"/>
    </row>
    <row r="2262" spans="2:5" ht="15" customHeight="1" x14ac:dyDescent="0.25">
      <c r="B2262" s="9"/>
      <c r="C2262" s="17" t="s">
        <v>15</v>
      </c>
      <c r="D2262" s="7">
        <v>65.650000000000006</v>
      </c>
      <c r="E2262" s="10"/>
    </row>
    <row r="2263" spans="2:5" ht="15" customHeight="1" x14ac:dyDescent="0.25">
      <c r="B2263" s="9"/>
      <c r="C2263" s="17" t="s">
        <v>16</v>
      </c>
      <c r="D2263" s="7">
        <v>10.15</v>
      </c>
      <c r="E2263" s="10"/>
    </row>
    <row r="2264" spans="2:5" ht="15" customHeight="1" x14ac:dyDescent="0.25">
      <c r="B2264" s="9"/>
      <c r="C2264" s="25" t="s">
        <v>17</v>
      </c>
      <c r="D2264" s="26">
        <v>22.35</v>
      </c>
      <c r="E2264" s="10"/>
    </row>
    <row r="2265" spans="2:5" ht="15" customHeight="1" x14ac:dyDescent="0.25">
      <c r="B2265" s="9"/>
      <c r="C2265" s="15" t="s">
        <v>23</v>
      </c>
      <c r="D2265" s="7">
        <v>9008.43</v>
      </c>
      <c r="E2265" s="10"/>
    </row>
    <row r="2266" spans="2:5" ht="15" customHeight="1" x14ac:dyDescent="0.25">
      <c r="B2266" s="9"/>
      <c r="C2266" s="18" t="s">
        <v>0</v>
      </c>
      <c r="D2266" s="11">
        <v>9008.43</v>
      </c>
      <c r="E2266" s="10"/>
    </row>
    <row r="2267" spans="2:5" ht="15" customHeight="1" x14ac:dyDescent="0.25">
      <c r="B2267" s="9"/>
      <c r="C2267" s="15" t="s">
        <v>25</v>
      </c>
      <c r="D2267" s="7">
        <v>8925.58</v>
      </c>
      <c r="E2267" s="10"/>
    </row>
    <row r="2268" spans="2:5" ht="15" customHeight="1" x14ac:dyDescent="0.25">
      <c r="B2268" s="9"/>
      <c r="C2268" s="23" t="s">
        <v>10</v>
      </c>
      <c r="D2268" s="26">
        <v>8903.23</v>
      </c>
      <c r="E2268" s="10"/>
    </row>
    <row r="2269" spans="2:5" ht="15" customHeight="1" x14ac:dyDescent="0.25">
      <c r="B2269" s="9"/>
      <c r="C2269" s="23" t="s">
        <v>17</v>
      </c>
      <c r="D2269" s="26">
        <v>22.35</v>
      </c>
      <c r="E2269" s="10"/>
    </row>
    <row r="2270" spans="2:5" ht="15" customHeight="1" x14ac:dyDescent="0.25">
      <c r="B2270" s="9"/>
      <c r="C2270" s="21" t="s">
        <v>27</v>
      </c>
      <c r="D2270" s="12">
        <v>82.85</v>
      </c>
      <c r="E2270" s="10"/>
    </row>
    <row r="2271" spans="2:5" ht="15" customHeight="1" x14ac:dyDescent="0.25">
      <c r="B2271" s="9"/>
      <c r="C2271" s="21" t="s">
        <v>28</v>
      </c>
      <c r="D2271" s="12">
        <v>234.02</v>
      </c>
      <c r="E2271" s="10"/>
    </row>
    <row r="2272" spans="2:5" ht="15" customHeight="1" x14ac:dyDescent="0.25">
      <c r="B2272" s="9"/>
      <c r="C2272" s="21" t="s">
        <v>29</v>
      </c>
      <c r="D2272" s="12">
        <v>316.87</v>
      </c>
      <c r="E2272" s="10"/>
    </row>
    <row r="2273" spans="2:5" ht="15" customHeight="1" x14ac:dyDescent="0.25">
      <c r="B2273" s="9"/>
      <c r="C2273" s="15" t="s">
        <v>31</v>
      </c>
      <c r="D2273" s="8">
        <v>740</v>
      </c>
      <c r="E2273" s="10"/>
    </row>
    <row r="2274" spans="2:5" ht="30" customHeight="1" x14ac:dyDescent="0.25">
      <c r="B2274" s="9"/>
      <c r="C2274" s="16" t="s">
        <v>32</v>
      </c>
      <c r="D2274" s="8">
        <v>591</v>
      </c>
      <c r="E2274" s="10"/>
    </row>
    <row r="2275" spans="2:5" ht="15" customHeight="1" x14ac:dyDescent="0.25">
      <c r="B2275" s="9"/>
      <c r="C2275" s="16" t="s">
        <v>33</v>
      </c>
      <c r="D2275" s="8">
        <v>149</v>
      </c>
      <c r="E2275" s="10"/>
    </row>
    <row r="2276" spans="2:5" ht="15" customHeight="1" x14ac:dyDescent="0.25">
      <c r="B2276" s="9"/>
      <c r="C2276" s="216" t="s">
        <v>147</v>
      </c>
      <c r="D2276" s="217"/>
      <c r="E2276" s="10"/>
    </row>
    <row r="2277" spans="2:5" ht="15" customHeight="1" x14ac:dyDescent="0.25">
      <c r="B2277" s="9"/>
      <c r="C2277" s="13" t="s">
        <v>0</v>
      </c>
      <c r="D2277" s="11">
        <v>1547.66012</v>
      </c>
      <c r="E2277" s="10"/>
    </row>
    <row r="2278" spans="2:5" ht="15" customHeight="1" x14ac:dyDescent="0.25">
      <c r="B2278" s="9"/>
      <c r="C2278" s="14" t="s">
        <v>2</v>
      </c>
      <c r="D2278" s="11">
        <v>1248.64462</v>
      </c>
      <c r="E2278" s="10"/>
    </row>
    <row r="2279" spans="2:5" ht="15" customHeight="1" x14ac:dyDescent="0.25">
      <c r="B2279" s="9"/>
      <c r="C2279" s="14" t="s">
        <v>3</v>
      </c>
      <c r="D2279" s="11">
        <v>299.01549999999997</v>
      </c>
      <c r="E2279" s="10"/>
    </row>
    <row r="2280" spans="2:5" ht="15" customHeight="1" x14ac:dyDescent="0.25">
      <c r="B2280" s="9"/>
      <c r="C2280" s="22" t="s">
        <v>10</v>
      </c>
      <c r="D2280" s="26">
        <v>1383.96828</v>
      </c>
      <c r="E2280" s="10"/>
    </row>
    <row r="2281" spans="2:5" ht="15" customHeight="1" x14ac:dyDescent="0.25">
      <c r="B2281" s="9"/>
      <c r="C2281" s="17" t="s">
        <v>11</v>
      </c>
      <c r="D2281" s="7">
        <v>955.76874999999995</v>
      </c>
      <c r="E2281" s="10"/>
    </row>
    <row r="2282" spans="2:5" ht="15" customHeight="1" x14ac:dyDescent="0.25">
      <c r="B2282" s="9"/>
      <c r="C2282" s="17" t="s">
        <v>12</v>
      </c>
      <c r="D2282" s="7">
        <v>427.35963000000004</v>
      </c>
      <c r="E2282" s="10"/>
    </row>
    <row r="2283" spans="2:5" ht="15" customHeight="1" x14ac:dyDescent="0.25">
      <c r="B2283" s="9"/>
      <c r="C2283" s="17" t="s">
        <v>16</v>
      </c>
      <c r="D2283" s="7">
        <v>0.83989999999999998</v>
      </c>
      <c r="E2283" s="10"/>
    </row>
    <row r="2284" spans="2:5" ht="15" customHeight="1" x14ac:dyDescent="0.25">
      <c r="B2284" s="9"/>
      <c r="C2284" s="25" t="s">
        <v>17</v>
      </c>
      <c r="D2284" s="26">
        <v>143.49089000000001</v>
      </c>
      <c r="E2284" s="10"/>
    </row>
    <row r="2285" spans="2:5" ht="15" customHeight="1" x14ac:dyDescent="0.25">
      <c r="B2285" s="9"/>
      <c r="C2285" s="15" t="s">
        <v>23</v>
      </c>
      <c r="D2285" s="7">
        <v>1547.66012</v>
      </c>
      <c r="E2285" s="10"/>
    </row>
    <row r="2286" spans="2:5" ht="15" customHeight="1" x14ac:dyDescent="0.25">
      <c r="B2286" s="9"/>
      <c r="C2286" s="18" t="s">
        <v>0</v>
      </c>
      <c r="D2286" s="11">
        <v>1547.66012</v>
      </c>
      <c r="E2286" s="10"/>
    </row>
    <row r="2287" spans="2:5" ht="15" customHeight="1" x14ac:dyDescent="0.25">
      <c r="B2287" s="9"/>
      <c r="C2287" s="15" t="s">
        <v>25</v>
      </c>
      <c r="D2287" s="7">
        <v>1527.4591700000001</v>
      </c>
      <c r="E2287" s="10"/>
    </row>
    <row r="2288" spans="2:5" ht="15" customHeight="1" x14ac:dyDescent="0.25">
      <c r="B2288" s="9"/>
      <c r="C2288" s="23" t="s">
        <v>10</v>
      </c>
      <c r="D2288" s="26">
        <v>1383.96828</v>
      </c>
      <c r="E2288" s="10"/>
    </row>
    <row r="2289" spans="2:5" ht="15" customHeight="1" x14ac:dyDescent="0.25">
      <c r="B2289" s="9"/>
      <c r="C2289" s="23" t="s">
        <v>17</v>
      </c>
      <c r="D2289" s="26">
        <v>143.49089000000001</v>
      </c>
      <c r="E2289" s="10"/>
    </row>
    <row r="2290" spans="2:5" ht="15" customHeight="1" x14ac:dyDescent="0.25">
      <c r="B2290" s="9"/>
      <c r="C2290" s="21" t="s">
        <v>27</v>
      </c>
      <c r="D2290" s="12">
        <v>20.200949999999999</v>
      </c>
      <c r="E2290" s="10"/>
    </row>
    <row r="2291" spans="2:5" ht="15" customHeight="1" x14ac:dyDescent="0.25">
      <c r="B2291" s="9"/>
      <c r="C2291" s="21" t="s">
        <v>28</v>
      </c>
      <c r="D2291" s="12">
        <v>115.7354</v>
      </c>
      <c r="E2291" s="10"/>
    </row>
    <row r="2292" spans="2:5" ht="15" customHeight="1" x14ac:dyDescent="0.25">
      <c r="B2292" s="9"/>
      <c r="C2292" s="21" t="s">
        <v>29</v>
      </c>
      <c r="D2292" s="12">
        <v>135.93635</v>
      </c>
      <c r="E2292" s="10"/>
    </row>
    <row r="2293" spans="2:5" ht="15" customHeight="1" x14ac:dyDescent="0.25">
      <c r="B2293" s="9"/>
      <c r="C2293" s="15" t="s">
        <v>31</v>
      </c>
      <c r="D2293" s="8">
        <v>190</v>
      </c>
      <c r="E2293" s="10"/>
    </row>
    <row r="2294" spans="2:5" ht="30" customHeight="1" x14ac:dyDescent="0.25">
      <c r="B2294" s="9"/>
      <c r="C2294" s="16" t="s">
        <v>32</v>
      </c>
      <c r="D2294" s="8">
        <v>131</v>
      </c>
      <c r="E2294" s="10"/>
    </row>
    <row r="2295" spans="2:5" ht="15" customHeight="1" x14ac:dyDescent="0.25">
      <c r="B2295" s="9"/>
      <c r="C2295" s="16" t="s">
        <v>33</v>
      </c>
      <c r="D2295" s="8">
        <v>59</v>
      </c>
      <c r="E2295" s="10"/>
    </row>
    <row r="2296" spans="2:5" ht="15" customHeight="1" x14ac:dyDescent="0.25">
      <c r="B2296" s="9"/>
      <c r="C2296" s="216" t="s">
        <v>148</v>
      </c>
      <c r="D2296" s="217"/>
      <c r="E2296" s="10"/>
    </row>
    <row r="2297" spans="2:5" ht="15" customHeight="1" x14ac:dyDescent="0.25">
      <c r="B2297" s="9"/>
      <c r="C2297" s="13" t="s">
        <v>0</v>
      </c>
      <c r="D2297" s="11">
        <v>80.316960000000009</v>
      </c>
      <c r="E2297" s="10"/>
    </row>
    <row r="2298" spans="2:5" ht="15" customHeight="1" x14ac:dyDescent="0.25">
      <c r="B2298" s="9"/>
      <c r="C2298" s="14" t="s">
        <v>2</v>
      </c>
      <c r="D2298" s="11">
        <v>-4.3073399999999999</v>
      </c>
      <c r="E2298" s="10"/>
    </row>
    <row r="2299" spans="2:5" ht="15" customHeight="1" x14ac:dyDescent="0.25">
      <c r="B2299" s="9"/>
      <c r="C2299" s="14" t="s">
        <v>3</v>
      </c>
      <c r="D2299" s="11">
        <v>84.624300000000005</v>
      </c>
      <c r="E2299" s="10"/>
    </row>
    <row r="2300" spans="2:5" ht="15" customHeight="1" x14ac:dyDescent="0.25">
      <c r="B2300" s="9"/>
      <c r="C2300" s="22" t="s">
        <v>10</v>
      </c>
      <c r="D2300" s="26">
        <v>65.745929999999987</v>
      </c>
      <c r="E2300" s="10"/>
    </row>
    <row r="2301" spans="2:5" ht="15" customHeight="1" x14ac:dyDescent="0.25">
      <c r="B2301" s="9"/>
      <c r="C2301" s="17" t="s">
        <v>12</v>
      </c>
      <c r="D2301" s="7">
        <v>65.459579999999988</v>
      </c>
      <c r="E2301" s="10"/>
    </row>
    <row r="2302" spans="2:5" ht="15" customHeight="1" x14ac:dyDescent="0.25">
      <c r="B2302" s="9"/>
      <c r="C2302" s="17" t="s">
        <v>16</v>
      </c>
      <c r="D2302" s="7">
        <v>0.28634999999999999</v>
      </c>
      <c r="E2302" s="10"/>
    </row>
    <row r="2303" spans="2:5" ht="15" customHeight="1" x14ac:dyDescent="0.25">
      <c r="B2303" s="9"/>
      <c r="C2303" s="25" t="s">
        <v>17</v>
      </c>
      <c r="D2303" s="26">
        <v>9.6463599999999996</v>
      </c>
      <c r="E2303" s="10"/>
    </row>
    <row r="2304" spans="2:5" ht="15" customHeight="1" x14ac:dyDescent="0.25">
      <c r="B2304" s="9"/>
      <c r="C2304" s="15" t="s">
        <v>23</v>
      </c>
      <c r="D2304" s="7">
        <v>80.316959999999995</v>
      </c>
      <c r="E2304" s="10"/>
    </row>
    <row r="2305" spans="2:5" ht="15" customHeight="1" x14ac:dyDescent="0.25">
      <c r="B2305" s="9"/>
      <c r="C2305" s="18" t="s">
        <v>0</v>
      </c>
      <c r="D2305" s="11">
        <v>80.316959999999995</v>
      </c>
      <c r="E2305" s="10"/>
    </row>
    <row r="2306" spans="2:5" ht="15" customHeight="1" x14ac:dyDescent="0.25">
      <c r="B2306" s="9"/>
      <c r="C2306" s="15" t="s">
        <v>25</v>
      </c>
      <c r="D2306" s="7">
        <v>75.392290000000003</v>
      </c>
      <c r="E2306" s="10"/>
    </row>
    <row r="2307" spans="2:5" ht="15" customHeight="1" x14ac:dyDescent="0.25">
      <c r="B2307" s="9"/>
      <c r="C2307" s="23" t="s">
        <v>10</v>
      </c>
      <c r="D2307" s="26">
        <v>65.745930000000001</v>
      </c>
      <c r="E2307" s="10"/>
    </row>
    <row r="2308" spans="2:5" ht="15" customHeight="1" x14ac:dyDescent="0.25">
      <c r="B2308" s="9"/>
      <c r="C2308" s="23" t="s">
        <v>17</v>
      </c>
      <c r="D2308" s="26">
        <v>9.6463599999999996</v>
      </c>
      <c r="E2308" s="10"/>
    </row>
    <row r="2309" spans="2:5" ht="15" customHeight="1" x14ac:dyDescent="0.25">
      <c r="B2309" s="9"/>
      <c r="C2309" s="21" t="s">
        <v>27</v>
      </c>
      <c r="D2309" s="12">
        <v>4.9246699999999999</v>
      </c>
      <c r="E2309" s="10"/>
    </row>
    <row r="2310" spans="2:5" ht="15" customHeight="1" x14ac:dyDescent="0.25">
      <c r="B2310" s="9"/>
      <c r="C2310" s="21" t="s">
        <v>28</v>
      </c>
      <c r="D2310" s="12">
        <v>17.19172</v>
      </c>
      <c r="E2310" s="10"/>
    </row>
    <row r="2311" spans="2:5" ht="15" customHeight="1" x14ac:dyDescent="0.25">
      <c r="B2311" s="9"/>
      <c r="C2311" s="21" t="s">
        <v>29</v>
      </c>
      <c r="D2311" s="12">
        <v>22.116389999999999</v>
      </c>
      <c r="E2311" s="10"/>
    </row>
    <row r="2312" spans="2:5" ht="15" customHeight="1" x14ac:dyDescent="0.25">
      <c r="B2312" s="9"/>
      <c r="C2312" s="15" t="s">
        <v>31</v>
      </c>
      <c r="D2312" s="8">
        <v>1921</v>
      </c>
      <c r="E2312" s="10"/>
    </row>
    <row r="2313" spans="2:5" ht="30" customHeight="1" x14ac:dyDescent="0.25">
      <c r="B2313" s="9"/>
      <c r="C2313" s="16" t="s">
        <v>32</v>
      </c>
      <c r="D2313" s="8">
        <v>73</v>
      </c>
      <c r="E2313" s="10"/>
    </row>
    <row r="2314" spans="2:5" ht="15" customHeight="1" x14ac:dyDescent="0.25">
      <c r="B2314" s="9"/>
      <c r="C2314" s="16" t="s">
        <v>33</v>
      </c>
      <c r="D2314" s="8">
        <v>1848</v>
      </c>
      <c r="E2314" s="10"/>
    </row>
    <row r="2315" spans="2:5" ht="13.8" x14ac:dyDescent="0.25">
      <c r="B2315" s="9"/>
      <c r="C2315" s="216" t="s">
        <v>149</v>
      </c>
      <c r="D2315" s="217"/>
      <c r="E2315" s="10"/>
    </row>
    <row r="2316" spans="2:5" ht="15" customHeight="1" x14ac:dyDescent="0.25">
      <c r="B2316" s="9"/>
      <c r="C2316" s="13" t="s">
        <v>0</v>
      </c>
      <c r="D2316" s="11">
        <v>13081.349999999999</v>
      </c>
      <c r="E2316" s="10"/>
    </row>
    <row r="2317" spans="2:5" ht="15" customHeight="1" x14ac:dyDescent="0.25">
      <c r="B2317" s="9"/>
      <c r="C2317" s="14" t="s">
        <v>2</v>
      </c>
      <c r="D2317" s="11">
        <v>111.13</v>
      </c>
      <c r="E2317" s="10"/>
    </row>
    <row r="2318" spans="2:5" ht="15" customHeight="1" x14ac:dyDescent="0.25">
      <c r="B2318" s="9"/>
      <c r="C2318" s="14" t="s">
        <v>3</v>
      </c>
      <c r="D2318" s="11">
        <v>12970.22</v>
      </c>
      <c r="E2318" s="10"/>
    </row>
    <row r="2319" spans="2:5" ht="15" customHeight="1" x14ac:dyDescent="0.25">
      <c r="B2319" s="9"/>
      <c r="C2319" s="22" t="s">
        <v>10</v>
      </c>
      <c r="D2319" s="26">
        <v>12994.95</v>
      </c>
      <c r="E2319" s="10"/>
    </row>
    <row r="2320" spans="2:5" ht="15" customHeight="1" x14ac:dyDescent="0.25">
      <c r="B2320" s="9"/>
      <c r="C2320" s="17" t="s">
        <v>11</v>
      </c>
      <c r="D2320" s="7">
        <v>11505.68</v>
      </c>
      <c r="E2320" s="10"/>
    </row>
    <row r="2321" spans="2:5" ht="15" customHeight="1" x14ac:dyDescent="0.25">
      <c r="B2321" s="9"/>
      <c r="C2321" s="17" t="s">
        <v>12</v>
      </c>
      <c r="D2321" s="7">
        <v>1360.01</v>
      </c>
      <c r="E2321" s="10"/>
    </row>
    <row r="2322" spans="2:5" ht="15" customHeight="1" x14ac:dyDescent="0.25">
      <c r="B2322" s="9"/>
      <c r="C2322" s="17" t="s">
        <v>15</v>
      </c>
      <c r="D2322" s="7">
        <v>117.7</v>
      </c>
      <c r="E2322" s="10"/>
    </row>
    <row r="2323" spans="2:5" ht="15" customHeight="1" x14ac:dyDescent="0.25">
      <c r="B2323" s="9"/>
      <c r="C2323" s="17" t="s">
        <v>16</v>
      </c>
      <c r="D2323" s="7">
        <v>11.56</v>
      </c>
      <c r="E2323" s="10"/>
    </row>
    <row r="2324" spans="2:5" ht="15" customHeight="1" x14ac:dyDescent="0.25">
      <c r="B2324" s="9"/>
      <c r="C2324" s="25" t="s">
        <v>17</v>
      </c>
      <c r="D2324" s="26">
        <v>82.51</v>
      </c>
      <c r="E2324" s="10"/>
    </row>
    <row r="2325" spans="2:5" ht="15" customHeight="1" x14ac:dyDescent="0.25">
      <c r="B2325" s="9"/>
      <c r="C2325" s="15" t="s">
        <v>23</v>
      </c>
      <c r="D2325" s="7">
        <v>13081.35</v>
      </c>
      <c r="E2325" s="10"/>
    </row>
    <row r="2326" spans="2:5" ht="15" customHeight="1" x14ac:dyDescent="0.25">
      <c r="B2326" s="9"/>
      <c r="C2326" s="18" t="s">
        <v>0</v>
      </c>
      <c r="D2326" s="11">
        <v>13081.35</v>
      </c>
      <c r="E2326" s="10"/>
    </row>
    <row r="2327" spans="2:5" ht="15" customHeight="1" x14ac:dyDescent="0.25">
      <c r="B2327" s="9"/>
      <c r="C2327" s="15" t="s">
        <v>25</v>
      </c>
      <c r="D2327" s="7">
        <v>13077.460000000001</v>
      </c>
      <c r="E2327" s="10"/>
    </row>
    <row r="2328" spans="2:5" ht="15" customHeight="1" x14ac:dyDescent="0.25">
      <c r="B2328" s="9"/>
      <c r="C2328" s="23" t="s">
        <v>10</v>
      </c>
      <c r="D2328" s="26">
        <v>12994.95</v>
      </c>
      <c r="E2328" s="10"/>
    </row>
    <row r="2329" spans="2:5" ht="15" customHeight="1" x14ac:dyDescent="0.25">
      <c r="B2329" s="9"/>
      <c r="C2329" s="23" t="s">
        <v>17</v>
      </c>
      <c r="D2329" s="26">
        <v>82.51</v>
      </c>
      <c r="E2329" s="10"/>
    </row>
    <row r="2330" spans="2:5" ht="15" customHeight="1" x14ac:dyDescent="0.25">
      <c r="B2330" s="9"/>
      <c r="C2330" s="21" t="s">
        <v>27</v>
      </c>
      <c r="D2330" s="12">
        <v>3.89</v>
      </c>
      <c r="E2330" s="10"/>
    </row>
    <row r="2331" spans="2:5" ht="15" customHeight="1" x14ac:dyDescent="0.25">
      <c r="B2331" s="9"/>
      <c r="C2331" s="21" t="s">
        <v>28</v>
      </c>
      <c r="D2331" s="12">
        <v>657.74</v>
      </c>
      <c r="E2331" s="10"/>
    </row>
    <row r="2332" spans="2:5" ht="15" customHeight="1" x14ac:dyDescent="0.25">
      <c r="B2332" s="9"/>
      <c r="C2332" s="21" t="s">
        <v>29</v>
      </c>
      <c r="D2332" s="12">
        <v>661.63</v>
      </c>
      <c r="E2332" s="10"/>
    </row>
    <row r="2333" spans="2:5" ht="15" customHeight="1" x14ac:dyDescent="0.25">
      <c r="B2333" s="9"/>
      <c r="C2333" s="15" t="s">
        <v>31</v>
      </c>
      <c r="D2333" s="8">
        <v>1091</v>
      </c>
      <c r="E2333" s="10"/>
    </row>
    <row r="2334" spans="2:5" ht="30" customHeight="1" x14ac:dyDescent="0.25">
      <c r="B2334" s="9"/>
      <c r="C2334" s="16" t="s">
        <v>32</v>
      </c>
      <c r="D2334" s="8">
        <v>938</v>
      </c>
      <c r="E2334" s="10"/>
    </row>
    <row r="2335" spans="2:5" ht="15" customHeight="1" x14ac:dyDescent="0.25">
      <c r="B2335" s="9"/>
      <c r="C2335" s="16" t="s">
        <v>33</v>
      </c>
      <c r="D2335" s="8">
        <v>153</v>
      </c>
      <c r="E2335" s="10"/>
    </row>
    <row r="2336" spans="2:5" ht="13.8" x14ac:dyDescent="0.25">
      <c r="B2336" s="9"/>
      <c r="C2336" s="216" t="s">
        <v>150</v>
      </c>
      <c r="D2336" s="217"/>
      <c r="E2336" s="10"/>
    </row>
    <row r="2337" spans="2:5" ht="15" customHeight="1" x14ac:dyDescent="0.25">
      <c r="B2337" s="9"/>
      <c r="C2337" s="13" t="s">
        <v>0</v>
      </c>
      <c r="D2337" s="11">
        <v>15776.41</v>
      </c>
      <c r="E2337" s="10"/>
    </row>
    <row r="2338" spans="2:5" ht="15" customHeight="1" x14ac:dyDescent="0.25">
      <c r="B2338" s="9"/>
      <c r="C2338" s="14" t="s">
        <v>2</v>
      </c>
      <c r="D2338" s="11">
        <v>78.2</v>
      </c>
      <c r="E2338" s="10"/>
    </row>
    <row r="2339" spans="2:5" ht="15" customHeight="1" x14ac:dyDescent="0.25">
      <c r="B2339" s="9"/>
      <c r="C2339" s="14" t="s">
        <v>3</v>
      </c>
      <c r="D2339" s="11">
        <v>15698.21</v>
      </c>
      <c r="E2339" s="10"/>
    </row>
    <row r="2340" spans="2:5" ht="15" customHeight="1" x14ac:dyDescent="0.25">
      <c r="B2340" s="9"/>
      <c r="C2340" s="22" t="s">
        <v>10</v>
      </c>
      <c r="D2340" s="26">
        <v>15686.710000000001</v>
      </c>
      <c r="E2340" s="10"/>
    </row>
    <row r="2341" spans="2:5" ht="15" customHeight="1" x14ac:dyDescent="0.25">
      <c r="B2341" s="9"/>
      <c r="C2341" s="17" t="s">
        <v>11</v>
      </c>
      <c r="D2341" s="7">
        <v>13743.6</v>
      </c>
      <c r="E2341" s="10"/>
    </row>
    <row r="2342" spans="2:5" ht="15" customHeight="1" x14ac:dyDescent="0.25">
      <c r="B2342" s="9"/>
      <c r="C2342" s="17" t="s">
        <v>12</v>
      </c>
      <c r="D2342" s="7">
        <v>1711.81</v>
      </c>
      <c r="E2342" s="10"/>
    </row>
    <row r="2343" spans="2:5" ht="15" customHeight="1" x14ac:dyDescent="0.25">
      <c r="B2343" s="9"/>
      <c r="C2343" s="17" t="s">
        <v>15</v>
      </c>
      <c r="D2343" s="7">
        <v>194.6</v>
      </c>
      <c r="E2343" s="10"/>
    </row>
    <row r="2344" spans="2:5" ht="15" customHeight="1" x14ac:dyDescent="0.25">
      <c r="B2344" s="9"/>
      <c r="C2344" s="17" t="s">
        <v>16</v>
      </c>
      <c r="D2344" s="7">
        <v>36.700000000000003</v>
      </c>
      <c r="E2344" s="10"/>
    </row>
    <row r="2345" spans="2:5" ht="15" customHeight="1" x14ac:dyDescent="0.25">
      <c r="B2345" s="9"/>
      <c r="C2345" s="25" t="s">
        <v>17</v>
      </c>
      <c r="D2345" s="26">
        <v>72.3</v>
      </c>
      <c r="E2345" s="10"/>
    </row>
    <row r="2346" spans="2:5" ht="15" customHeight="1" x14ac:dyDescent="0.25">
      <c r="B2346" s="9"/>
      <c r="C2346" s="15" t="s">
        <v>23</v>
      </c>
      <c r="D2346" s="7">
        <v>15776.41</v>
      </c>
      <c r="E2346" s="10"/>
    </row>
    <row r="2347" spans="2:5" ht="15" customHeight="1" x14ac:dyDescent="0.25">
      <c r="B2347" s="9"/>
      <c r="C2347" s="18" t="s">
        <v>0</v>
      </c>
      <c r="D2347" s="11">
        <v>15776.41</v>
      </c>
      <c r="E2347" s="10"/>
    </row>
    <row r="2348" spans="2:5" ht="15" customHeight="1" x14ac:dyDescent="0.25">
      <c r="B2348" s="9"/>
      <c r="C2348" s="15" t="s">
        <v>25</v>
      </c>
      <c r="D2348" s="7">
        <v>15759.009999999998</v>
      </c>
      <c r="E2348" s="10"/>
    </row>
    <row r="2349" spans="2:5" ht="15" customHeight="1" x14ac:dyDescent="0.25">
      <c r="B2349" s="9"/>
      <c r="C2349" s="23" t="s">
        <v>10</v>
      </c>
      <c r="D2349" s="26">
        <v>15686.71</v>
      </c>
      <c r="E2349" s="10"/>
    </row>
    <row r="2350" spans="2:5" ht="15" customHeight="1" x14ac:dyDescent="0.25">
      <c r="B2350" s="9"/>
      <c r="C2350" s="23" t="s">
        <v>17</v>
      </c>
      <c r="D2350" s="26">
        <v>72.3</v>
      </c>
      <c r="E2350" s="10"/>
    </row>
    <row r="2351" spans="2:5" ht="15" customHeight="1" x14ac:dyDescent="0.25">
      <c r="B2351" s="9"/>
      <c r="C2351" s="21" t="s">
        <v>27</v>
      </c>
      <c r="D2351" s="12">
        <v>17.399999999999999</v>
      </c>
      <c r="E2351" s="10"/>
    </row>
    <row r="2352" spans="2:5" ht="15" customHeight="1" x14ac:dyDescent="0.25">
      <c r="B2352" s="9"/>
      <c r="C2352" s="21" t="s">
        <v>28</v>
      </c>
      <c r="D2352" s="12">
        <v>1028.0999999999999</v>
      </c>
      <c r="E2352" s="10"/>
    </row>
    <row r="2353" spans="2:5" ht="15" customHeight="1" x14ac:dyDescent="0.25">
      <c r="B2353" s="9"/>
      <c r="C2353" s="21" t="s">
        <v>29</v>
      </c>
      <c r="D2353" s="12">
        <v>1045.5</v>
      </c>
      <c r="E2353" s="10"/>
    </row>
    <row r="2354" spans="2:5" ht="15" customHeight="1" x14ac:dyDescent="0.25">
      <c r="B2354" s="9"/>
      <c r="C2354" s="15" t="s">
        <v>31</v>
      </c>
      <c r="D2354" s="8">
        <v>1238</v>
      </c>
      <c r="E2354" s="10"/>
    </row>
    <row r="2355" spans="2:5" ht="30" customHeight="1" x14ac:dyDescent="0.25">
      <c r="B2355" s="9"/>
      <c r="C2355" s="16" t="s">
        <v>32</v>
      </c>
      <c r="D2355" s="8">
        <v>1027</v>
      </c>
      <c r="E2355" s="10"/>
    </row>
    <row r="2356" spans="2:5" ht="15" customHeight="1" x14ac:dyDescent="0.25">
      <c r="B2356" s="9"/>
      <c r="C2356" s="16" t="s">
        <v>33</v>
      </c>
      <c r="D2356" s="8">
        <v>211</v>
      </c>
      <c r="E2356" s="10"/>
    </row>
    <row r="2357" spans="2:5" ht="13.8" x14ac:dyDescent="0.25">
      <c r="B2357" s="9"/>
      <c r="C2357" s="216" t="s">
        <v>151</v>
      </c>
      <c r="D2357" s="217"/>
      <c r="E2357" s="10"/>
    </row>
    <row r="2358" spans="2:5" ht="15" customHeight="1" x14ac:dyDescent="0.25">
      <c r="B2358" s="9"/>
      <c r="C2358" s="13" t="s">
        <v>0</v>
      </c>
      <c r="D2358" s="11">
        <v>7765.14</v>
      </c>
      <c r="E2358" s="10"/>
    </row>
    <row r="2359" spans="2:5" ht="15" customHeight="1" x14ac:dyDescent="0.25">
      <c r="B2359" s="9"/>
      <c r="C2359" s="14" t="s">
        <v>2</v>
      </c>
      <c r="D2359" s="11">
        <v>116</v>
      </c>
      <c r="E2359" s="10"/>
    </row>
    <row r="2360" spans="2:5" ht="15" customHeight="1" x14ac:dyDescent="0.25">
      <c r="B2360" s="9"/>
      <c r="C2360" s="14" t="s">
        <v>3</v>
      </c>
      <c r="D2360" s="11">
        <v>7649.14</v>
      </c>
      <c r="E2360" s="10"/>
    </row>
    <row r="2361" spans="2:5" ht="15" customHeight="1" x14ac:dyDescent="0.25">
      <c r="B2361" s="9"/>
      <c r="C2361" s="22" t="s">
        <v>10</v>
      </c>
      <c r="D2361" s="26">
        <v>7617.25</v>
      </c>
      <c r="E2361" s="10"/>
    </row>
    <row r="2362" spans="2:5" ht="15" customHeight="1" x14ac:dyDescent="0.25">
      <c r="B2362" s="9"/>
      <c r="C2362" s="17" t="s">
        <v>11</v>
      </c>
      <c r="D2362" s="7">
        <v>6822.38</v>
      </c>
      <c r="E2362" s="10"/>
    </row>
    <row r="2363" spans="2:5" ht="15" customHeight="1" x14ac:dyDescent="0.25">
      <c r="B2363" s="9"/>
      <c r="C2363" s="17" t="s">
        <v>12</v>
      </c>
      <c r="D2363" s="7">
        <v>734.62</v>
      </c>
      <c r="E2363" s="10"/>
    </row>
    <row r="2364" spans="2:5" ht="15" customHeight="1" x14ac:dyDescent="0.25">
      <c r="B2364" s="9"/>
      <c r="C2364" s="17" t="s">
        <v>15</v>
      </c>
      <c r="D2364" s="7">
        <v>56.39</v>
      </c>
      <c r="E2364" s="10"/>
    </row>
    <row r="2365" spans="2:5" ht="15" customHeight="1" x14ac:dyDescent="0.25">
      <c r="B2365" s="9"/>
      <c r="C2365" s="17" t="s">
        <v>16</v>
      </c>
      <c r="D2365" s="7">
        <v>3.86</v>
      </c>
      <c r="E2365" s="10"/>
    </row>
    <row r="2366" spans="2:5" ht="15" customHeight="1" x14ac:dyDescent="0.25">
      <c r="B2366" s="9"/>
      <c r="C2366" s="25" t="s">
        <v>17</v>
      </c>
      <c r="D2366" s="26">
        <v>1978.12</v>
      </c>
      <c r="E2366" s="10"/>
    </row>
    <row r="2367" spans="2:5" ht="15" customHeight="1" x14ac:dyDescent="0.25">
      <c r="B2367" s="9"/>
      <c r="C2367" s="15" t="s">
        <v>23</v>
      </c>
      <c r="D2367" s="7">
        <v>7765.14</v>
      </c>
      <c r="E2367" s="10"/>
    </row>
    <row r="2368" spans="2:5" ht="15" customHeight="1" x14ac:dyDescent="0.25">
      <c r="B2368" s="9"/>
      <c r="C2368" s="18" t="s">
        <v>0</v>
      </c>
      <c r="D2368" s="11">
        <v>7765.14</v>
      </c>
      <c r="E2368" s="10"/>
    </row>
    <row r="2369" spans="2:5" ht="15" customHeight="1" x14ac:dyDescent="0.25">
      <c r="B2369" s="9"/>
      <c r="C2369" s="15" t="s">
        <v>25</v>
      </c>
      <c r="D2369" s="7">
        <v>9595.369999999999</v>
      </c>
      <c r="E2369" s="10"/>
    </row>
    <row r="2370" spans="2:5" ht="15" customHeight="1" x14ac:dyDescent="0.25">
      <c r="B2370" s="9"/>
      <c r="C2370" s="23" t="s">
        <v>10</v>
      </c>
      <c r="D2370" s="26">
        <v>7617.25</v>
      </c>
      <c r="E2370" s="10"/>
    </row>
    <row r="2371" spans="2:5" ht="15" customHeight="1" x14ac:dyDescent="0.25">
      <c r="B2371" s="9"/>
      <c r="C2371" s="23" t="s">
        <v>17</v>
      </c>
      <c r="D2371" s="26">
        <v>1978.12</v>
      </c>
      <c r="E2371" s="10"/>
    </row>
    <row r="2372" spans="2:5" ht="15" customHeight="1" x14ac:dyDescent="0.25">
      <c r="B2372" s="9"/>
      <c r="C2372" s="21" t="s">
        <v>27</v>
      </c>
      <c r="D2372" s="12">
        <v>-1830.23</v>
      </c>
      <c r="E2372" s="10"/>
    </row>
    <row r="2373" spans="2:5" ht="15" customHeight="1" x14ac:dyDescent="0.25">
      <c r="B2373" s="9"/>
      <c r="C2373" s="21" t="s">
        <v>28</v>
      </c>
      <c r="D2373" s="12">
        <v>2543.2199999999998</v>
      </c>
      <c r="E2373" s="10"/>
    </row>
    <row r="2374" spans="2:5" ht="15" customHeight="1" x14ac:dyDescent="0.25">
      <c r="B2374" s="9"/>
      <c r="C2374" s="21" t="s">
        <v>29</v>
      </c>
      <c r="D2374" s="12">
        <v>712.99</v>
      </c>
      <c r="E2374" s="10"/>
    </row>
    <row r="2375" spans="2:5" ht="15" customHeight="1" x14ac:dyDescent="0.25">
      <c r="B2375" s="9"/>
      <c r="C2375" s="15" t="s">
        <v>31</v>
      </c>
      <c r="D2375" s="8">
        <v>619</v>
      </c>
      <c r="E2375" s="10"/>
    </row>
    <row r="2376" spans="2:5" ht="30" customHeight="1" x14ac:dyDescent="0.25">
      <c r="B2376" s="9"/>
      <c r="C2376" s="16" t="s">
        <v>32</v>
      </c>
      <c r="D2376" s="8">
        <v>512</v>
      </c>
      <c r="E2376" s="10"/>
    </row>
    <row r="2377" spans="2:5" ht="15" customHeight="1" x14ac:dyDescent="0.25">
      <c r="B2377" s="9"/>
      <c r="C2377" s="16" t="s">
        <v>33</v>
      </c>
      <c r="D2377" s="8">
        <v>107</v>
      </c>
      <c r="E2377" s="10"/>
    </row>
    <row r="2378" spans="2:5" ht="13.8" x14ac:dyDescent="0.25">
      <c r="B2378" s="9"/>
      <c r="C2378" s="216" t="s">
        <v>152</v>
      </c>
      <c r="D2378" s="217"/>
      <c r="E2378" s="10"/>
    </row>
    <row r="2379" spans="2:5" ht="15" customHeight="1" x14ac:dyDescent="0.25">
      <c r="B2379" s="9"/>
      <c r="C2379" s="13" t="s">
        <v>0</v>
      </c>
      <c r="D2379" s="11">
        <v>577.30166000000008</v>
      </c>
      <c r="E2379" s="10"/>
    </row>
    <row r="2380" spans="2:5" ht="15" customHeight="1" x14ac:dyDescent="0.25">
      <c r="B2380" s="9"/>
      <c r="C2380" s="14" t="s">
        <v>2</v>
      </c>
      <c r="D2380" s="11">
        <v>-1.3958699999999999</v>
      </c>
      <c r="E2380" s="10"/>
    </row>
    <row r="2381" spans="2:5" ht="15" customHeight="1" x14ac:dyDescent="0.25">
      <c r="B2381" s="9"/>
      <c r="C2381" s="14" t="s">
        <v>3</v>
      </c>
      <c r="D2381" s="11">
        <v>578.69753000000003</v>
      </c>
      <c r="E2381" s="10"/>
    </row>
    <row r="2382" spans="2:5" ht="15" customHeight="1" x14ac:dyDescent="0.25">
      <c r="B2382" s="9"/>
      <c r="C2382" s="22" t="s">
        <v>10</v>
      </c>
      <c r="D2382" s="26">
        <v>554.86185999999998</v>
      </c>
      <c r="E2382" s="10"/>
    </row>
    <row r="2383" spans="2:5" ht="15" customHeight="1" x14ac:dyDescent="0.25">
      <c r="B2383" s="9"/>
      <c r="C2383" s="17" t="s">
        <v>12</v>
      </c>
      <c r="D2383" s="7">
        <v>554.86185999999998</v>
      </c>
      <c r="E2383" s="10"/>
    </row>
    <row r="2384" spans="2:5" ht="15" customHeight="1" x14ac:dyDescent="0.25">
      <c r="B2384" s="9"/>
      <c r="C2384" s="25" t="s">
        <v>17</v>
      </c>
      <c r="D2384" s="26">
        <v>683.0702</v>
      </c>
      <c r="E2384" s="10"/>
    </row>
    <row r="2385" spans="2:5" ht="15" customHeight="1" x14ac:dyDescent="0.25">
      <c r="B2385" s="9"/>
      <c r="C2385" s="15" t="s">
        <v>23</v>
      </c>
      <c r="D2385" s="7">
        <v>577.30165999999997</v>
      </c>
      <c r="E2385" s="10"/>
    </row>
    <row r="2386" spans="2:5" ht="15" customHeight="1" x14ac:dyDescent="0.25">
      <c r="B2386" s="9"/>
      <c r="C2386" s="18" t="s">
        <v>0</v>
      </c>
      <c r="D2386" s="11">
        <v>577.30165999999997</v>
      </c>
      <c r="E2386" s="10"/>
    </row>
    <row r="2387" spans="2:5" ht="15" customHeight="1" x14ac:dyDescent="0.25">
      <c r="B2387" s="9"/>
      <c r="C2387" s="15" t="s">
        <v>25</v>
      </c>
      <c r="D2387" s="7">
        <v>1237.9320600000001</v>
      </c>
      <c r="E2387" s="10"/>
    </row>
    <row r="2388" spans="2:5" ht="15" customHeight="1" x14ac:dyDescent="0.25">
      <c r="B2388" s="9"/>
      <c r="C2388" s="23" t="s">
        <v>10</v>
      </c>
      <c r="D2388" s="26">
        <v>554.86185999999998</v>
      </c>
      <c r="E2388" s="10"/>
    </row>
    <row r="2389" spans="2:5" ht="15" customHeight="1" x14ac:dyDescent="0.25">
      <c r="B2389" s="9"/>
      <c r="C2389" s="23" t="s">
        <v>17</v>
      </c>
      <c r="D2389" s="26">
        <v>683.0702</v>
      </c>
      <c r="E2389" s="10"/>
    </row>
    <row r="2390" spans="2:5" ht="15" customHeight="1" x14ac:dyDescent="0.25">
      <c r="B2390" s="9"/>
      <c r="C2390" s="21" t="s">
        <v>27</v>
      </c>
      <c r="D2390" s="12">
        <v>-660.63040000000001</v>
      </c>
      <c r="E2390" s="10"/>
    </row>
    <row r="2391" spans="2:5" ht="15" customHeight="1" x14ac:dyDescent="0.25">
      <c r="B2391" s="9"/>
      <c r="C2391" s="21" t="s">
        <v>28</v>
      </c>
      <c r="D2391" s="12">
        <v>1230.52818</v>
      </c>
      <c r="E2391" s="10"/>
    </row>
    <row r="2392" spans="2:5" ht="15" customHeight="1" x14ac:dyDescent="0.25">
      <c r="B2392" s="9"/>
      <c r="C2392" s="21" t="s">
        <v>29</v>
      </c>
      <c r="D2392" s="12">
        <v>569.89778000000001</v>
      </c>
      <c r="E2392" s="10"/>
    </row>
    <row r="2393" spans="2:5" ht="15" customHeight="1" x14ac:dyDescent="0.25">
      <c r="B2393" s="9"/>
      <c r="C2393" s="15" t="s">
        <v>31</v>
      </c>
      <c r="D2393" s="8">
        <v>80</v>
      </c>
      <c r="E2393" s="10"/>
    </row>
    <row r="2394" spans="2:5" ht="30" customHeight="1" x14ac:dyDescent="0.25">
      <c r="B2394" s="9"/>
      <c r="C2394" s="16" t="s">
        <v>32</v>
      </c>
      <c r="D2394" s="8">
        <v>30</v>
      </c>
      <c r="E2394" s="10"/>
    </row>
    <row r="2395" spans="2:5" ht="15" customHeight="1" x14ac:dyDescent="0.25">
      <c r="B2395" s="9"/>
      <c r="C2395" s="16" t="s">
        <v>33</v>
      </c>
      <c r="D2395" s="8">
        <v>50</v>
      </c>
      <c r="E2395" s="10"/>
    </row>
    <row r="2396" spans="2:5" ht="13.8" x14ac:dyDescent="0.25">
      <c r="B2396" s="9"/>
      <c r="C2396" s="216" t="s">
        <v>153</v>
      </c>
      <c r="D2396" s="217"/>
      <c r="E2396" s="10"/>
    </row>
    <row r="2397" spans="2:5" ht="15" customHeight="1" x14ac:dyDescent="0.25">
      <c r="B2397" s="9"/>
      <c r="C2397" s="13" t="s">
        <v>0</v>
      </c>
      <c r="D2397" s="11">
        <v>10095.41</v>
      </c>
      <c r="E2397" s="10"/>
    </row>
    <row r="2398" spans="2:5" ht="15" customHeight="1" x14ac:dyDescent="0.25">
      <c r="B2398" s="9"/>
      <c r="C2398" s="14" t="s">
        <v>2</v>
      </c>
      <c r="D2398" s="11">
        <v>143.34</v>
      </c>
      <c r="E2398" s="10"/>
    </row>
    <row r="2399" spans="2:5" ht="15" customHeight="1" x14ac:dyDescent="0.25">
      <c r="B2399" s="9"/>
      <c r="C2399" s="14" t="s">
        <v>3</v>
      </c>
      <c r="D2399" s="11">
        <v>9952.07</v>
      </c>
      <c r="E2399" s="10"/>
    </row>
    <row r="2400" spans="2:5" ht="15" customHeight="1" x14ac:dyDescent="0.25">
      <c r="B2400" s="9"/>
      <c r="C2400" s="22" t="s">
        <v>10</v>
      </c>
      <c r="D2400" s="26">
        <v>9988.06</v>
      </c>
      <c r="E2400" s="10"/>
    </row>
    <row r="2401" spans="2:5" ht="15" customHeight="1" x14ac:dyDescent="0.25">
      <c r="B2401" s="9"/>
      <c r="C2401" s="17" t="s">
        <v>11</v>
      </c>
      <c r="D2401" s="7">
        <v>9186.1</v>
      </c>
      <c r="E2401" s="10"/>
    </row>
    <row r="2402" spans="2:5" ht="15" customHeight="1" x14ac:dyDescent="0.25">
      <c r="B2402" s="9"/>
      <c r="C2402" s="17" t="s">
        <v>12</v>
      </c>
      <c r="D2402" s="7">
        <v>734.74</v>
      </c>
      <c r="E2402" s="10"/>
    </row>
    <row r="2403" spans="2:5" ht="15" customHeight="1" x14ac:dyDescent="0.25">
      <c r="B2403" s="9"/>
      <c r="C2403" s="17" t="s">
        <v>15</v>
      </c>
      <c r="D2403" s="7">
        <v>57.38</v>
      </c>
      <c r="E2403" s="10"/>
    </row>
    <row r="2404" spans="2:5" ht="15" customHeight="1" x14ac:dyDescent="0.25">
      <c r="B2404" s="9"/>
      <c r="C2404" s="17" t="s">
        <v>16</v>
      </c>
      <c r="D2404" s="7">
        <v>9.84</v>
      </c>
      <c r="E2404" s="10"/>
    </row>
    <row r="2405" spans="2:5" ht="15" customHeight="1" x14ac:dyDescent="0.25">
      <c r="B2405" s="9"/>
      <c r="C2405" s="25" t="s">
        <v>17</v>
      </c>
      <c r="D2405" s="26">
        <v>19.8</v>
      </c>
      <c r="E2405" s="10"/>
    </row>
    <row r="2406" spans="2:5" ht="15" customHeight="1" x14ac:dyDescent="0.25">
      <c r="B2406" s="9"/>
      <c r="C2406" s="15" t="s">
        <v>23</v>
      </c>
      <c r="D2406" s="7">
        <v>10095.41</v>
      </c>
      <c r="E2406" s="10"/>
    </row>
    <row r="2407" spans="2:5" ht="15" customHeight="1" x14ac:dyDescent="0.25">
      <c r="B2407" s="9"/>
      <c r="C2407" s="18" t="s">
        <v>0</v>
      </c>
      <c r="D2407" s="11">
        <v>10095.41</v>
      </c>
      <c r="E2407" s="10"/>
    </row>
    <row r="2408" spans="2:5" ht="15" customHeight="1" x14ac:dyDescent="0.25">
      <c r="B2408" s="9"/>
      <c r="C2408" s="15" t="s">
        <v>25</v>
      </c>
      <c r="D2408" s="7">
        <v>10007.859999999999</v>
      </c>
      <c r="E2408" s="10"/>
    </row>
    <row r="2409" spans="2:5" ht="15" customHeight="1" x14ac:dyDescent="0.25">
      <c r="B2409" s="9"/>
      <c r="C2409" s="23" t="s">
        <v>10</v>
      </c>
      <c r="D2409" s="26">
        <v>9988.06</v>
      </c>
      <c r="E2409" s="10"/>
    </row>
    <row r="2410" spans="2:5" ht="15" customHeight="1" x14ac:dyDescent="0.25">
      <c r="B2410" s="9"/>
      <c r="C2410" s="23" t="s">
        <v>17</v>
      </c>
      <c r="D2410" s="26">
        <v>19.8</v>
      </c>
      <c r="E2410" s="10"/>
    </row>
    <row r="2411" spans="2:5" ht="15" customHeight="1" x14ac:dyDescent="0.25">
      <c r="B2411" s="9"/>
      <c r="C2411" s="21" t="s">
        <v>27</v>
      </c>
      <c r="D2411" s="12">
        <v>87.55</v>
      </c>
      <c r="E2411" s="10"/>
    </row>
    <row r="2412" spans="2:5" ht="15" customHeight="1" x14ac:dyDescent="0.25">
      <c r="B2412" s="9"/>
      <c r="C2412" s="21" t="s">
        <v>28</v>
      </c>
      <c r="D2412" s="12">
        <v>325.10000000000002</v>
      </c>
      <c r="E2412" s="10"/>
    </row>
    <row r="2413" spans="2:5" ht="15" customHeight="1" x14ac:dyDescent="0.25">
      <c r="B2413" s="9"/>
      <c r="C2413" s="21" t="s">
        <v>29</v>
      </c>
      <c r="D2413" s="12">
        <v>412.65</v>
      </c>
      <c r="E2413" s="10"/>
    </row>
    <row r="2414" spans="2:5" ht="15" customHeight="1" x14ac:dyDescent="0.25">
      <c r="B2414" s="9"/>
      <c r="C2414" s="15" t="s">
        <v>31</v>
      </c>
      <c r="D2414" s="8">
        <v>798</v>
      </c>
      <c r="E2414" s="10"/>
    </row>
    <row r="2415" spans="2:5" ht="30" customHeight="1" x14ac:dyDescent="0.25">
      <c r="B2415" s="9"/>
      <c r="C2415" s="16" t="s">
        <v>32</v>
      </c>
      <c r="D2415" s="8">
        <v>670</v>
      </c>
      <c r="E2415" s="10"/>
    </row>
    <row r="2416" spans="2:5" ht="15" customHeight="1" x14ac:dyDescent="0.25">
      <c r="B2416" s="9"/>
      <c r="C2416" s="16" t="s">
        <v>33</v>
      </c>
      <c r="D2416" s="8">
        <v>128</v>
      </c>
      <c r="E2416" s="10"/>
    </row>
    <row r="2417" spans="2:5" ht="13.8" x14ac:dyDescent="0.25">
      <c r="B2417" s="9"/>
      <c r="C2417" s="216" t="s">
        <v>154</v>
      </c>
      <c r="D2417" s="217"/>
      <c r="E2417" s="10"/>
    </row>
    <row r="2418" spans="2:5" ht="15" customHeight="1" x14ac:dyDescent="0.25">
      <c r="B2418" s="9"/>
      <c r="C2418" s="13" t="s">
        <v>0</v>
      </c>
      <c r="D2418" s="11">
        <v>9.4</v>
      </c>
      <c r="E2418" s="10"/>
    </row>
    <row r="2419" spans="2:5" ht="15" customHeight="1" x14ac:dyDescent="0.25">
      <c r="B2419" s="9"/>
      <c r="C2419" s="14" t="s">
        <v>2</v>
      </c>
      <c r="D2419" s="11">
        <v>9.4</v>
      </c>
      <c r="E2419" s="10"/>
    </row>
    <row r="2420" spans="2:5" ht="15" customHeight="1" x14ac:dyDescent="0.25">
      <c r="B2420" s="9"/>
      <c r="C2420" s="22" t="s">
        <v>10</v>
      </c>
      <c r="D2420" s="26">
        <v>4.9000000000000004</v>
      </c>
      <c r="E2420" s="10"/>
    </row>
    <row r="2421" spans="2:5" ht="15" customHeight="1" x14ac:dyDescent="0.25">
      <c r="B2421" s="9"/>
      <c r="C2421" s="17" t="s">
        <v>12</v>
      </c>
      <c r="D2421" s="7">
        <v>2.5</v>
      </c>
      <c r="E2421" s="10"/>
    </row>
    <row r="2422" spans="2:5" ht="15" customHeight="1" x14ac:dyDescent="0.25">
      <c r="B2422" s="9"/>
      <c r="C2422" s="17" t="s">
        <v>16</v>
      </c>
      <c r="D2422" s="7">
        <v>2.4</v>
      </c>
      <c r="E2422" s="10"/>
    </row>
    <row r="2423" spans="2:5" ht="15" customHeight="1" x14ac:dyDescent="0.25">
      <c r="B2423" s="9"/>
      <c r="C2423" s="15" t="s">
        <v>23</v>
      </c>
      <c r="D2423" s="7">
        <v>9.4</v>
      </c>
      <c r="E2423" s="10"/>
    </row>
    <row r="2424" spans="2:5" ht="15" customHeight="1" x14ac:dyDescent="0.25">
      <c r="B2424" s="9"/>
      <c r="C2424" s="18" t="s">
        <v>0</v>
      </c>
      <c r="D2424" s="11">
        <v>9.4</v>
      </c>
      <c r="E2424" s="10"/>
    </row>
    <row r="2425" spans="2:5" ht="15" customHeight="1" x14ac:dyDescent="0.25">
      <c r="B2425" s="9"/>
      <c r="C2425" s="15" t="s">
        <v>25</v>
      </c>
      <c r="D2425" s="7">
        <v>4.9000000000000004</v>
      </c>
      <c r="E2425" s="10"/>
    </row>
    <row r="2426" spans="2:5" ht="15" customHeight="1" x14ac:dyDescent="0.25">
      <c r="B2426" s="9"/>
      <c r="C2426" s="23" t="s">
        <v>10</v>
      </c>
      <c r="D2426" s="26">
        <v>4.9000000000000004</v>
      </c>
      <c r="E2426" s="10"/>
    </row>
    <row r="2427" spans="2:5" ht="15" customHeight="1" x14ac:dyDescent="0.25">
      <c r="B2427" s="9"/>
      <c r="C2427" s="21" t="s">
        <v>27</v>
      </c>
      <c r="D2427" s="12">
        <v>4.5</v>
      </c>
      <c r="E2427" s="10"/>
    </row>
    <row r="2428" spans="2:5" ht="15" customHeight="1" x14ac:dyDescent="0.25">
      <c r="B2428" s="9"/>
      <c r="C2428" s="21" t="s">
        <v>29</v>
      </c>
      <c r="D2428" s="12">
        <v>4.5</v>
      </c>
      <c r="E2428" s="10"/>
    </row>
    <row r="2429" spans="2:5" ht="15" customHeight="1" x14ac:dyDescent="0.25">
      <c r="B2429" s="9"/>
      <c r="C2429" s="15" t="s">
        <v>31</v>
      </c>
      <c r="D2429" s="8">
        <v>20</v>
      </c>
      <c r="E2429" s="10"/>
    </row>
    <row r="2430" spans="2:5" ht="30" customHeight="1" x14ac:dyDescent="0.25">
      <c r="B2430" s="9"/>
      <c r="C2430" s="16" t="s">
        <v>32</v>
      </c>
      <c r="D2430" s="8">
        <v>18</v>
      </c>
      <c r="E2430" s="10"/>
    </row>
    <row r="2431" spans="2:5" ht="15" customHeight="1" x14ac:dyDescent="0.25">
      <c r="B2431" s="9"/>
      <c r="C2431" s="16" t="s">
        <v>33</v>
      </c>
      <c r="D2431" s="8">
        <v>2</v>
      </c>
      <c r="E2431" s="10"/>
    </row>
    <row r="2432" spans="2:5" ht="13.8" x14ac:dyDescent="0.25">
      <c r="B2432" s="9"/>
      <c r="C2432" s="216" t="s">
        <v>155</v>
      </c>
      <c r="D2432" s="217"/>
      <c r="E2432" s="10"/>
    </row>
    <row r="2433" spans="2:5" ht="15" customHeight="1" x14ac:dyDescent="0.25">
      <c r="B2433" s="9"/>
      <c r="C2433" s="13" t="s">
        <v>0</v>
      </c>
      <c r="D2433" s="11">
        <v>4514</v>
      </c>
      <c r="E2433" s="10"/>
    </row>
    <row r="2434" spans="2:5" ht="15" customHeight="1" x14ac:dyDescent="0.25">
      <c r="B2434" s="9"/>
      <c r="C2434" s="14" t="s">
        <v>2</v>
      </c>
      <c r="D2434" s="11">
        <v>8</v>
      </c>
      <c r="E2434" s="10"/>
    </row>
    <row r="2435" spans="2:5" ht="15" customHeight="1" x14ac:dyDescent="0.25">
      <c r="B2435" s="9"/>
      <c r="C2435" s="14" t="s">
        <v>3</v>
      </c>
      <c r="D2435" s="11">
        <v>4506</v>
      </c>
      <c r="E2435" s="10"/>
    </row>
    <row r="2436" spans="2:5" ht="15" customHeight="1" x14ac:dyDescent="0.25">
      <c r="B2436" s="9"/>
      <c r="C2436" s="22" t="s">
        <v>10</v>
      </c>
      <c r="D2436" s="26">
        <v>4569</v>
      </c>
      <c r="E2436" s="10"/>
    </row>
    <row r="2437" spans="2:5" ht="15" customHeight="1" x14ac:dyDescent="0.25">
      <c r="B2437" s="9"/>
      <c r="C2437" s="17" t="s">
        <v>11</v>
      </c>
      <c r="D2437" s="7">
        <v>3829</v>
      </c>
      <c r="E2437" s="10"/>
    </row>
    <row r="2438" spans="2:5" ht="15" customHeight="1" x14ac:dyDescent="0.25">
      <c r="B2438" s="9"/>
      <c r="C2438" s="17" t="s">
        <v>12</v>
      </c>
      <c r="D2438" s="7">
        <v>696</v>
      </c>
      <c r="E2438" s="10"/>
    </row>
    <row r="2439" spans="2:5" ht="15" customHeight="1" x14ac:dyDescent="0.25">
      <c r="B2439" s="9"/>
      <c r="C2439" s="17" t="s">
        <v>15</v>
      </c>
      <c r="D2439" s="7">
        <v>39</v>
      </c>
      <c r="E2439" s="10"/>
    </row>
    <row r="2440" spans="2:5" ht="15" customHeight="1" x14ac:dyDescent="0.25">
      <c r="B2440" s="9"/>
      <c r="C2440" s="17" t="s">
        <v>16</v>
      </c>
      <c r="D2440" s="7">
        <v>5</v>
      </c>
      <c r="E2440" s="10"/>
    </row>
    <row r="2441" spans="2:5" ht="15" customHeight="1" x14ac:dyDescent="0.25">
      <c r="B2441" s="9"/>
      <c r="C2441" s="15" t="s">
        <v>23</v>
      </c>
      <c r="D2441" s="7">
        <v>4514</v>
      </c>
      <c r="E2441" s="10"/>
    </row>
    <row r="2442" spans="2:5" ht="15" customHeight="1" x14ac:dyDescent="0.25">
      <c r="B2442" s="9"/>
      <c r="C2442" s="18" t="s">
        <v>0</v>
      </c>
      <c r="D2442" s="11">
        <v>4514</v>
      </c>
      <c r="E2442" s="10"/>
    </row>
    <row r="2443" spans="2:5" ht="15" customHeight="1" x14ac:dyDescent="0.25">
      <c r="B2443" s="9"/>
      <c r="C2443" s="15" t="s">
        <v>25</v>
      </c>
      <c r="D2443" s="7">
        <v>4569</v>
      </c>
      <c r="E2443" s="10"/>
    </row>
    <row r="2444" spans="2:5" ht="15" customHeight="1" x14ac:dyDescent="0.25">
      <c r="B2444" s="9"/>
      <c r="C2444" s="23" t="s">
        <v>10</v>
      </c>
      <c r="D2444" s="26">
        <v>4569</v>
      </c>
      <c r="E2444" s="10"/>
    </row>
    <row r="2445" spans="2:5" ht="15" customHeight="1" x14ac:dyDescent="0.25">
      <c r="B2445" s="9"/>
      <c r="C2445" s="21" t="s">
        <v>27</v>
      </c>
      <c r="D2445" s="12">
        <v>-55</v>
      </c>
      <c r="E2445" s="10"/>
    </row>
    <row r="2446" spans="2:5" ht="15" customHeight="1" x14ac:dyDescent="0.25">
      <c r="B2446" s="9"/>
      <c r="C2446" s="21" t="s">
        <v>28</v>
      </c>
      <c r="D2446" s="12">
        <v>229</v>
      </c>
      <c r="E2446" s="10"/>
    </row>
    <row r="2447" spans="2:5" ht="15" customHeight="1" x14ac:dyDescent="0.25">
      <c r="B2447" s="9"/>
      <c r="C2447" s="21" t="s">
        <v>29</v>
      </c>
      <c r="D2447" s="12">
        <v>174</v>
      </c>
      <c r="E2447" s="10"/>
    </row>
    <row r="2448" spans="2:5" ht="15" customHeight="1" x14ac:dyDescent="0.25">
      <c r="B2448" s="9"/>
      <c r="C2448" s="15" t="s">
        <v>31</v>
      </c>
      <c r="D2448" s="8">
        <v>340</v>
      </c>
      <c r="E2448" s="10"/>
    </row>
    <row r="2449" spans="2:5" ht="30" customHeight="1" x14ac:dyDescent="0.25">
      <c r="B2449" s="9"/>
      <c r="C2449" s="16" t="s">
        <v>32</v>
      </c>
      <c r="D2449" s="8">
        <v>267</v>
      </c>
      <c r="E2449" s="10"/>
    </row>
    <row r="2450" spans="2:5" ht="15" customHeight="1" x14ac:dyDescent="0.25">
      <c r="B2450" s="9"/>
      <c r="C2450" s="16" t="s">
        <v>33</v>
      </c>
      <c r="D2450" s="8">
        <v>73</v>
      </c>
      <c r="E2450" s="10"/>
    </row>
    <row r="2451" spans="2:5" ht="13.8" x14ac:dyDescent="0.25">
      <c r="B2451" s="9"/>
      <c r="C2451" s="216" t="s">
        <v>156</v>
      </c>
      <c r="D2451" s="217"/>
      <c r="E2451" s="10"/>
    </row>
    <row r="2452" spans="2:5" ht="15" customHeight="1" x14ac:dyDescent="0.25">
      <c r="B2452" s="9"/>
      <c r="C2452" s="13" t="s">
        <v>0</v>
      </c>
      <c r="D2452" s="11">
        <v>19120.3</v>
      </c>
      <c r="E2452" s="10"/>
    </row>
    <row r="2453" spans="2:5" ht="15" customHeight="1" x14ac:dyDescent="0.25">
      <c r="B2453" s="9"/>
      <c r="C2453" s="14" t="s">
        <v>2</v>
      </c>
      <c r="D2453" s="11">
        <v>432</v>
      </c>
      <c r="E2453" s="10"/>
    </row>
    <row r="2454" spans="2:5" ht="15" customHeight="1" x14ac:dyDescent="0.25">
      <c r="B2454" s="9"/>
      <c r="C2454" s="14" t="s">
        <v>3</v>
      </c>
      <c r="D2454" s="11">
        <v>18688.3</v>
      </c>
      <c r="E2454" s="10"/>
    </row>
    <row r="2455" spans="2:5" ht="15" customHeight="1" x14ac:dyDescent="0.25">
      <c r="B2455" s="9"/>
      <c r="C2455" s="22" t="s">
        <v>10</v>
      </c>
      <c r="D2455" s="26">
        <v>18693.300000000003</v>
      </c>
      <c r="E2455" s="10"/>
    </row>
    <row r="2456" spans="2:5" ht="15" customHeight="1" x14ac:dyDescent="0.25">
      <c r="B2456" s="9"/>
      <c r="C2456" s="17" t="s">
        <v>11</v>
      </c>
      <c r="D2456" s="7">
        <v>16638.7</v>
      </c>
      <c r="E2456" s="10"/>
    </row>
    <row r="2457" spans="2:5" ht="15" customHeight="1" x14ac:dyDescent="0.25">
      <c r="B2457" s="9"/>
      <c r="C2457" s="17" t="s">
        <v>12</v>
      </c>
      <c r="D2457" s="7">
        <v>1843.7</v>
      </c>
      <c r="E2457" s="10"/>
    </row>
    <row r="2458" spans="2:5" ht="15" customHeight="1" x14ac:dyDescent="0.25">
      <c r="B2458" s="9"/>
      <c r="C2458" s="17" t="s">
        <v>15</v>
      </c>
      <c r="D2458" s="7">
        <v>207.7</v>
      </c>
      <c r="E2458" s="10"/>
    </row>
    <row r="2459" spans="2:5" ht="15" customHeight="1" x14ac:dyDescent="0.25">
      <c r="B2459" s="9"/>
      <c r="C2459" s="17" t="s">
        <v>16</v>
      </c>
      <c r="D2459" s="7">
        <v>3.2</v>
      </c>
      <c r="E2459" s="10"/>
    </row>
    <row r="2460" spans="2:5" ht="15" customHeight="1" x14ac:dyDescent="0.25">
      <c r="B2460" s="9"/>
      <c r="C2460" s="25" t="s">
        <v>17</v>
      </c>
      <c r="D2460" s="26">
        <v>34.5</v>
      </c>
      <c r="E2460" s="10"/>
    </row>
    <row r="2461" spans="2:5" ht="15" customHeight="1" x14ac:dyDescent="0.25">
      <c r="B2461" s="9"/>
      <c r="C2461" s="15" t="s">
        <v>23</v>
      </c>
      <c r="D2461" s="7">
        <v>19120.3</v>
      </c>
      <c r="E2461" s="10"/>
    </row>
    <row r="2462" spans="2:5" ht="15" customHeight="1" x14ac:dyDescent="0.25">
      <c r="B2462" s="9"/>
      <c r="C2462" s="18" t="s">
        <v>0</v>
      </c>
      <c r="D2462" s="11">
        <v>19120.3</v>
      </c>
      <c r="E2462" s="10"/>
    </row>
    <row r="2463" spans="2:5" ht="15" customHeight="1" x14ac:dyDescent="0.25">
      <c r="B2463" s="9"/>
      <c r="C2463" s="15" t="s">
        <v>25</v>
      </c>
      <c r="D2463" s="7">
        <v>18727.8</v>
      </c>
      <c r="E2463" s="10"/>
    </row>
    <row r="2464" spans="2:5" ht="15" customHeight="1" x14ac:dyDescent="0.25">
      <c r="B2464" s="9"/>
      <c r="C2464" s="23" t="s">
        <v>10</v>
      </c>
      <c r="D2464" s="26">
        <v>18693.3</v>
      </c>
      <c r="E2464" s="10"/>
    </row>
    <row r="2465" spans="2:5" ht="15" customHeight="1" x14ac:dyDescent="0.25">
      <c r="B2465" s="9"/>
      <c r="C2465" s="23" t="s">
        <v>17</v>
      </c>
      <c r="D2465" s="26">
        <v>34.5</v>
      </c>
      <c r="E2465" s="10"/>
    </row>
    <row r="2466" spans="2:5" ht="15" customHeight="1" x14ac:dyDescent="0.25">
      <c r="B2466" s="9"/>
      <c r="C2466" s="21" t="s">
        <v>27</v>
      </c>
      <c r="D2466" s="12">
        <v>392.5</v>
      </c>
      <c r="E2466" s="10"/>
    </row>
    <row r="2467" spans="2:5" ht="15" customHeight="1" x14ac:dyDescent="0.25">
      <c r="B2467" s="9"/>
      <c r="C2467" s="21" t="s">
        <v>28</v>
      </c>
      <c r="D2467" s="12">
        <v>876.3</v>
      </c>
      <c r="E2467" s="10"/>
    </row>
    <row r="2468" spans="2:5" ht="15" customHeight="1" x14ac:dyDescent="0.25">
      <c r="B2468" s="9"/>
      <c r="C2468" s="21" t="s">
        <v>29</v>
      </c>
      <c r="D2468" s="12">
        <v>1268.8</v>
      </c>
      <c r="E2468" s="10"/>
    </row>
    <row r="2469" spans="2:5" ht="15" customHeight="1" x14ac:dyDescent="0.25">
      <c r="B2469" s="9"/>
      <c r="C2469" s="15" t="s">
        <v>31</v>
      </c>
      <c r="D2469" s="8">
        <v>1463</v>
      </c>
      <c r="E2469" s="10"/>
    </row>
    <row r="2470" spans="2:5" ht="30" customHeight="1" x14ac:dyDescent="0.25">
      <c r="B2470" s="9"/>
      <c r="C2470" s="16" t="s">
        <v>32</v>
      </c>
      <c r="D2470" s="8">
        <v>1249</v>
      </c>
      <c r="E2470" s="10"/>
    </row>
    <row r="2471" spans="2:5" ht="15" customHeight="1" x14ac:dyDescent="0.25">
      <c r="B2471" s="9"/>
      <c r="C2471" s="16" t="s">
        <v>33</v>
      </c>
      <c r="D2471" s="8">
        <v>214</v>
      </c>
      <c r="E2471" s="10"/>
    </row>
    <row r="2472" spans="2:5" ht="13.8" x14ac:dyDescent="0.25">
      <c r="B2472" s="9"/>
      <c r="C2472" s="216" t="s">
        <v>157</v>
      </c>
      <c r="D2472" s="217"/>
      <c r="E2472" s="10"/>
    </row>
    <row r="2473" spans="2:5" ht="15" customHeight="1" x14ac:dyDescent="0.25">
      <c r="B2473" s="9"/>
      <c r="C2473" s="13" t="s">
        <v>0</v>
      </c>
      <c r="D2473" s="11">
        <v>4662.1447900000003</v>
      </c>
      <c r="E2473" s="10"/>
    </row>
    <row r="2474" spans="2:5" ht="15" customHeight="1" x14ac:dyDescent="0.25">
      <c r="B2474" s="9"/>
      <c r="C2474" s="14" t="s">
        <v>2</v>
      </c>
      <c r="D2474" s="11">
        <v>268.73455999999999</v>
      </c>
      <c r="E2474" s="10"/>
    </row>
    <row r="2475" spans="2:5" ht="15" customHeight="1" x14ac:dyDescent="0.25">
      <c r="B2475" s="9"/>
      <c r="C2475" s="14" t="s">
        <v>3</v>
      </c>
      <c r="D2475" s="11">
        <v>4393.4102300000004</v>
      </c>
      <c r="E2475" s="10"/>
    </row>
    <row r="2476" spans="2:5" ht="15" customHeight="1" x14ac:dyDescent="0.25">
      <c r="B2476" s="9"/>
      <c r="C2476" s="22" t="s">
        <v>10</v>
      </c>
      <c r="D2476" s="26">
        <v>4598.9122100000004</v>
      </c>
      <c r="E2476" s="10"/>
    </row>
    <row r="2477" spans="2:5" ht="15" customHeight="1" x14ac:dyDescent="0.25">
      <c r="B2477" s="9"/>
      <c r="C2477" s="17" t="s">
        <v>11</v>
      </c>
      <c r="D2477" s="7">
        <v>2785.2062700000001</v>
      </c>
      <c r="E2477" s="10"/>
    </row>
    <row r="2478" spans="2:5" ht="15" customHeight="1" x14ac:dyDescent="0.25">
      <c r="B2478" s="9"/>
      <c r="C2478" s="17" t="s">
        <v>12</v>
      </c>
      <c r="D2478" s="7">
        <v>1709.3155099999999</v>
      </c>
      <c r="E2478" s="10"/>
    </row>
    <row r="2479" spans="2:5" ht="15" customHeight="1" x14ac:dyDescent="0.25">
      <c r="B2479" s="9"/>
      <c r="C2479" s="14" t="s">
        <v>2</v>
      </c>
      <c r="D2479" s="11">
        <v>0.44180999999999998</v>
      </c>
      <c r="E2479" s="10"/>
    </row>
    <row r="2480" spans="2:5" ht="15" customHeight="1" x14ac:dyDescent="0.25">
      <c r="B2480" s="9"/>
      <c r="C2480" s="17" t="s">
        <v>15</v>
      </c>
      <c r="D2480" s="7">
        <v>7.5187600000000003</v>
      </c>
      <c r="E2480" s="10"/>
    </row>
    <row r="2481" spans="2:5" ht="15" customHeight="1" x14ac:dyDescent="0.25">
      <c r="B2481" s="9"/>
      <c r="C2481" s="17" t="s">
        <v>16</v>
      </c>
      <c r="D2481" s="7">
        <v>96.429860000000005</v>
      </c>
      <c r="E2481" s="10"/>
    </row>
    <row r="2482" spans="2:5" ht="15" customHeight="1" x14ac:dyDescent="0.25">
      <c r="B2482" s="9"/>
      <c r="C2482" s="25" t="s">
        <v>17</v>
      </c>
      <c r="D2482" s="26">
        <v>184.85995</v>
      </c>
      <c r="E2482" s="10"/>
    </row>
    <row r="2483" spans="2:5" ht="15" customHeight="1" x14ac:dyDescent="0.25">
      <c r="B2483" s="9"/>
      <c r="C2483" s="15" t="s">
        <v>23</v>
      </c>
      <c r="D2483" s="7">
        <v>4662.1447900000003</v>
      </c>
      <c r="E2483" s="10"/>
    </row>
    <row r="2484" spans="2:5" ht="15" customHeight="1" x14ac:dyDescent="0.25">
      <c r="B2484" s="9"/>
      <c r="C2484" s="18" t="s">
        <v>0</v>
      </c>
      <c r="D2484" s="11">
        <v>4662.1447900000003</v>
      </c>
      <c r="E2484" s="10"/>
    </row>
    <row r="2485" spans="2:5" ht="15" customHeight="1" x14ac:dyDescent="0.25">
      <c r="B2485" s="9"/>
      <c r="C2485" s="15" t="s">
        <v>25</v>
      </c>
      <c r="D2485" s="7">
        <v>4783.7721600000004</v>
      </c>
      <c r="E2485" s="10"/>
    </row>
    <row r="2486" spans="2:5" ht="15" customHeight="1" x14ac:dyDescent="0.25">
      <c r="B2486" s="9"/>
      <c r="C2486" s="23" t="s">
        <v>10</v>
      </c>
      <c r="D2486" s="26">
        <v>4598.9122100000004</v>
      </c>
      <c r="E2486" s="10"/>
    </row>
    <row r="2487" spans="2:5" ht="15" customHeight="1" x14ac:dyDescent="0.25">
      <c r="B2487" s="9"/>
      <c r="C2487" s="23" t="s">
        <v>17</v>
      </c>
      <c r="D2487" s="26">
        <v>184.85995</v>
      </c>
      <c r="E2487" s="10"/>
    </row>
    <row r="2488" spans="2:5" ht="15" customHeight="1" x14ac:dyDescent="0.25">
      <c r="B2488" s="9"/>
      <c r="C2488" s="21" t="s">
        <v>27</v>
      </c>
      <c r="D2488" s="12">
        <v>-121.62737</v>
      </c>
      <c r="E2488" s="10"/>
    </row>
    <row r="2489" spans="2:5" ht="15" customHeight="1" x14ac:dyDescent="0.25">
      <c r="B2489" s="9"/>
      <c r="C2489" s="21" t="s">
        <v>28</v>
      </c>
      <c r="D2489" s="12">
        <v>858.39999</v>
      </c>
      <c r="E2489" s="10"/>
    </row>
    <row r="2490" spans="2:5" ht="15" customHeight="1" x14ac:dyDescent="0.25">
      <c r="B2490" s="9"/>
      <c r="C2490" s="21" t="s">
        <v>29</v>
      </c>
      <c r="D2490" s="12">
        <v>736.77261999999996</v>
      </c>
      <c r="E2490" s="10"/>
    </row>
    <row r="2491" spans="2:5" ht="15" customHeight="1" x14ac:dyDescent="0.25">
      <c r="B2491" s="9"/>
      <c r="C2491" s="15" t="s">
        <v>31</v>
      </c>
      <c r="D2491" s="8">
        <v>436</v>
      </c>
      <c r="E2491" s="10"/>
    </row>
    <row r="2492" spans="2:5" ht="30" customHeight="1" x14ac:dyDescent="0.25">
      <c r="B2492" s="9"/>
      <c r="C2492" s="16" t="s">
        <v>32</v>
      </c>
      <c r="D2492" s="8">
        <v>229</v>
      </c>
      <c r="E2492" s="10"/>
    </row>
    <row r="2493" spans="2:5" ht="15" customHeight="1" x14ac:dyDescent="0.25">
      <c r="B2493" s="9"/>
      <c r="C2493" s="16" t="s">
        <v>33</v>
      </c>
      <c r="D2493" s="8">
        <v>207</v>
      </c>
      <c r="E2493" s="10"/>
    </row>
    <row r="2494" spans="2:5" ht="15" customHeight="1" x14ac:dyDescent="0.25">
      <c r="B2494" s="9"/>
      <c r="C2494" s="216" t="s">
        <v>158</v>
      </c>
      <c r="D2494" s="217"/>
      <c r="E2494" s="10"/>
    </row>
    <row r="2495" spans="2:5" ht="15" customHeight="1" x14ac:dyDescent="0.25">
      <c r="B2495" s="9"/>
      <c r="C2495" s="13" t="s">
        <v>0</v>
      </c>
      <c r="D2495" s="11">
        <v>5.4</v>
      </c>
      <c r="E2495" s="10"/>
    </row>
    <row r="2496" spans="2:5" ht="15" customHeight="1" x14ac:dyDescent="0.25">
      <c r="B2496" s="9"/>
      <c r="C2496" s="14" t="s">
        <v>2</v>
      </c>
      <c r="D2496" s="11">
        <v>5.4</v>
      </c>
      <c r="E2496" s="10"/>
    </row>
    <row r="2497" spans="2:5" ht="15" customHeight="1" x14ac:dyDescent="0.25">
      <c r="B2497" s="9"/>
      <c r="C2497" s="22" t="s">
        <v>10</v>
      </c>
      <c r="D2497" s="26">
        <v>2.7</v>
      </c>
      <c r="E2497" s="10"/>
    </row>
    <row r="2498" spans="2:5" ht="15" customHeight="1" x14ac:dyDescent="0.25">
      <c r="B2498" s="9"/>
      <c r="C2498" s="17" t="s">
        <v>12</v>
      </c>
      <c r="D2498" s="7">
        <v>2.7</v>
      </c>
      <c r="E2498" s="10"/>
    </row>
    <row r="2499" spans="2:5" ht="15" customHeight="1" x14ac:dyDescent="0.25">
      <c r="B2499" s="9"/>
      <c r="C2499" s="15" t="s">
        <v>23</v>
      </c>
      <c r="D2499" s="7">
        <v>5.4</v>
      </c>
      <c r="E2499" s="10"/>
    </row>
    <row r="2500" spans="2:5" ht="15" customHeight="1" x14ac:dyDescent="0.25">
      <c r="B2500" s="9"/>
      <c r="C2500" s="18" t="s">
        <v>0</v>
      </c>
      <c r="D2500" s="11">
        <v>5.4</v>
      </c>
      <c r="E2500" s="10"/>
    </row>
    <row r="2501" spans="2:5" ht="15" customHeight="1" x14ac:dyDescent="0.25">
      <c r="B2501" s="9"/>
      <c r="C2501" s="15" t="s">
        <v>25</v>
      </c>
      <c r="D2501" s="7">
        <v>2.7</v>
      </c>
      <c r="E2501" s="10"/>
    </row>
    <row r="2502" spans="2:5" ht="15" customHeight="1" x14ac:dyDescent="0.25">
      <c r="B2502" s="9"/>
      <c r="C2502" s="23" t="s">
        <v>10</v>
      </c>
      <c r="D2502" s="26">
        <v>2.7</v>
      </c>
      <c r="E2502" s="10"/>
    </row>
    <row r="2503" spans="2:5" ht="15" customHeight="1" x14ac:dyDescent="0.25">
      <c r="B2503" s="9"/>
      <c r="C2503" s="21" t="s">
        <v>27</v>
      </c>
      <c r="D2503" s="12">
        <v>2.7</v>
      </c>
      <c r="E2503" s="10"/>
    </row>
    <row r="2504" spans="2:5" ht="15" customHeight="1" x14ac:dyDescent="0.25">
      <c r="B2504" s="9"/>
      <c r="C2504" s="21" t="s">
        <v>28</v>
      </c>
      <c r="D2504" s="12">
        <v>2.9375</v>
      </c>
      <c r="E2504" s="10"/>
    </row>
    <row r="2505" spans="2:5" ht="15" customHeight="1" x14ac:dyDescent="0.25">
      <c r="B2505" s="9"/>
      <c r="C2505" s="21" t="s">
        <v>29</v>
      </c>
      <c r="D2505" s="12">
        <v>5.6375000000000002</v>
      </c>
      <c r="E2505" s="10"/>
    </row>
    <row r="2506" spans="2:5" ht="15" customHeight="1" x14ac:dyDescent="0.25">
      <c r="B2506" s="9"/>
      <c r="C2506" s="15" t="s">
        <v>31</v>
      </c>
      <c r="D2506" s="8">
        <v>39</v>
      </c>
      <c r="E2506" s="10"/>
    </row>
    <row r="2507" spans="2:5" ht="30" customHeight="1" x14ac:dyDescent="0.25">
      <c r="B2507" s="9"/>
      <c r="C2507" s="16" t="s">
        <v>32</v>
      </c>
      <c r="D2507" s="8">
        <v>33</v>
      </c>
      <c r="E2507" s="10"/>
    </row>
    <row r="2508" spans="2:5" ht="15" customHeight="1" x14ac:dyDescent="0.25">
      <c r="B2508" s="9"/>
      <c r="C2508" s="16" t="s">
        <v>33</v>
      </c>
      <c r="D2508" s="8">
        <v>6</v>
      </c>
      <c r="E2508" s="10"/>
    </row>
    <row r="2509" spans="2:5" ht="15" customHeight="1" x14ac:dyDescent="0.25">
      <c r="B2509" s="9"/>
      <c r="C2509" s="216" t="s">
        <v>159</v>
      </c>
      <c r="D2509" s="217"/>
      <c r="E2509" s="10"/>
    </row>
    <row r="2510" spans="2:5" ht="15" customHeight="1" x14ac:dyDescent="0.25">
      <c r="B2510" s="9"/>
      <c r="C2510" s="13" t="s">
        <v>0</v>
      </c>
      <c r="D2510" s="11">
        <v>268.58708000000001</v>
      </c>
      <c r="E2510" s="10"/>
    </row>
    <row r="2511" spans="2:5" ht="15" customHeight="1" x14ac:dyDescent="0.25">
      <c r="B2511" s="9"/>
      <c r="C2511" s="14" t="s">
        <v>2</v>
      </c>
      <c r="D2511" s="11">
        <v>59</v>
      </c>
      <c r="E2511" s="10"/>
    </row>
    <row r="2512" spans="2:5" ht="15" customHeight="1" x14ac:dyDescent="0.25">
      <c r="B2512" s="9"/>
      <c r="C2512" s="14" t="s">
        <v>3</v>
      </c>
      <c r="D2512" s="11">
        <v>209.58707999999999</v>
      </c>
      <c r="E2512" s="10"/>
    </row>
    <row r="2513" spans="2:5" ht="15" customHeight="1" x14ac:dyDescent="0.25">
      <c r="B2513" s="9"/>
      <c r="C2513" s="22" t="s">
        <v>10</v>
      </c>
      <c r="D2513" s="26">
        <v>220.71331000000001</v>
      </c>
      <c r="E2513" s="10"/>
    </row>
    <row r="2514" spans="2:5" ht="15" customHeight="1" x14ac:dyDescent="0.25">
      <c r="B2514" s="9"/>
      <c r="C2514" s="17" t="s">
        <v>12</v>
      </c>
      <c r="D2514" s="7">
        <v>214.21331000000001</v>
      </c>
      <c r="E2514" s="10"/>
    </row>
    <row r="2515" spans="2:5" ht="15" customHeight="1" x14ac:dyDescent="0.25">
      <c r="B2515" s="9"/>
      <c r="C2515" s="17" t="s">
        <v>16</v>
      </c>
      <c r="D2515" s="7">
        <v>6.5</v>
      </c>
      <c r="E2515" s="10"/>
    </row>
    <row r="2516" spans="2:5" ht="15" customHeight="1" x14ac:dyDescent="0.25">
      <c r="B2516" s="9"/>
      <c r="C2516" s="25" t="s">
        <v>17</v>
      </c>
      <c r="D2516" s="26">
        <v>1.2490000000000001</v>
      </c>
      <c r="E2516" s="10"/>
    </row>
    <row r="2517" spans="2:5" ht="15" customHeight="1" x14ac:dyDescent="0.25">
      <c r="B2517" s="9"/>
      <c r="C2517" s="15" t="s">
        <v>23</v>
      </c>
      <c r="D2517" s="7">
        <v>268.58708000000001</v>
      </c>
      <c r="E2517" s="10"/>
    </row>
    <row r="2518" spans="2:5" ht="15" customHeight="1" x14ac:dyDescent="0.25">
      <c r="B2518" s="9"/>
      <c r="C2518" s="18" t="s">
        <v>0</v>
      </c>
      <c r="D2518" s="11">
        <v>268.58708000000001</v>
      </c>
      <c r="E2518" s="10"/>
    </row>
    <row r="2519" spans="2:5" ht="15" customHeight="1" x14ac:dyDescent="0.25">
      <c r="B2519" s="9"/>
      <c r="C2519" s="15" t="s">
        <v>25</v>
      </c>
      <c r="D2519" s="7">
        <v>221.96231</v>
      </c>
      <c r="E2519" s="10"/>
    </row>
    <row r="2520" spans="2:5" ht="15" customHeight="1" x14ac:dyDescent="0.25">
      <c r="B2520" s="9"/>
      <c r="C2520" s="23" t="s">
        <v>10</v>
      </c>
      <c r="D2520" s="26">
        <v>220.71331000000001</v>
      </c>
      <c r="E2520" s="10"/>
    </row>
    <row r="2521" spans="2:5" ht="15" customHeight="1" x14ac:dyDescent="0.25">
      <c r="B2521" s="9"/>
      <c r="C2521" s="23" t="s">
        <v>17</v>
      </c>
      <c r="D2521" s="26">
        <v>1.2490000000000001</v>
      </c>
      <c r="E2521" s="10"/>
    </row>
    <row r="2522" spans="2:5" ht="15" customHeight="1" x14ac:dyDescent="0.25">
      <c r="B2522" s="9"/>
      <c r="C2522" s="21" t="s">
        <v>27</v>
      </c>
      <c r="D2522" s="12">
        <v>46.624769999999998</v>
      </c>
      <c r="E2522" s="10"/>
    </row>
    <row r="2523" spans="2:5" ht="15" customHeight="1" x14ac:dyDescent="0.25">
      <c r="B2523" s="9"/>
      <c r="C2523" s="21" t="s">
        <v>28</v>
      </c>
      <c r="D2523" s="12">
        <v>205.50140999999999</v>
      </c>
      <c r="E2523" s="10"/>
    </row>
    <row r="2524" spans="2:5" ht="15" customHeight="1" x14ac:dyDescent="0.25">
      <c r="B2524" s="9"/>
      <c r="C2524" s="21" t="s">
        <v>29</v>
      </c>
      <c r="D2524" s="12">
        <v>252.12618000000001</v>
      </c>
      <c r="E2524" s="10"/>
    </row>
    <row r="2525" spans="2:5" ht="15" customHeight="1" x14ac:dyDescent="0.25">
      <c r="B2525" s="9"/>
      <c r="C2525" s="15" t="s">
        <v>31</v>
      </c>
      <c r="D2525" s="8">
        <v>139</v>
      </c>
      <c r="E2525" s="10"/>
    </row>
    <row r="2526" spans="2:5" ht="30" customHeight="1" x14ac:dyDescent="0.25">
      <c r="B2526" s="9"/>
      <c r="C2526" s="16" t="s">
        <v>32</v>
      </c>
      <c r="D2526" s="8">
        <v>6</v>
      </c>
      <c r="E2526" s="10"/>
    </row>
    <row r="2527" spans="2:5" ht="15" customHeight="1" x14ac:dyDescent="0.25">
      <c r="B2527" s="9"/>
      <c r="C2527" s="16" t="s">
        <v>33</v>
      </c>
      <c r="D2527" s="8">
        <v>133</v>
      </c>
      <c r="E2527" s="10"/>
    </row>
    <row r="2528" spans="2:5" ht="13.8" x14ac:dyDescent="0.25">
      <c r="B2528" s="9"/>
      <c r="C2528" s="216" t="s">
        <v>160</v>
      </c>
      <c r="D2528" s="217"/>
      <c r="E2528" s="10"/>
    </row>
    <row r="2529" spans="2:5" ht="15" customHeight="1" x14ac:dyDescent="0.25">
      <c r="B2529" s="9"/>
      <c r="C2529" s="13" t="s">
        <v>0</v>
      </c>
      <c r="D2529" s="11">
        <v>8400.9</v>
      </c>
      <c r="E2529" s="10"/>
    </row>
    <row r="2530" spans="2:5" ht="15" customHeight="1" x14ac:dyDescent="0.25">
      <c r="B2530" s="9"/>
      <c r="C2530" s="14" t="s">
        <v>2</v>
      </c>
      <c r="D2530" s="11">
        <v>313.60000000000002</v>
      </c>
      <c r="E2530" s="10"/>
    </row>
    <row r="2531" spans="2:5" ht="15" customHeight="1" x14ac:dyDescent="0.25">
      <c r="B2531" s="9"/>
      <c r="C2531" s="14" t="s">
        <v>3</v>
      </c>
      <c r="D2531" s="11">
        <v>8087.3</v>
      </c>
      <c r="E2531" s="10"/>
    </row>
    <row r="2532" spans="2:5" ht="15" customHeight="1" x14ac:dyDescent="0.25">
      <c r="B2532" s="9"/>
      <c r="C2532" s="22" t="s">
        <v>10</v>
      </c>
      <c r="D2532" s="26">
        <v>7863.0999999999995</v>
      </c>
      <c r="E2532" s="10"/>
    </row>
    <row r="2533" spans="2:5" ht="15" customHeight="1" x14ac:dyDescent="0.25">
      <c r="B2533" s="9"/>
      <c r="C2533" s="17" t="s">
        <v>11</v>
      </c>
      <c r="D2533" s="7">
        <v>6714</v>
      </c>
      <c r="E2533" s="10"/>
    </row>
    <row r="2534" spans="2:5" ht="15" customHeight="1" x14ac:dyDescent="0.25">
      <c r="B2534" s="9"/>
      <c r="C2534" s="17" t="s">
        <v>12</v>
      </c>
      <c r="D2534" s="7">
        <v>1064</v>
      </c>
      <c r="E2534" s="10"/>
    </row>
    <row r="2535" spans="2:5" ht="15" customHeight="1" x14ac:dyDescent="0.25">
      <c r="B2535" s="9"/>
      <c r="C2535" s="17" t="s">
        <v>15</v>
      </c>
      <c r="D2535" s="7">
        <v>61.7</v>
      </c>
      <c r="E2535" s="10"/>
    </row>
    <row r="2536" spans="2:5" ht="15" customHeight="1" x14ac:dyDescent="0.25">
      <c r="B2536" s="9"/>
      <c r="C2536" s="17" t="s">
        <v>16</v>
      </c>
      <c r="D2536" s="7">
        <v>23.4</v>
      </c>
      <c r="E2536" s="10"/>
    </row>
    <row r="2537" spans="2:5" ht="15" customHeight="1" x14ac:dyDescent="0.25">
      <c r="B2537" s="9"/>
      <c r="C2537" s="25" t="s">
        <v>17</v>
      </c>
      <c r="D2537" s="26">
        <v>24</v>
      </c>
      <c r="E2537" s="10"/>
    </row>
    <row r="2538" spans="2:5" ht="15" customHeight="1" x14ac:dyDescent="0.25">
      <c r="B2538" s="9"/>
      <c r="C2538" s="15" t="s">
        <v>23</v>
      </c>
      <c r="D2538" s="7">
        <v>8400.9</v>
      </c>
      <c r="E2538" s="10"/>
    </row>
    <row r="2539" spans="2:5" ht="15" customHeight="1" x14ac:dyDescent="0.25">
      <c r="B2539" s="9"/>
      <c r="C2539" s="18" t="s">
        <v>0</v>
      </c>
      <c r="D2539" s="11">
        <v>8400.9</v>
      </c>
      <c r="E2539" s="10"/>
    </row>
    <row r="2540" spans="2:5" ht="15" customHeight="1" x14ac:dyDescent="0.25">
      <c r="B2540" s="9"/>
      <c r="C2540" s="15" t="s">
        <v>25</v>
      </c>
      <c r="D2540" s="7">
        <v>7887.1</v>
      </c>
      <c r="E2540" s="10"/>
    </row>
    <row r="2541" spans="2:5" ht="15" customHeight="1" x14ac:dyDescent="0.25">
      <c r="B2541" s="9"/>
      <c r="C2541" s="23" t="s">
        <v>10</v>
      </c>
      <c r="D2541" s="26">
        <v>7863.1</v>
      </c>
      <c r="E2541" s="10"/>
    </row>
    <row r="2542" spans="2:5" ht="15" customHeight="1" x14ac:dyDescent="0.25">
      <c r="B2542" s="9"/>
      <c r="C2542" s="23" t="s">
        <v>17</v>
      </c>
      <c r="D2542" s="26">
        <v>24</v>
      </c>
      <c r="E2542" s="10"/>
    </row>
    <row r="2543" spans="2:5" ht="15" customHeight="1" x14ac:dyDescent="0.25">
      <c r="B2543" s="9"/>
      <c r="C2543" s="21" t="s">
        <v>27</v>
      </c>
      <c r="D2543" s="12">
        <v>513.79999999999995</v>
      </c>
      <c r="E2543" s="10"/>
    </row>
    <row r="2544" spans="2:5" ht="15" customHeight="1" x14ac:dyDescent="0.25">
      <c r="B2544" s="9"/>
      <c r="C2544" s="21" t="s">
        <v>28</v>
      </c>
      <c r="D2544" s="12">
        <v>1467</v>
      </c>
      <c r="E2544" s="10"/>
    </row>
    <row r="2545" spans="2:5" ht="15" customHeight="1" x14ac:dyDescent="0.25">
      <c r="B2545" s="9"/>
      <c r="C2545" s="21" t="s">
        <v>29</v>
      </c>
      <c r="D2545" s="12">
        <v>1980.8</v>
      </c>
      <c r="E2545" s="10"/>
    </row>
    <row r="2546" spans="2:5" ht="15" customHeight="1" x14ac:dyDescent="0.25">
      <c r="B2546" s="9"/>
      <c r="C2546" s="15" t="s">
        <v>31</v>
      </c>
      <c r="D2546" s="8">
        <v>637</v>
      </c>
      <c r="E2546" s="10"/>
    </row>
    <row r="2547" spans="2:5" ht="30" customHeight="1" x14ac:dyDescent="0.25">
      <c r="B2547" s="9"/>
      <c r="C2547" s="16" t="s">
        <v>32</v>
      </c>
      <c r="D2547" s="8">
        <v>516</v>
      </c>
      <c r="E2547" s="10"/>
    </row>
    <row r="2548" spans="2:5" ht="15" customHeight="1" x14ac:dyDescent="0.25">
      <c r="B2548" s="9"/>
      <c r="C2548" s="16" t="s">
        <v>33</v>
      </c>
      <c r="D2548" s="8">
        <v>121</v>
      </c>
      <c r="E2548" s="10"/>
    </row>
    <row r="2549" spans="2:5" ht="15" customHeight="1" x14ac:dyDescent="0.25">
      <c r="B2549" s="9"/>
      <c r="C2549" s="216" t="s">
        <v>161</v>
      </c>
      <c r="D2549" s="217"/>
      <c r="E2549" s="10"/>
    </row>
    <row r="2550" spans="2:5" ht="15" customHeight="1" x14ac:dyDescent="0.25">
      <c r="B2550" s="9"/>
      <c r="C2550" s="13" t="s">
        <v>0</v>
      </c>
      <c r="D2550" s="11">
        <v>4201.8967299999995</v>
      </c>
      <c r="E2550" s="10"/>
    </row>
    <row r="2551" spans="2:5" ht="15" customHeight="1" x14ac:dyDescent="0.25">
      <c r="B2551" s="9"/>
      <c r="C2551" s="14" t="s">
        <v>2</v>
      </c>
      <c r="D2551" s="11">
        <v>156.14903000000001</v>
      </c>
      <c r="E2551" s="10"/>
    </row>
    <row r="2552" spans="2:5" ht="15" customHeight="1" x14ac:dyDescent="0.25">
      <c r="B2552" s="9"/>
      <c r="C2552" s="14" t="s">
        <v>3</v>
      </c>
      <c r="D2552" s="11">
        <v>4045.7476999999999</v>
      </c>
      <c r="E2552" s="10"/>
    </row>
    <row r="2553" spans="2:5" ht="15" customHeight="1" x14ac:dyDescent="0.25">
      <c r="B2553" s="9"/>
      <c r="C2553" s="22" t="s">
        <v>10</v>
      </c>
      <c r="D2553" s="26">
        <v>4087.2186900000006</v>
      </c>
      <c r="E2553" s="10"/>
    </row>
    <row r="2554" spans="2:5" ht="15" customHeight="1" x14ac:dyDescent="0.25">
      <c r="B2554" s="9"/>
      <c r="C2554" s="17" t="s">
        <v>11</v>
      </c>
      <c r="D2554" s="7">
        <v>2202.9380900000001</v>
      </c>
      <c r="E2554" s="10"/>
    </row>
    <row r="2555" spans="2:5" ht="15" customHeight="1" x14ac:dyDescent="0.25">
      <c r="B2555" s="9"/>
      <c r="C2555" s="17" t="s">
        <v>12</v>
      </c>
      <c r="D2555" s="7">
        <v>1826.9302000000002</v>
      </c>
      <c r="E2555" s="10"/>
    </row>
    <row r="2556" spans="2:5" ht="15" customHeight="1" x14ac:dyDescent="0.25">
      <c r="B2556" s="9"/>
      <c r="C2556" s="17" t="s">
        <v>15</v>
      </c>
      <c r="D2556" s="7">
        <v>1.72193</v>
      </c>
      <c r="E2556" s="10"/>
    </row>
    <row r="2557" spans="2:5" ht="15" customHeight="1" x14ac:dyDescent="0.25">
      <c r="B2557" s="9"/>
      <c r="C2557" s="17" t="s">
        <v>16</v>
      </c>
      <c r="D2557" s="7">
        <v>55.62847</v>
      </c>
      <c r="E2557" s="10"/>
    </row>
    <row r="2558" spans="2:5" ht="15" customHeight="1" x14ac:dyDescent="0.25">
      <c r="B2558" s="9"/>
      <c r="C2558" s="25" t="s">
        <v>17</v>
      </c>
      <c r="D2558" s="26">
        <v>604.02793999999994</v>
      </c>
      <c r="E2558" s="10"/>
    </row>
    <row r="2559" spans="2:5" ht="15" customHeight="1" x14ac:dyDescent="0.25">
      <c r="B2559" s="9"/>
      <c r="C2559" s="15" t="s">
        <v>23</v>
      </c>
      <c r="D2559" s="7">
        <v>4201.8967300000004</v>
      </c>
      <c r="E2559" s="10"/>
    </row>
    <row r="2560" spans="2:5" ht="15" customHeight="1" x14ac:dyDescent="0.25">
      <c r="B2560" s="9"/>
      <c r="C2560" s="18" t="s">
        <v>0</v>
      </c>
      <c r="D2560" s="11">
        <v>4201.8967300000004</v>
      </c>
      <c r="E2560" s="10"/>
    </row>
    <row r="2561" spans="2:5" ht="15" customHeight="1" x14ac:dyDescent="0.25">
      <c r="B2561" s="9"/>
      <c r="C2561" s="15" t="s">
        <v>25</v>
      </c>
      <c r="D2561" s="7">
        <v>4691.2466299999996</v>
      </c>
      <c r="E2561" s="10"/>
    </row>
    <row r="2562" spans="2:5" ht="15" customHeight="1" x14ac:dyDescent="0.25">
      <c r="B2562" s="9"/>
      <c r="C2562" s="23" t="s">
        <v>10</v>
      </c>
      <c r="D2562" s="26">
        <v>4087.2186900000002</v>
      </c>
      <c r="E2562" s="10"/>
    </row>
    <row r="2563" spans="2:5" ht="15" customHeight="1" x14ac:dyDescent="0.25">
      <c r="B2563" s="9"/>
      <c r="C2563" s="23" t="s">
        <v>17</v>
      </c>
      <c r="D2563" s="26">
        <v>604.02793999999994</v>
      </c>
      <c r="E2563" s="10"/>
    </row>
    <row r="2564" spans="2:5" ht="15" customHeight="1" x14ac:dyDescent="0.25">
      <c r="B2564" s="9"/>
      <c r="C2564" s="21" t="s">
        <v>27</v>
      </c>
      <c r="D2564" s="12">
        <v>-489.34989999999999</v>
      </c>
      <c r="E2564" s="10"/>
    </row>
    <row r="2565" spans="2:5" ht="15" customHeight="1" x14ac:dyDescent="0.25">
      <c r="B2565" s="9"/>
      <c r="C2565" s="21" t="s">
        <v>28</v>
      </c>
      <c r="D2565" s="12">
        <v>2382.0346199999999</v>
      </c>
      <c r="E2565" s="10"/>
    </row>
    <row r="2566" spans="2:5" ht="15" customHeight="1" x14ac:dyDescent="0.25">
      <c r="B2566" s="9"/>
      <c r="C2566" s="21" t="s">
        <v>29</v>
      </c>
      <c r="D2566" s="12">
        <v>1892.68472</v>
      </c>
      <c r="E2566" s="10"/>
    </row>
    <row r="2567" spans="2:5" ht="15" customHeight="1" x14ac:dyDescent="0.25">
      <c r="B2567" s="9"/>
      <c r="C2567" s="15" t="s">
        <v>31</v>
      </c>
      <c r="D2567" s="8">
        <v>322</v>
      </c>
      <c r="E2567" s="10"/>
    </row>
    <row r="2568" spans="2:5" ht="30" customHeight="1" x14ac:dyDescent="0.25">
      <c r="B2568" s="9"/>
      <c r="C2568" s="16" t="s">
        <v>32</v>
      </c>
      <c r="D2568" s="8">
        <v>154</v>
      </c>
      <c r="E2568" s="10"/>
    </row>
    <row r="2569" spans="2:5" ht="15" customHeight="1" x14ac:dyDescent="0.25">
      <c r="B2569" s="9"/>
      <c r="C2569" s="16" t="s">
        <v>33</v>
      </c>
      <c r="D2569" s="8">
        <v>168</v>
      </c>
      <c r="E2569" s="10"/>
    </row>
    <row r="2570" spans="2:5" ht="13.8" x14ac:dyDescent="0.25">
      <c r="B2570" s="9"/>
      <c r="C2570" s="216" t="s">
        <v>162</v>
      </c>
      <c r="D2570" s="217"/>
      <c r="E2570" s="10"/>
    </row>
    <row r="2571" spans="2:5" ht="15" customHeight="1" x14ac:dyDescent="0.25">
      <c r="B2571" s="9"/>
      <c r="C2571" s="13" t="s">
        <v>0</v>
      </c>
      <c r="D2571" s="11">
        <v>655.63746000000003</v>
      </c>
      <c r="E2571" s="10"/>
    </row>
    <row r="2572" spans="2:5" ht="15" customHeight="1" x14ac:dyDescent="0.25">
      <c r="B2572" s="9"/>
      <c r="C2572" s="14" t="s">
        <v>2</v>
      </c>
      <c r="D2572" s="11">
        <v>35.847299999999997</v>
      </c>
      <c r="E2572" s="10"/>
    </row>
    <row r="2573" spans="2:5" ht="15" customHeight="1" x14ac:dyDescent="0.25">
      <c r="B2573" s="9"/>
      <c r="C2573" s="14" t="s">
        <v>3</v>
      </c>
      <c r="D2573" s="11">
        <v>619.79016000000001</v>
      </c>
      <c r="E2573" s="10"/>
    </row>
    <row r="2574" spans="2:5" ht="15" customHeight="1" x14ac:dyDescent="0.25">
      <c r="B2574" s="9"/>
      <c r="C2574" s="22" t="s">
        <v>10</v>
      </c>
      <c r="D2574" s="26">
        <v>556.90453000000002</v>
      </c>
      <c r="E2574" s="10"/>
    </row>
    <row r="2575" spans="2:5" ht="15" customHeight="1" x14ac:dyDescent="0.25">
      <c r="B2575" s="9"/>
      <c r="C2575" s="17" t="s">
        <v>12</v>
      </c>
      <c r="D2575" s="7">
        <v>556.90453000000002</v>
      </c>
      <c r="E2575" s="10"/>
    </row>
    <row r="2576" spans="2:5" ht="15" customHeight="1" x14ac:dyDescent="0.25">
      <c r="B2576" s="9"/>
      <c r="C2576" s="25" t="s">
        <v>17</v>
      </c>
      <c r="D2576" s="26">
        <v>161.41191000000001</v>
      </c>
      <c r="E2576" s="10"/>
    </row>
    <row r="2577" spans="2:5" ht="15" customHeight="1" x14ac:dyDescent="0.25">
      <c r="B2577" s="9"/>
      <c r="C2577" s="15" t="s">
        <v>23</v>
      </c>
      <c r="D2577" s="7">
        <v>655.63746000000003</v>
      </c>
      <c r="E2577" s="10"/>
    </row>
    <row r="2578" spans="2:5" ht="15" customHeight="1" x14ac:dyDescent="0.25">
      <c r="B2578" s="9"/>
      <c r="C2578" s="18" t="s">
        <v>0</v>
      </c>
      <c r="D2578" s="11">
        <v>655.63746000000003</v>
      </c>
      <c r="E2578" s="10"/>
    </row>
    <row r="2579" spans="2:5" ht="15" customHeight="1" x14ac:dyDescent="0.25">
      <c r="B2579" s="9"/>
      <c r="C2579" s="15" t="s">
        <v>25</v>
      </c>
      <c r="D2579" s="7">
        <v>718.31644000000006</v>
      </c>
      <c r="E2579" s="10"/>
    </row>
    <row r="2580" spans="2:5" ht="15" customHeight="1" x14ac:dyDescent="0.25">
      <c r="B2580" s="9"/>
      <c r="C2580" s="23" t="s">
        <v>10</v>
      </c>
      <c r="D2580" s="26">
        <v>556.90453000000002</v>
      </c>
      <c r="E2580" s="10"/>
    </row>
    <row r="2581" spans="2:5" ht="15" customHeight="1" x14ac:dyDescent="0.25">
      <c r="B2581" s="9"/>
      <c r="C2581" s="23" t="s">
        <v>17</v>
      </c>
      <c r="D2581" s="26">
        <v>161.41191000000001</v>
      </c>
      <c r="E2581" s="10"/>
    </row>
    <row r="2582" spans="2:5" ht="15" customHeight="1" x14ac:dyDescent="0.25">
      <c r="B2582" s="9"/>
      <c r="C2582" s="21" t="s">
        <v>27</v>
      </c>
      <c r="D2582" s="12">
        <v>-62.678980000000003</v>
      </c>
      <c r="E2582" s="10"/>
    </row>
    <row r="2583" spans="2:5" ht="15" customHeight="1" x14ac:dyDescent="0.25">
      <c r="B2583" s="9"/>
      <c r="C2583" s="21" t="s">
        <v>28</v>
      </c>
      <c r="D2583" s="12">
        <v>386.59177</v>
      </c>
      <c r="E2583" s="10"/>
    </row>
    <row r="2584" spans="2:5" ht="15" customHeight="1" x14ac:dyDescent="0.25">
      <c r="B2584" s="9"/>
      <c r="C2584" s="21" t="s">
        <v>29</v>
      </c>
      <c r="D2584" s="12">
        <v>323.91278999999997</v>
      </c>
      <c r="E2584" s="10"/>
    </row>
    <row r="2585" spans="2:5" ht="15" customHeight="1" x14ac:dyDescent="0.25">
      <c r="B2585" s="9"/>
      <c r="C2585" s="15" t="s">
        <v>31</v>
      </c>
      <c r="D2585" s="8">
        <v>58</v>
      </c>
      <c r="E2585" s="10"/>
    </row>
    <row r="2586" spans="2:5" ht="30" customHeight="1" x14ac:dyDescent="0.25">
      <c r="B2586" s="9"/>
      <c r="C2586" s="16" t="s">
        <v>32</v>
      </c>
      <c r="D2586" s="8">
        <v>24</v>
      </c>
      <c r="E2586" s="10"/>
    </row>
    <row r="2587" spans="2:5" ht="15" customHeight="1" x14ac:dyDescent="0.25">
      <c r="B2587" s="9"/>
      <c r="C2587" s="16" t="s">
        <v>33</v>
      </c>
      <c r="D2587" s="8">
        <v>34</v>
      </c>
      <c r="E2587" s="10"/>
    </row>
    <row r="2588" spans="2:5" ht="15" customHeight="1" x14ac:dyDescent="0.25">
      <c r="B2588" s="9"/>
      <c r="C2588" s="216" t="s">
        <v>163</v>
      </c>
      <c r="D2588" s="217"/>
      <c r="E2588" s="10"/>
    </row>
    <row r="2589" spans="2:5" ht="15" customHeight="1" x14ac:dyDescent="0.25">
      <c r="B2589" s="9"/>
      <c r="C2589" s="13" t="s">
        <v>0</v>
      </c>
      <c r="D2589" s="11">
        <v>103.25110000000001</v>
      </c>
      <c r="E2589" s="10"/>
    </row>
    <row r="2590" spans="2:5" ht="15" customHeight="1" x14ac:dyDescent="0.25">
      <c r="B2590" s="9"/>
      <c r="C2590" s="14" t="s">
        <v>2</v>
      </c>
      <c r="D2590" s="11">
        <v>103.06</v>
      </c>
      <c r="E2590" s="10"/>
    </row>
    <row r="2591" spans="2:5" ht="15" customHeight="1" x14ac:dyDescent="0.25">
      <c r="B2591" s="9"/>
      <c r="C2591" s="14" t="s">
        <v>3</v>
      </c>
      <c r="D2591" s="11">
        <v>0.19109999999999999</v>
      </c>
      <c r="E2591" s="10"/>
    </row>
    <row r="2592" spans="2:5" ht="15" customHeight="1" x14ac:dyDescent="0.25">
      <c r="B2592" s="9"/>
      <c r="C2592" s="22" t="s">
        <v>10</v>
      </c>
      <c r="D2592" s="26">
        <v>84.942180000000008</v>
      </c>
      <c r="E2592" s="10"/>
    </row>
    <row r="2593" spans="2:5" ht="15" customHeight="1" x14ac:dyDescent="0.25">
      <c r="B2593" s="9"/>
      <c r="C2593" s="17" t="s">
        <v>12</v>
      </c>
      <c r="D2593" s="7">
        <v>51.213799999999999</v>
      </c>
      <c r="E2593" s="10"/>
    </row>
    <row r="2594" spans="2:5" ht="15" customHeight="1" x14ac:dyDescent="0.25">
      <c r="B2594" s="9"/>
      <c r="C2594" s="17" t="s">
        <v>16</v>
      </c>
      <c r="D2594" s="7">
        <v>33.728380000000001</v>
      </c>
      <c r="E2594" s="10"/>
    </row>
    <row r="2595" spans="2:5" ht="15" customHeight="1" x14ac:dyDescent="0.25">
      <c r="B2595" s="9"/>
      <c r="C2595" s="25" t="s">
        <v>17</v>
      </c>
      <c r="D2595" s="26">
        <v>42.692219999999999</v>
      </c>
      <c r="E2595" s="10"/>
    </row>
    <row r="2596" spans="2:5" ht="15" customHeight="1" x14ac:dyDescent="0.25">
      <c r="B2596" s="9"/>
      <c r="C2596" s="15" t="s">
        <v>23</v>
      </c>
      <c r="D2596" s="7">
        <v>103.25109999999999</v>
      </c>
      <c r="E2596" s="10"/>
    </row>
    <row r="2597" spans="2:5" ht="15" customHeight="1" x14ac:dyDescent="0.25">
      <c r="B2597" s="9"/>
      <c r="C2597" s="18" t="s">
        <v>0</v>
      </c>
      <c r="D2597" s="11">
        <v>103.25109999999999</v>
      </c>
      <c r="E2597" s="10"/>
    </row>
    <row r="2598" spans="2:5" ht="15" customHeight="1" x14ac:dyDescent="0.25">
      <c r="B2598" s="9"/>
      <c r="C2598" s="15" t="s">
        <v>25</v>
      </c>
      <c r="D2598" s="7">
        <v>127.6344</v>
      </c>
      <c r="E2598" s="10"/>
    </row>
    <row r="2599" spans="2:5" ht="15" customHeight="1" x14ac:dyDescent="0.25">
      <c r="B2599" s="9"/>
      <c r="C2599" s="23" t="s">
        <v>10</v>
      </c>
      <c r="D2599" s="26">
        <v>84.942179999999993</v>
      </c>
      <c r="E2599" s="10"/>
    </row>
    <row r="2600" spans="2:5" ht="15" customHeight="1" x14ac:dyDescent="0.25">
      <c r="B2600" s="9"/>
      <c r="C2600" s="23" t="s">
        <v>17</v>
      </c>
      <c r="D2600" s="26">
        <v>42.692219999999999</v>
      </c>
      <c r="E2600" s="10"/>
    </row>
    <row r="2601" spans="2:5" ht="15" customHeight="1" x14ac:dyDescent="0.25">
      <c r="B2601" s="9"/>
      <c r="C2601" s="21" t="s">
        <v>27</v>
      </c>
      <c r="D2601" s="12">
        <v>-24.383299999999998</v>
      </c>
      <c r="E2601" s="10"/>
    </row>
    <row r="2602" spans="2:5" ht="15" customHeight="1" x14ac:dyDescent="0.25">
      <c r="B2602" s="9"/>
      <c r="C2602" s="21" t="s">
        <v>28</v>
      </c>
      <c r="D2602" s="12">
        <v>104.66079999999999</v>
      </c>
      <c r="E2602" s="10"/>
    </row>
    <row r="2603" spans="2:5" ht="15" customHeight="1" x14ac:dyDescent="0.25">
      <c r="B2603" s="9"/>
      <c r="C2603" s="21" t="s">
        <v>29</v>
      </c>
      <c r="D2603" s="12">
        <v>80.277500000000003</v>
      </c>
      <c r="E2603" s="10"/>
    </row>
    <row r="2604" spans="2:5" ht="15" customHeight="1" x14ac:dyDescent="0.25">
      <c r="B2604" s="9"/>
      <c r="C2604" s="15" t="s">
        <v>31</v>
      </c>
      <c r="D2604" s="8">
        <v>1544</v>
      </c>
      <c r="E2604" s="10"/>
    </row>
    <row r="2605" spans="2:5" ht="30" customHeight="1" x14ac:dyDescent="0.25">
      <c r="B2605" s="9"/>
      <c r="C2605" s="16" t="s">
        <v>32</v>
      </c>
      <c r="D2605" s="8">
        <v>20</v>
      </c>
      <c r="E2605" s="10"/>
    </row>
    <row r="2606" spans="2:5" ht="15" customHeight="1" x14ac:dyDescent="0.25">
      <c r="B2606" s="9"/>
      <c r="C2606" s="16" t="s">
        <v>33</v>
      </c>
      <c r="D2606" s="8">
        <v>1524</v>
      </c>
      <c r="E2606" s="10"/>
    </row>
    <row r="2607" spans="2:5" ht="13.8" x14ac:dyDescent="0.25">
      <c r="B2607" s="9"/>
      <c r="C2607" s="216" t="s">
        <v>164</v>
      </c>
      <c r="D2607" s="217"/>
      <c r="E2607" s="10"/>
    </row>
    <row r="2608" spans="2:5" ht="15" customHeight="1" x14ac:dyDescent="0.25">
      <c r="B2608" s="9"/>
      <c r="C2608" s="13" t="s">
        <v>0</v>
      </c>
      <c r="D2608" s="11">
        <v>13488.88</v>
      </c>
      <c r="E2608" s="10"/>
    </row>
    <row r="2609" spans="2:5" ht="15" customHeight="1" x14ac:dyDescent="0.25">
      <c r="B2609" s="9"/>
      <c r="C2609" s="14" t="s">
        <v>2</v>
      </c>
      <c r="D2609" s="11">
        <v>262.31</v>
      </c>
      <c r="E2609" s="10"/>
    </row>
    <row r="2610" spans="2:5" ht="15" customHeight="1" x14ac:dyDescent="0.25">
      <c r="B2610" s="9"/>
      <c r="C2610" s="14" t="s">
        <v>3</v>
      </c>
      <c r="D2610" s="11">
        <v>13226.57</v>
      </c>
      <c r="E2610" s="10"/>
    </row>
    <row r="2611" spans="2:5" ht="15" customHeight="1" x14ac:dyDescent="0.25">
      <c r="B2611" s="9"/>
      <c r="C2611" s="22" t="s">
        <v>10</v>
      </c>
      <c r="D2611" s="26">
        <v>13217.97</v>
      </c>
      <c r="E2611" s="10"/>
    </row>
    <row r="2612" spans="2:5" ht="15" customHeight="1" x14ac:dyDescent="0.25">
      <c r="B2612" s="9"/>
      <c r="C2612" s="17" t="s">
        <v>11</v>
      </c>
      <c r="D2612" s="7">
        <v>11483.66</v>
      </c>
      <c r="E2612" s="10"/>
    </row>
    <row r="2613" spans="2:5" ht="15" customHeight="1" x14ac:dyDescent="0.25">
      <c r="B2613" s="9"/>
      <c r="C2613" s="17" t="s">
        <v>12</v>
      </c>
      <c r="D2613" s="7">
        <v>1552.4099999999999</v>
      </c>
      <c r="E2613" s="10"/>
    </row>
    <row r="2614" spans="2:5" ht="15" customHeight="1" x14ac:dyDescent="0.25">
      <c r="B2614" s="9"/>
      <c r="C2614" s="17" t="s">
        <v>15</v>
      </c>
      <c r="D2614" s="7">
        <v>177.88</v>
      </c>
      <c r="E2614" s="10"/>
    </row>
    <row r="2615" spans="2:5" ht="15" customHeight="1" x14ac:dyDescent="0.25">
      <c r="B2615" s="9"/>
      <c r="C2615" s="17" t="s">
        <v>16</v>
      </c>
      <c r="D2615" s="7">
        <v>4.0199999999999996</v>
      </c>
      <c r="E2615" s="10"/>
    </row>
    <row r="2616" spans="2:5" ht="15" customHeight="1" x14ac:dyDescent="0.25">
      <c r="B2616" s="9"/>
      <c r="C2616" s="25" t="s">
        <v>17</v>
      </c>
      <c r="D2616" s="26">
        <v>59</v>
      </c>
      <c r="E2616" s="10"/>
    </row>
    <row r="2617" spans="2:5" ht="15" customHeight="1" x14ac:dyDescent="0.25">
      <c r="B2617" s="9"/>
      <c r="C2617" s="15" t="s">
        <v>23</v>
      </c>
      <c r="D2617" s="7">
        <v>13488.88</v>
      </c>
      <c r="E2617" s="10"/>
    </row>
    <row r="2618" spans="2:5" ht="15" customHeight="1" x14ac:dyDescent="0.25">
      <c r="B2618" s="9"/>
      <c r="C2618" s="18" t="s">
        <v>0</v>
      </c>
      <c r="D2618" s="11">
        <v>13488.88</v>
      </c>
      <c r="E2618" s="10"/>
    </row>
    <row r="2619" spans="2:5" ht="15" customHeight="1" x14ac:dyDescent="0.25">
      <c r="B2619" s="9"/>
      <c r="C2619" s="15" t="s">
        <v>25</v>
      </c>
      <c r="D2619" s="7">
        <v>13276.97</v>
      </c>
      <c r="E2619" s="10"/>
    </row>
    <row r="2620" spans="2:5" ht="15" customHeight="1" x14ac:dyDescent="0.25">
      <c r="B2620" s="9"/>
      <c r="C2620" s="23" t="s">
        <v>10</v>
      </c>
      <c r="D2620" s="26">
        <v>13217.97</v>
      </c>
      <c r="E2620" s="10"/>
    </row>
    <row r="2621" spans="2:5" ht="15" customHeight="1" x14ac:dyDescent="0.25">
      <c r="B2621" s="9"/>
      <c r="C2621" s="23" t="s">
        <v>17</v>
      </c>
      <c r="D2621" s="26">
        <v>59</v>
      </c>
      <c r="E2621" s="10"/>
    </row>
    <row r="2622" spans="2:5" ht="15" customHeight="1" x14ac:dyDescent="0.25">
      <c r="B2622" s="9"/>
      <c r="C2622" s="21" t="s">
        <v>27</v>
      </c>
      <c r="D2622" s="12">
        <v>211.91</v>
      </c>
      <c r="E2622" s="10"/>
    </row>
    <row r="2623" spans="2:5" ht="15" customHeight="1" x14ac:dyDescent="0.25">
      <c r="B2623" s="9"/>
      <c r="C2623" s="21" t="s">
        <v>28</v>
      </c>
      <c r="D2623" s="12">
        <v>736.25</v>
      </c>
      <c r="E2623" s="10"/>
    </row>
    <row r="2624" spans="2:5" ht="15" customHeight="1" x14ac:dyDescent="0.25">
      <c r="B2624" s="9"/>
      <c r="C2624" s="21" t="s">
        <v>29</v>
      </c>
      <c r="D2624" s="12">
        <v>948.16</v>
      </c>
      <c r="E2624" s="10"/>
    </row>
    <row r="2625" spans="2:5" ht="15" customHeight="1" x14ac:dyDescent="0.25">
      <c r="B2625" s="9"/>
      <c r="C2625" s="15" t="s">
        <v>31</v>
      </c>
      <c r="D2625" s="8">
        <v>1013</v>
      </c>
      <c r="E2625" s="10"/>
    </row>
    <row r="2626" spans="2:5" ht="30" customHeight="1" x14ac:dyDescent="0.25">
      <c r="B2626" s="9"/>
      <c r="C2626" s="16" t="s">
        <v>32</v>
      </c>
      <c r="D2626" s="8">
        <v>847</v>
      </c>
      <c r="E2626" s="10"/>
    </row>
    <row r="2627" spans="2:5" ht="15" customHeight="1" x14ac:dyDescent="0.25">
      <c r="B2627" s="9"/>
      <c r="C2627" s="16" t="s">
        <v>33</v>
      </c>
      <c r="D2627" s="8">
        <v>166</v>
      </c>
      <c r="E2627" s="10"/>
    </row>
    <row r="2628" spans="2:5" ht="15" customHeight="1" x14ac:dyDescent="0.25">
      <c r="B2628" s="9"/>
      <c r="C2628" s="216" t="s">
        <v>165</v>
      </c>
      <c r="D2628" s="217"/>
      <c r="E2628" s="10"/>
    </row>
    <row r="2629" spans="2:5" ht="15" customHeight="1" x14ac:dyDescent="0.25">
      <c r="B2629" s="9"/>
      <c r="C2629" s="13" t="s">
        <v>0</v>
      </c>
      <c r="D2629" s="11">
        <v>314.17755999999997</v>
      </c>
      <c r="E2629" s="10"/>
    </row>
    <row r="2630" spans="2:5" ht="15" customHeight="1" x14ac:dyDescent="0.25">
      <c r="B2630" s="9"/>
      <c r="C2630" s="14" t="s">
        <v>2</v>
      </c>
      <c r="D2630" s="11">
        <v>215.36587</v>
      </c>
      <c r="E2630" s="10"/>
    </row>
    <row r="2631" spans="2:5" ht="15" customHeight="1" x14ac:dyDescent="0.25">
      <c r="B2631" s="9"/>
      <c r="C2631" s="14" t="s">
        <v>3</v>
      </c>
      <c r="D2631" s="11">
        <v>98.811689999999999</v>
      </c>
      <c r="E2631" s="10"/>
    </row>
    <row r="2632" spans="2:5" ht="15" customHeight="1" x14ac:dyDescent="0.25">
      <c r="B2632" s="9"/>
      <c r="C2632" s="22" t="s">
        <v>10</v>
      </c>
      <c r="D2632" s="26">
        <v>187.29509000000002</v>
      </c>
      <c r="E2632" s="10"/>
    </row>
    <row r="2633" spans="2:5" ht="15" customHeight="1" x14ac:dyDescent="0.25">
      <c r="B2633" s="9"/>
      <c r="C2633" s="17" t="s">
        <v>12</v>
      </c>
      <c r="D2633" s="7">
        <v>106.67171</v>
      </c>
      <c r="E2633" s="10"/>
    </row>
    <row r="2634" spans="2:5" ht="15" customHeight="1" x14ac:dyDescent="0.25">
      <c r="B2634" s="9"/>
      <c r="C2634" s="17" t="s">
        <v>16</v>
      </c>
      <c r="D2634" s="7">
        <v>80.623379999999997</v>
      </c>
      <c r="E2634" s="10"/>
    </row>
    <row r="2635" spans="2:5" ht="15" customHeight="1" x14ac:dyDescent="0.25">
      <c r="B2635" s="9"/>
      <c r="C2635" s="25" t="s">
        <v>17</v>
      </c>
      <c r="D2635" s="26">
        <v>54.859000000000002</v>
      </c>
      <c r="E2635" s="10"/>
    </row>
    <row r="2636" spans="2:5" ht="15" customHeight="1" x14ac:dyDescent="0.25">
      <c r="B2636" s="9"/>
      <c r="C2636" s="15" t="s">
        <v>23</v>
      </c>
      <c r="D2636" s="7">
        <v>314.17756000000003</v>
      </c>
      <c r="E2636" s="10"/>
    </row>
    <row r="2637" spans="2:5" ht="15" customHeight="1" x14ac:dyDescent="0.25">
      <c r="B2637" s="9"/>
      <c r="C2637" s="18" t="s">
        <v>0</v>
      </c>
      <c r="D2637" s="11">
        <v>314.17756000000003</v>
      </c>
      <c r="E2637" s="10"/>
    </row>
    <row r="2638" spans="2:5" ht="15" customHeight="1" x14ac:dyDescent="0.25">
      <c r="B2638" s="9"/>
      <c r="C2638" s="15" t="s">
        <v>25</v>
      </c>
      <c r="D2638" s="7">
        <v>242.15409</v>
      </c>
      <c r="E2638" s="10"/>
    </row>
    <row r="2639" spans="2:5" ht="15" customHeight="1" x14ac:dyDescent="0.25">
      <c r="B2639" s="9"/>
      <c r="C2639" s="23" t="s">
        <v>10</v>
      </c>
      <c r="D2639" s="26">
        <v>187.29508999999999</v>
      </c>
      <c r="E2639" s="10"/>
    </row>
    <row r="2640" spans="2:5" ht="15" customHeight="1" x14ac:dyDescent="0.25">
      <c r="B2640" s="9"/>
      <c r="C2640" s="23" t="s">
        <v>17</v>
      </c>
      <c r="D2640" s="26">
        <v>54.859000000000002</v>
      </c>
      <c r="E2640" s="10"/>
    </row>
    <row r="2641" spans="2:5" ht="15" customHeight="1" x14ac:dyDescent="0.25">
      <c r="B2641" s="9"/>
      <c r="C2641" s="21" t="s">
        <v>27</v>
      </c>
      <c r="D2641" s="12">
        <v>72.023470000000003</v>
      </c>
      <c r="E2641" s="10"/>
    </row>
    <row r="2642" spans="2:5" ht="15" customHeight="1" x14ac:dyDescent="0.25">
      <c r="B2642" s="9"/>
      <c r="C2642" s="21" t="s">
        <v>28</v>
      </c>
      <c r="D2642" s="12">
        <v>111.15083</v>
      </c>
      <c r="E2642" s="10"/>
    </row>
    <row r="2643" spans="2:5" ht="15" customHeight="1" x14ac:dyDescent="0.25">
      <c r="B2643" s="9"/>
      <c r="C2643" s="21" t="s">
        <v>29</v>
      </c>
      <c r="D2643" s="12">
        <v>183.17429999999999</v>
      </c>
      <c r="E2643" s="10"/>
    </row>
    <row r="2644" spans="2:5" ht="15" customHeight="1" x14ac:dyDescent="0.25">
      <c r="B2644" s="9"/>
      <c r="C2644" s="15" t="s">
        <v>31</v>
      </c>
      <c r="D2644" s="8">
        <v>142</v>
      </c>
      <c r="E2644" s="10"/>
    </row>
    <row r="2645" spans="2:5" ht="30" customHeight="1" x14ac:dyDescent="0.25">
      <c r="B2645" s="9"/>
      <c r="C2645" s="16" t="s">
        <v>32</v>
      </c>
      <c r="D2645" s="8">
        <v>104</v>
      </c>
      <c r="E2645" s="10"/>
    </row>
    <row r="2646" spans="2:5" ht="15" customHeight="1" x14ac:dyDescent="0.25">
      <c r="B2646" s="9"/>
      <c r="C2646" s="16" t="s">
        <v>33</v>
      </c>
      <c r="D2646" s="8">
        <v>38</v>
      </c>
      <c r="E2646" s="10"/>
    </row>
    <row r="2647" spans="2:5" ht="15" customHeight="1" x14ac:dyDescent="0.25">
      <c r="B2647" s="9"/>
      <c r="C2647" s="216" t="s">
        <v>166</v>
      </c>
      <c r="D2647" s="217"/>
      <c r="E2647" s="10"/>
    </row>
    <row r="2648" spans="2:5" ht="15" customHeight="1" x14ac:dyDescent="0.25">
      <c r="B2648" s="9"/>
      <c r="C2648" s="13" t="s">
        <v>0</v>
      </c>
      <c r="D2648" s="11">
        <v>1008.03495</v>
      </c>
      <c r="E2648" s="10"/>
    </row>
    <row r="2649" spans="2:5" ht="15" customHeight="1" x14ac:dyDescent="0.25">
      <c r="B2649" s="9"/>
      <c r="C2649" s="14" t="s">
        <v>2</v>
      </c>
      <c r="D2649" s="11">
        <v>996.78210999999999</v>
      </c>
      <c r="E2649" s="10"/>
    </row>
    <row r="2650" spans="2:5" ht="15" customHeight="1" x14ac:dyDescent="0.25">
      <c r="B2650" s="9"/>
      <c r="C2650" s="14" t="s">
        <v>3</v>
      </c>
      <c r="D2650" s="11">
        <v>11.252840000000001</v>
      </c>
      <c r="E2650" s="10"/>
    </row>
    <row r="2651" spans="2:5" ht="15" customHeight="1" x14ac:dyDescent="0.25">
      <c r="B2651" s="9"/>
      <c r="C2651" s="22" t="s">
        <v>10</v>
      </c>
      <c r="D2651" s="26">
        <v>448.07433000000003</v>
      </c>
      <c r="E2651" s="10"/>
    </row>
    <row r="2652" spans="2:5" ht="15" customHeight="1" x14ac:dyDescent="0.25">
      <c r="B2652" s="9"/>
      <c r="C2652" s="17" t="s">
        <v>12</v>
      </c>
      <c r="D2652" s="7">
        <v>448.07433000000003</v>
      </c>
      <c r="E2652" s="10"/>
    </row>
    <row r="2653" spans="2:5" ht="15" customHeight="1" x14ac:dyDescent="0.25">
      <c r="B2653" s="9"/>
      <c r="C2653" s="25" t="s">
        <v>17</v>
      </c>
      <c r="D2653" s="26">
        <v>11.239000000000001</v>
      </c>
      <c r="E2653" s="10"/>
    </row>
    <row r="2654" spans="2:5" ht="15" customHeight="1" x14ac:dyDescent="0.25">
      <c r="B2654" s="9"/>
      <c r="C2654" s="15" t="s">
        <v>23</v>
      </c>
      <c r="D2654" s="7">
        <v>1008.03495</v>
      </c>
      <c r="E2654" s="10"/>
    </row>
    <row r="2655" spans="2:5" ht="15" customHeight="1" x14ac:dyDescent="0.25">
      <c r="B2655" s="9"/>
      <c r="C2655" s="18" t="s">
        <v>0</v>
      </c>
      <c r="D2655" s="11">
        <v>1008.03495</v>
      </c>
      <c r="E2655" s="10"/>
    </row>
    <row r="2656" spans="2:5" ht="15" customHeight="1" x14ac:dyDescent="0.25">
      <c r="B2656" s="9"/>
      <c r="C2656" s="15" t="s">
        <v>25</v>
      </c>
      <c r="D2656" s="7">
        <v>459.31332999999995</v>
      </c>
      <c r="E2656" s="10"/>
    </row>
    <row r="2657" spans="2:5" ht="15" customHeight="1" x14ac:dyDescent="0.25">
      <c r="B2657" s="9"/>
      <c r="C2657" s="23" t="s">
        <v>10</v>
      </c>
      <c r="D2657" s="26">
        <v>448.07432999999997</v>
      </c>
      <c r="E2657" s="10"/>
    </row>
    <row r="2658" spans="2:5" ht="15" customHeight="1" x14ac:dyDescent="0.25">
      <c r="B2658" s="9"/>
      <c r="C2658" s="23" t="s">
        <v>17</v>
      </c>
      <c r="D2658" s="26">
        <v>11.239000000000001</v>
      </c>
      <c r="E2658" s="10"/>
    </row>
    <row r="2659" spans="2:5" ht="15" customHeight="1" x14ac:dyDescent="0.25">
      <c r="B2659" s="9"/>
      <c r="C2659" s="21" t="s">
        <v>27</v>
      </c>
      <c r="D2659" s="12">
        <v>548.72162000000003</v>
      </c>
      <c r="E2659" s="10"/>
    </row>
    <row r="2660" spans="2:5" ht="15" customHeight="1" x14ac:dyDescent="0.25">
      <c r="B2660" s="9"/>
      <c r="C2660" s="21" t="s">
        <v>28</v>
      </c>
      <c r="D2660" s="12">
        <v>4.8259999999999997E-2</v>
      </c>
      <c r="E2660" s="10"/>
    </row>
    <row r="2661" spans="2:5" ht="15" customHeight="1" x14ac:dyDescent="0.25">
      <c r="B2661" s="9"/>
      <c r="C2661" s="21" t="s">
        <v>29</v>
      </c>
      <c r="D2661" s="12">
        <v>548.76987999999994</v>
      </c>
      <c r="E2661" s="10"/>
    </row>
    <row r="2662" spans="2:5" ht="15" customHeight="1" x14ac:dyDescent="0.25">
      <c r="B2662" s="9"/>
      <c r="C2662" s="15" t="s">
        <v>31</v>
      </c>
      <c r="D2662" s="8">
        <v>95</v>
      </c>
      <c r="E2662" s="10"/>
    </row>
    <row r="2663" spans="2:5" ht="30" customHeight="1" x14ac:dyDescent="0.25">
      <c r="B2663" s="9"/>
      <c r="C2663" s="16" t="s">
        <v>32</v>
      </c>
      <c r="D2663" s="8">
        <v>30</v>
      </c>
      <c r="E2663" s="10"/>
    </row>
    <row r="2664" spans="2:5" ht="15" customHeight="1" x14ac:dyDescent="0.25">
      <c r="B2664" s="9"/>
      <c r="C2664" s="16" t="s">
        <v>33</v>
      </c>
      <c r="D2664" s="8">
        <v>65</v>
      </c>
      <c r="E2664" s="10"/>
    </row>
    <row r="2665" spans="2:5" ht="15" customHeight="1" x14ac:dyDescent="0.25">
      <c r="B2665" s="9"/>
      <c r="C2665" s="216" t="s">
        <v>167</v>
      </c>
      <c r="D2665" s="217"/>
      <c r="E2665" s="10"/>
    </row>
    <row r="2666" spans="2:5" ht="15" customHeight="1" x14ac:dyDescent="0.25">
      <c r="B2666" s="9"/>
      <c r="C2666" s="13" t="s">
        <v>0</v>
      </c>
      <c r="D2666" s="11">
        <v>1336.61474</v>
      </c>
      <c r="E2666" s="10"/>
    </row>
    <row r="2667" spans="2:5" ht="15" customHeight="1" x14ac:dyDescent="0.25">
      <c r="B2667" s="9"/>
      <c r="C2667" s="14" t="s">
        <v>2</v>
      </c>
      <c r="D2667" s="11">
        <v>73.813869999999994</v>
      </c>
      <c r="E2667" s="10"/>
    </row>
    <row r="2668" spans="2:5" ht="15" customHeight="1" x14ac:dyDescent="0.25">
      <c r="B2668" s="9"/>
      <c r="C2668" s="14" t="s">
        <v>3</v>
      </c>
      <c r="D2668" s="11">
        <v>1262.80087</v>
      </c>
      <c r="E2668" s="10"/>
    </row>
    <row r="2669" spans="2:5" ht="15" customHeight="1" x14ac:dyDescent="0.25">
      <c r="B2669" s="9"/>
      <c r="C2669" s="22" t="s">
        <v>10</v>
      </c>
      <c r="D2669" s="26">
        <v>1550.9847299999999</v>
      </c>
      <c r="E2669" s="10"/>
    </row>
    <row r="2670" spans="2:5" ht="15" customHeight="1" x14ac:dyDescent="0.25">
      <c r="B2670" s="9"/>
      <c r="C2670" s="17" t="s">
        <v>11</v>
      </c>
      <c r="D2670" s="7">
        <v>75</v>
      </c>
      <c r="E2670" s="10"/>
    </row>
    <row r="2671" spans="2:5" ht="15" customHeight="1" x14ac:dyDescent="0.25">
      <c r="B2671" s="9"/>
      <c r="C2671" s="17" t="s">
        <v>12</v>
      </c>
      <c r="D2671" s="7">
        <v>1354.6870999999999</v>
      </c>
      <c r="E2671" s="10"/>
    </row>
    <row r="2672" spans="2:5" ht="15" customHeight="1" x14ac:dyDescent="0.25">
      <c r="B2672" s="9"/>
      <c r="C2672" s="17" t="s">
        <v>16</v>
      </c>
      <c r="D2672" s="7">
        <v>121.29763</v>
      </c>
      <c r="E2672" s="10"/>
    </row>
    <row r="2673" spans="2:5" ht="15" customHeight="1" x14ac:dyDescent="0.25">
      <c r="B2673" s="9"/>
      <c r="C2673" s="25" t="s">
        <v>17</v>
      </c>
      <c r="D2673" s="26">
        <v>23.15934</v>
      </c>
      <c r="E2673" s="10"/>
    </row>
    <row r="2674" spans="2:5" ht="15" customHeight="1" x14ac:dyDescent="0.25">
      <c r="B2674" s="9"/>
      <c r="C2674" s="15" t="s">
        <v>23</v>
      </c>
      <c r="D2674" s="7">
        <v>1336.61474</v>
      </c>
      <c r="E2674" s="10"/>
    </row>
    <row r="2675" spans="2:5" ht="15" customHeight="1" x14ac:dyDescent="0.25">
      <c r="B2675" s="9"/>
      <c r="C2675" s="18" t="s">
        <v>0</v>
      </c>
      <c r="D2675" s="11">
        <v>1336.61474</v>
      </c>
      <c r="E2675" s="10"/>
    </row>
    <row r="2676" spans="2:5" ht="15" customHeight="1" x14ac:dyDescent="0.25">
      <c r="B2676" s="9"/>
      <c r="C2676" s="15" t="s">
        <v>25</v>
      </c>
      <c r="D2676" s="7">
        <v>1574.1440699999998</v>
      </c>
      <c r="E2676" s="10"/>
    </row>
    <row r="2677" spans="2:5" ht="15" customHeight="1" x14ac:dyDescent="0.25">
      <c r="B2677" s="9"/>
      <c r="C2677" s="23" t="s">
        <v>10</v>
      </c>
      <c r="D2677" s="26">
        <v>1550.9847299999999</v>
      </c>
      <c r="E2677" s="10"/>
    </row>
    <row r="2678" spans="2:5" ht="15" customHeight="1" x14ac:dyDescent="0.25">
      <c r="B2678" s="9"/>
      <c r="C2678" s="23" t="s">
        <v>17</v>
      </c>
      <c r="D2678" s="26">
        <v>23.15934</v>
      </c>
      <c r="E2678" s="10"/>
    </row>
    <row r="2679" spans="2:5" ht="15" customHeight="1" x14ac:dyDescent="0.25">
      <c r="B2679" s="9"/>
      <c r="C2679" s="21" t="s">
        <v>27</v>
      </c>
      <c r="D2679" s="12">
        <v>-237.52932999999999</v>
      </c>
      <c r="E2679" s="10"/>
    </row>
    <row r="2680" spans="2:5" ht="15" customHeight="1" x14ac:dyDescent="0.25">
      <c r="B2680" s="9"/>
      <c r="C2680" s="21" t="s">
        <v>28</v>
      </c>
      <c r="D2680" s="12">
        <v>512.11388999999997</v>
      </c>
      <c r="E2680" s="10"/>
    </row>
    <row r="2681" spans="2:5" ht="15" customHeight="1" x14ac:dyDescent="0.25">
      <c r="B2681" s="9"/>
      <c r="C2681" s="21" t="s">
        <v>29</v>
      </c>
      <c r="D2681" s="12">
        <v>274.58456000000001</v>
      </c>
      <c r="E2681" s="10"/>
    </row>
    <row r="2682" spans="2:5" ht="15" customHeight="1" x14ac:dyDescent="0.25">
      <c r="B2682" s="9"/>
      <c r="C2682" s="15" t="s">
        <v>31</v>
      </c>
      <c r="D2682" s="8">
        <v>343</v>
      </c>
      <c r="E2682" s="10"/>
    </row>
    <row r="2683" spans="2:5" ht="30" customHeight="1" x14ac:dyDescent="0.25">
      <c r="B2683" s="9"/>
      <c r="C2683" s="16" t="s">
        <v>32</v>
      </c>
      <c r="D2683" s="8">
        <v>150</v>
      </c>
      <c r="E2683" s="10"/>
    </row>
    <row r="2684" spans="2:5" ht="15" customHeight="1" x14ac:dyDescent="0.25">
      <c r="B2684" s="9"/>
      <c r="C2684" s="16" t="s">
        <v>33</v>
      </c>
      <c r="D2684" s="8">
        <v>193</v>
      </c>
      <c r="E2684" s="10"/>
    </row>
    <row r="2685" spans="2:5" ht="13.8" x14ac:dyDescent="0.25">
      <c r="B2685" s="9"/>
      <c r="C2685" s="216" t="s">
        <v>168</v>
      </c>
      <c r="D2685" s="217"/>
      <c r="E2685" s="10"/>
    </row>
    <row r="2686" spans="2:5" ht="15" customHeight="1" x14ac:dyDescent="0.25">
      <c r="B2686" s="9"/>
      <c r="C2686" s="13" t="s">
        <v>0</v>
      </c>
      <c r="D2686" s="11">
        <v>139.7713</v>
      </c>
      <c r="E2686" s="10"/>
    </row>
    <row r="2687" spans="2:5" ht="15" customHeight="1" x14ac:dyDescent="0.25">
      <c r="B2687" s="9"/>
      <c r="C2687" s="14" t="s">
        <v>2</v>
      </c>
      <c r="D2687" s="11">
        <v>66.471019999999996</v>
      </c>
      <c r="E2687" s="10"/>
    </row>
    <row r="2688" spans="2:5" ht="15" customHeight="1" x14ac:dyDescent="0.25">
      <c r="B2688" s="9"/>
      <c r="C2688" s="14" t="s">
        <v>3</v>
      </c>
      <c r="D2688" s="11">
        <v>73.300280000000001</v>
      </c>
      <c r="E2688" s="10"/>
    </row>
    <row r="2689" spans="2:5" ht="15" customHeight="1" x14ac:dyDescent="0.25">
      <c r="B2689" s="9"/>
      <c r="C2689" s="22" t="s">
        <v>10</v>
      </c>
      <c r="D2689" s="26">
        <v>167.80477999999999</v>
      </c>
      <c r="E2689" s="10"/>
    </row>
    <row r="2690" spans="2:5" ht="15" customHeight="1" x14ac:dyDescent="0.25">
      <c r="B2690" s="9"/>
      <c r="C2690" s="17" t="s">
        <v>12</v>
      </c>
      <c r="D2690" s="7">
        <v>167.80477999999999</v>
      </c>
      <c r="E2690" s="10"/>
    </row>
    <row r="2691" spans="2:5" ht="15" customHeight="1" x14ac:dyDescent="0.25">
      <c r="B2691" s="9"/>
      <c r="C2691" s="15" t="s">
        <v>23</v>
      </c>
      <c r="D2691" s="7">
        <v>139.7713</v>
      </c>
      <c r="E2691" s="10"/>
    </row>
    <row r="2692" spans="2:5" ht="15" customHeight="1" x14ac:dyDescent="0.25">
      <c r="B2692" s="9"/>
      <c r="C2692" s="18" t="s">
        <v>0</v>
      </c>
      <c r="D2692" s="11">
        <v>139.7713</v>
      </c>
      <c r="E2692" s="10"/>
    </row>
    <row r="2693" spans="2:5" ht="15" customHeight="1" x14ac:dyDescent="0.25">
      <c r="B2693" s="9"/>
      <c r="C2693" s="15" t="s">
        <v>25</v>
      </c>
      <c r="D2693" s="7">
        <v>167.80477999999999</v>
      </c>
      <c r="E2693" s="10"/>
    </row>
    <row r="2694" spans="2:5" ht="15" customHeight="1" x14ac:dyDescent="0.25">
      <c r="B2694" s="9"/>
      <c r="C2694" s="23" t="s">
        <v>10</v>
      </c>
      <c r="D2694" s="26">
        <v>167.80477999999999</v>
      </c>
      <c r="E2694" s="10"/>
    </row>
    <row r="2695" spans="2:5" ht="15" customHeight="1" x14ac:dyDescent="0.25">
      <c r="B2695" s="9"/>
      <c r="C2695" s="21" t="s">
        <v>27</v>
      </c>
      <c r="D2695" s="12">
        <v>-28.033480000000001</v>
      </c>
      <c r="E2695" s="10"/>
    </row>
    <row r="2696" spans="2:5" ht="15" customHeight="1" x14ac:dyDescent="0.25">
      <c r="B2696" s="9"/>
      <c r="C2696" s="21" t="s">
        <v>28</v>
      </c>
      <c r="D2696" s="12">
        <v>112.37147</v>
      </c>
      <c r="E2696" s="10"/>
    </row>
    <row r="2697" spans="2:5" ht="15" customHeight="1" x14ac:dyDescent="0.25">
      <c r="B2697" s="9"/>
      <c r="C2697" s="21" t="s">
        <v>29</v>
      </c>
      <c r="D2697" s="12">
        <v>84.337990000000005</v>
      </c>
      <c r="E2697" s="10"/>
    </row>
    <row r="2698" spans="2:5" ht="15" customHeight="1" x14ac:dyDescent="0.25">
      <c r="B2698" s="9"/>
      <c r="C2698" s="15" t="s">
        <v>31</v>
      </c>
      <c r="D2698" s="8">
        <v>22</v>
      </c>
      <c r="E2698" s="10"/>
    </row>
    <row r="2699" spans="2:5" ht="30" customHeight="1" x14ac:dyDescent="0.25">
      <c r="B2699" s="9"/>
      <c r="C2699" s="16" t="s">
        <v>32</v>
      </c>
      <c r="D2699" s="8">
        <v>12</v>
      </c>
      <c r="E2699" s="10"/>
    </row>
    <row r="2700" spans="2:5" ht="15" customHeight="1" x14ac:dyDescent="0.25">
      <c r="B2700" s="9"/>
      <c r="C2700" s="16" t="s">
        <v>33</v>
      </c>
      <c r="D2700" s="8">
        <v>10</v>
      </c>
      <c r="E2700" s="10"/>
    </row>
    <row r="2701" spans="2:5" ht="13.8" x14ac:dyDescent="0.25">
      <c r="B2701" s="9"/>
      <c r="C2701" s="216" t="s">
        <v>169</v>
      </c>
      <c r="D2701" s="217"/>
      <c r="E2701" s="10"/>
    </row>
    <row r="2702" spans="2:5" ht="15" customHeight="1" x14ac:dyDescent="0.25">
      <c r="B2702" s="9"/>
      <c r="C2702" s="13" t="s">
        <v>0</v>
      </c>
      <c r="D2702" s="11">
        <v>3042.7980899999998</v>
      </c>
      <c r="E2702" s="10"/>
    </row>
    <row r="2703" spans="2:5" ht="15" customHeight="1" x14ac:dyDescent="0.25">
      <c r="B2703" s="9"/>
      <c r="C2703" s="14" t="s">
        <v>2</v>
      </c>
      <c r="D2703" s="11">
        <v>93.59375</v>
      </c>
      <c r="E2703" s="10"/>
    </row>
    <row r="2704" spans="2:5" ht="15" customHeight="1" x14ac:dyDescent="0.25">
      <c r="B2704" s="9"/>
      <c r="C2704" s="14" t="s">
        <v>3</v>
      </c>
      <c r="D2704" s="11">
        <v>2949.2043399999998</v>
      </c>
      <c r="E2704" s="10"/>
    </row>
    <row r="2705" spans="2:5" ht="15" customHeight="1" x14ac:dyDescent="0.25">
      <c r="B2705" s="9"/>
      <c r="C2705" s="22" t="s">
        <v>10</v>
      </c>
      <c r="D2705" s="26">
        <v>2465.7908700000003</v>
      </c>
      <c r="E2705" s="10"/>
    </row>
    <row r="2706" spans="2:5" ht="15" customHeight="1" x14ac:dyDescent="0.25">
      <c r="B2706" s="9"/>
      <c r="C2706" s="17" t="s">
        <v>12</v>
      </c>
      <c r="D2706" s="7">
        <v>2427.8177100000003</v>
      </c>
      <c r="E2706" s="10"/>
    </row>
    <row r="2707" spans="2:5" ht="15" customHeight="1" x14ac:dyDescent="0.25">
      <c r="B2707" s="9"/>
      <c r="C2707" s="17" t="s">
        <v>16</v>
      </c>
      <c r="D2707" s="7">
        <v>37.97316</v>
      </c>
      <c r="E2707" s="10"/>
    </row>
    <row r="2708" spans="2:5" ht="15" customHeight="1" x14ac:dyDescent="0.25">
      <c r="B2708" s="9"/>
      <c r="C2708" s="25" t="s">
        <v>17</v>
      </c>
      <c r="D2708" s="26">
        <v>860.76856999999995</v>
      </c>
      <c r="E2708" s="10"/>
    </row>
    <row r="2709" spans="2:5" ht="15" customHeight="1" x14ac:dyDescent="0.25">
      <c r="B2709" s="9"/>
      <c r="C2709" s="15" t="s">
        <v>23</v>
      </c>
      <c r="D2709" s="7">
        <v>3042.7980899999998</v>
      </c>
      <c r="E2709" s="10"/>
    </row>
    <row r="2710" spans="2:5" ht="15" customHeight="1" x14ac:dyDescent="0.25">
      <c r="B2710" s="9"/>
      <c r="C2710" s="18" t="s">
        <v>0</v>
      </c>
      <c r="D2710" s="11">
        <v>3042.7980899999998</v>
      </c>
      <c r="E2710" s="10"/>
    </row>
    <row r="2711" spans="2:5" ht="15" customHeight="1" x14ac:dyDescent="0.25">
      <c r="B2711" s="9"/>
      <c r="C2711" s="15" t="s">
        <v>25</v>
      </c>
      <c r="D2711" s="7">
        <v>3326.55944</v>
      </c>
      <c r="E2711" s="10"/>
    </row>
    <row r="2712" spans="2:5" ht="15" customHeight="1" x14ac:dyDescent="0.25">
      <c r="B2712" s="9"/>
      <c r="C2712" s="23" t="s">
        <v>10</v>
      </c>
      <c r="D2712" s="26">
        <v>2465.7908699999998</v>
      </c>
      <c r="E2712" s="10"/>
    </row>
    <row r="2713" spans="2:5" ht="15" customHeight="1" x14ac:dyDescent="0.25">
      <c r="B2713" s="9"/>
      <c r="C2713" s="23" t="s">
        <v>17</v>
      </c>
      <c r="D2713" s="26">
        <v>860.76856999999995</v>
      </c>
      <c r="E2713" s="10"/>
    </row>
    <row r="2714" spans="2:5" ht="15" customHeight="1" x14ac:dyDescent="0.25">
      <c r="B2714" s="9"/>
      <c r="C2714" s="21" t="s">
        <v>27</v>
      </c>
      <c r="D2714" s="12">
        <v>-283.76134999999999</v>
      </c>
      <c r="E2714" s="10"/>
    </row>
    <row r="2715" spans="2:5" ht="15" customHeight="1" x14ac:dyDescent="0.25">
      <c r="B2715" s="9"/>
      <c r="C2715" s="21" t="s">
        <v>28</v>
      </c>
      <c r="D2715" s="12">
        <v>3631.71774</v>
      </c>
      <c r="E2715" s="10"/>
    </row>
    <row r="2716" spans="2:5" ht="15" customHeight="1" x14ac:dyDescent="0.25">
      <c r="B2716" s="9"/>
      <c r="C2716" s="21" t="s">
        <v>29</v>
      </c>
      <c r="D2716" s="12">
        <v>3347.9563899999998</v>
      </c>
      <c r="E2716" s="10"/>
    </row>
    <row r="2717" spans="2:5" ht="15" customHeight="1" x14ac:dyDescent="0.25">
      <c r="B2717" s="9"/>
      <c r="C2717" s="15" t="s">
        <v>31</v>
      </c>
      <c r="D2717" s="8">
        <v>173</v>
      </c>
      <c r="E2717" s="10"/>
    </row>
    <row r="2718" spans="2:5" ht="30" customHeight="1" x14ac:dyDescent="0.25">
      <c r="B2718" s="9"/>
      <c r="C2718" s="16" t="s">
        <v>32</v>
      </c>
      <c r="D2718" s="8">
        <v>73</v>
      </c>
      <c r="E2718" s="10"/>
    </row>
    <row r="2719" spans="2:5" ht="15" customHeight="1" x14ac:dyDescent="0.25">
      <c r="B2719" s="9"/>
      <c r="C2719" s="16" t="s">
        <v>33</v>
      </c>
      <c r="D2719" s="8">
        <v>100</v>
      </c>
      <c r="E2719" s="10"/>
    </row>
    <row r="2720" spans="2:5" ht="13.8" x14ac:dyDescent="0.25">
      <c r="B2720" s="9"/>
      <c r="C2720" s="216" t="s">
        <v>170</v>
      </c>
      <c r="D2720" s="217"/>
      <c r="E2720" s="10"/>
    </row>
    <row r="2721" spans="2:5" ht="15" customHeight="1" x14ac:dyDescent="0.25">
      <c r="B2721" s="9"/>
      <c r="C2721" s="13" t="s">
        <v>0</v>
      </c>
      <c r="D2721" s="11">
        <v>3308.85</v>
      </c>
      <c r="E2721" s="10"/>
    </row>
    <row r="2722" spans="2:5" ht="15" customHeight="1" x14ac:dyDescent="0.25">
      <c r="B2722" s="9"/>
      <c r="C2722" s="14" t="s">
        <v>2</v>
      </c>
      <c r="D2722" s="11">
        <v>23.52</v>
      </c>
      <c r="E2722" s="10"/>
    </row>
    <row r="2723" spans="2:5" ht="15" customHeight="1" x14ac:dyDescent="0.25">
      <c r="B2723" s="9"/>
      <c r="C2723" s="14" t="s">
        <v>3</v>
      </c>
      <c r="D2723" s="11">
        <v>3285.33</v>
      </c>
      <c r="E2723" s="10"/>
    </row>
    <row r="2724" spans="2:5" ht="15" customHeight="1" x14ac:dyDescent="0.25">
      <c r="B2724" s="9"/>
      <c r="C2724" s="22" t="s">
        <v>10</v>
      </c>
      <c r="D2724" s="26">
        <v>3296.7100000000005</v>
      </c>
      <c r="E2724" s="10"/>
    </row>
    <row r="2725" spans="2:5" ht="15" customHeight="1" x14ac:dyDescent="0.25">
      <c r="B2725" s="9"/>
      <c r="C2725" s="17" t="s">
        <v>11</v>
      </c>
      <c r="D2725" s="7">
        <v>2583.86</v>
      </c>
      <c r="E2725" s="10"/>
    </row>
    <row r="2726" spans="2:5" ht="15" customHeight="1" x14ac:dyDescent="0.25">
      <c r="B2726" s="9"/>
      <c r="C2726" s="17" t="s">
        <v>12</v>
      </c>
      <c r="D2726" s="7">
        <v>706.30000000000007</v>
      </c>
      <c r="E2726" s="10"/>
    </row>
    <row r="2727" spans="2:5" ht="15" customHeight="1" x14ac:dyDescent="0.25">
      <c r="B2727" s="9"/>
      <c r="C2727" s="17" t="s">
        <v>15</v>
      </c>
      <c r="D2727" s="7">
        <v>6.55</v>
      </c>
      <c r="E2727" s="10"/>
    </row>
    <row r="2728" spans="2:5" ht="15" customHeight="1" x14ac:dyDescent="0.25">
      <c r="B2728" s="9"/>
      <c r="C2728" s="25" t="s">
        <v>17</v>
      </c>
      <c r="D2728" s="26">
        <v>5.73</v>
      </c>
      <c r="E2728" s="10"/>
    </row>
    <row r="2729" spans="2:5" ht="15" customHeight="1" x14ac:dyDescent="0.25">
      <c r="B2729" s="9"/>
      <c r="C2729" s="15" t="s">
        <v>23</v>
      </c>
      <c r="D2729" s="7">
        <v>3308.85</v>
      </c>
      <c r="E2729" s="10"/>
    </row>
    <row r="2730" spans="2:5" ht="15" customHeight="1" x14ac:dyDescent="0.25">
      <c r="B2730" s="9"/>
      <c r="C2730" s="18" t="s">
        <v>0</v>
      </c>
      <c r="D2730" s="11">
        <v>3308.85</v>
      </c>
      <c r="E2730" s="10"/>
    </row>
    <row r="2731" spans="2:5" ht="15" customHeight="1" x14ac:dyDescent="0.25">
      <c r="B2731" s="9"/>
      <c r="C2731" s="15" t="s">
        <v>25</v>
      </c>
      <c r="D2731" s="7">
        <v>3302.44</v>
      </c>
      <c r="E2731" s="10"/>
    </row>
    <row r="2732" spans="2:5" ht="15" customHeight="1" x14ac:dyDescent="0.25">
      <c r="B2732" s="9"/>
      <c r="C2732" s="23" t="s">
        <v>10</v>
      </c>
      <c r="D2732" s="26">
        <v>3296.71</v>
      </c>
      <c r="E2732" s="10"/>
    </row>
    <row r="2733" spans="2:5" ht="15" customHeight="1" x14ac:dyDescent="0.25">
      <c r="B2733" s="9"/>
      <c r="C2733" s="23" t="s">
        <v>17</v>
      </c>
      <c r="D2733" s="26">
        <v>5.73</v>
      </c>
      <c r="E2733" s="10"/>
    </row>
    <row r="2734" spans="2:5" ht="15" customHeight="1" x14ac:dyDescent="0.25">
      <c r="B2734" s="9"/>
      <c r="C2734" s="21" t="s">
        <v>27</v>
      </c>
      <c r="D2734" s="12">
        <v>6.41</v>
      </c>
      <c r="E2734" s="10"/>
    </row>
    <row r="2735" spans="2:5" ht="15" customHeight="1" x14ac:dyDescent="0.25">
      <c r="B2735" s="9"/>
      <c r="C2735" s="21" t="s">
        <v>28</v>
      </c>
      <c r="D2735" s="12">
        <v>4.32</v>
      </c>
      <c r="E2735" s="10"/>
    </row>
    <row r="2736" spans="2:5" ht="15" customHeight="1" x14ac:dyDescent="0.25">
      <c r="B2736" s="9"/>
      <c r="C2736" s="21" t="s">
        <v>29</v>
      </c>
      <c r="D2736" s="12">
        <v>10.73</v>
      </c>
      <c r="E2736" s="10"/>
    </row>
    <row r="2737" spans="2:5" ht="15" customHeight="1" x14ac:dyDescent="0.25">
      <c r="B2737" s="9"/>
      <c r="C2737" s="15" t="s">
        <v>31</v>
      </c>
      <c r="D2737" s="8">
        <v>297</v>
      </c>
      <c r="E2737" s="10"/>
    </row>
    <row r="2738" spans="2:5" ht="30" customHeight="1" x14ac:dyDescent="0.25">
      <c r="B2738" s="9"/>
      <c r="C2738" s="16" t="s">
        <v>32</v>
      </c>
      <c r="D2738" s="8">
        <v>232</v>
      </c>
      <c r="E2738" s="10"/>
    </row>
    <row r="2739" spans="2:5" ht="15" customHeight="1" x14ac:dyDescent="0.25">
      <c r="B2739" s="9"/>
      <c r="C2739" s="16" t="s">
        <v>33</v>
      </c>
      <c r="D2739" s="8">
        <v>65</v>
      </c>
      <c r="E2739" s="10"/>
    </row>
    <row r="2740" spans="2:5" ht="13.8" x14ac:dyDescent="0.25">
      <c r="B2740" s="9"/>
      <c r="C2740" s="216" t="s">
        <v>171</v>
      </c>
      <c r="D2740" s="217"/>
      <c r="E2740" s="10"/>
    </row>
    <row r="2741" spans="2:5" ht="15" customHeight="1" x14ac:dyDescent="0.25">
      <c r="B2741" s="9"/>
      <c r="C2741" s="13" t="s">
        <v>0</v>
      </c>
      <c r="D2741" s="11">
        <v>45828.482660000001</v>
      </c>
      <c r="E2741" s="10"/>
    </row>
    <row r="2742" spans="2:5" ht="15" customHeight="1" x14ac:dyDescent="0.25">
      <c r="B2742" s="9"/>
      <c r="C2742" s="14" t="s">
        <v>2</v>
      </c>
      <c r="D2742" s="11">
        <v>2965.27954</v>
      </c>
      <c r="E2742" s="10"/>
    </row>
    <row r="2743" spans="2:5" ht="15" customHeight="1" x14ac:dyDescent="0.25">
      <c r="B2743" s="9"/>
      <c r="C2743" s="14" t="s">
        <v>3</v>
      </c>
      <c r="D2743" s="11">
        <v>42863.203119999998</v>
      </c>
      <c r="E2743" s="10"/>
    </row>
    <row r="2744" spans="2:5" ht="15" customHeight="1" x14ac:dyDescent="0.25">
      <c r="B2744" s="9"/>
      <c r="C2744" s="22" t="s">
        <v>10</v>
      </c>
      <c r="D2744" s="26">
        <v>47029.646860000008</v>
      </c>
      <c r="E2744" s="10"/>
    </row>
    <row r="2745" spans="2:5" ht="15" customHeight="1" x14ac:dyDescent="0.25">
      <c r="B2745" s="9"/>
      <c r="C2745" s="17" t="s">
        <v>11</v>
      </c>
      <c r="D2745" s="7">
        <v>18307.152959999999</v>
      </c>
      <c r="E2745" s="10"/>
    </row>
    <row r="2746" spans="2:5" ht="15" customHeight="1" x14ac:dyDescent="0.25">
      <c r="B2746" s="9"/>
      <c r="C2746" s="17" t="s">
        <v>12</v>
      </c>
      <c r="D2746" s="7">
        <v>25239.0226</v>
      </c>
      <c r="E2746" s="10"/>
    </row>
    <row r="2747" spans="2:5" ht="15" customHeight="1" x14ac:dyDescent="0.25">
      <c r="B2747" s="9"/>
      <c r="C2747" s="14" t="s">
        <v>2</v>
      </c>
      <c r="D2747" s="11">
        <v>56.329140000000002</v>
      </c>
      <c r="E2747" s="10"/>
    </row>
    <row r="2748" spans="2:5" ht="15" customHeight="1" x14ac:dyDescent="0.25">
      <c r="B2748" s="9"/>
      <c r="C2748" s="17" t="s">
        <v>15</v>
      </c>
      <c r="D2748" s="7">
        <v>99.148539999999997</v>
      </c>
      <c r="E2748" s="10"/>
    </row>
    <row r="2749" spans="2:5" ht="15" customHeight="1" x14ac:dyDescent="0.25">
      <c r="B2749" s="9"/>
      <c r="C2749" s="17" t="s">
        <v>16</v>
      </c>
      <c r="D2749" s="7">
        <v>3327.9936200000002</v>
      </c>
      <c r="E2749" s="10"/>
    </row>
    <row r="2750" spans="2:5" ht="15" customHeight="1" x14ac:dyDescent="0.25">
      <c r="B2750" s="9"/>
      <c r="C2750" s="25" t="s">
        <v>17</v>
      </c>
      <c r="D2750" s="26">
        <v>5746.1178600000003</v>
      </c>
      <c r="E2750" s="10"/>
    </row>
    <row r="2751" spans="2:5" ht="15" customHeight="1" x14ac:dyDescent="0.25">
      <c r="B2751" s="9"/>
      <c r="C2751" s="15" t="s">
        <v>23</v>
      </c>
      <c r="D2751" s="7">
        <v>45828.482660000001</v>
      </c>
      <c r="E2751" s="10"/>
    </row>
    <row r="2752" spans="2:5" ht="15" customHeight="1" x14ac:dyDescent="0.25">
      <c r="B2752" s="9"/>
      <c r="C2752" s="18" t="s">
        <v>0</v>
      </c>
      <c r="D2752" s="11">
        <v>45828.482660000001</v>
      </c>
      <c r="E2752" s="10"/>
    </row>
    <row r="2753" spans="2:5" ht="15" customHeight="1" x14ac:dyDescent="0.25">
      <c r="B2753" s="9"/>
      <c r="C2753" s="15" t="s">
        <v>25</v>
      </c>
      <c r="D2753" s="7">
        <v>52775.764719999999</v>
      </c>
      <c r="E2753" s="10"/>
    </row>
    <row r="2754" spans="2:5" ht="15" customHeight="1" x14ac:dyDescent="0.25">
      <c r="B2754" s="9"/>
      <c r="C2754" s="23" t="s">
        <v>10</v>
      </c>
      <c r="D2754" s="26">
        <v>47029.646860000001</v>
      </c>
      <c r="E2754" s="10"/>
    </row>
    <row r="2755" spans="2:5" ht="15" customHeight="1" x14ac:dyDescent="0.25">
      <c r="B2755" s="9"/>
      <c r="C2755" s="23" t="s">
        <v>17</v>
      </c>
      <c r="D2755" s="26">
        <v>5746.1178600000003</v>
      </c>
      <c r="E2755" s="10"/>
    </row>
    <row r="2756" spans="2:5" ht="15" customHeight="1" x14ac:dyDescent="0.25">
      <c r="B2756" s="9"/>
      <c r="C2756" s="21" t="s">
        <v>27</v>
      </c>
      <c r="D2756" s="12">
        <v>-6947.2820599999995</v>
      </c>
      <c r="E2756" s="10"/>
    </row>
    <row r="2757" spans="2:5" ht="15" customHeight="1" x14ac:dyDescent="0.25">
      <c r="B2757" s="9"/>
      <c r="C2757" s="21" t="s">
        <v>28</v>
      </c>
      <c r="D2757" s="12">
        <v>35993.897400000002</v>
      </c>
      <c r="E2757" s="10"/>
    </row>
    <row r="2758" spans="2:5" ht="15" customHeight="1" x14ac:dyDescent="0.25">
      <c r="B2758" s="9"/>
      <c r="C2758" s="21" t="s">
        <v>29</v>
      </c>
      <c r="D2758" s="12">
        <v>29046.61534</v>
      </c>
      <c r="E2758" s="10"/>
    </row>
    <row r="2759" spans="2:5" ht="15" customHeight="1" x14ac:dyDescent="0.25">
      <c r="B2759" s="9"/>
      <c r="C2759" s="15" t="s">
        <v>31</v>
      </c>
      <c r="D2759" s="8">
        <v>2999</v>
      </c>
      <c r="E2759" s="10"/>
    </row>
    <row r="2760" spans="2:5" ht="30" customHeight="1" x14ac:dyDescent="0.25">
      <c r="B2760" s="9"/>
      <c r="C2760" s="16" t="s">
        <v>32</v>
      </c>
      <c r="D2760" s="8">
        <v>684</v>
      </c>
      <c r="E2760" s="10"/>
    </row>
    <row r="2761" spans="2:5" ht="15" customHeight="1" x14ac:dyDescent="0.25">
      <c r="B2761" s="9"/>
      <c r="C2761" s="16" t="s">
        <v>33</v>
      </c>
      <c r="D2761" s="8">
        <v>2315</v>
      </c>
      <c r="E2761" s="10"/>
    </row>
    <row r="2762" spans="2:5" ht="13.8" x14ac:dyDescent="0.25">
      <c r="B2762" s="9"/>
      <c r="C2762" s="216" t="s">
        <v>172</v>
      </c>
      <c r="D2762" s="217"/>
      <c r="E2762" s="10"/>
    </row>
    <row r="2763" spans="2:5" ht="15" customHeight="1" x14ac:dyDescent="0.25">
      <c r="B2763" s="9"/>
      <c r="C2763" s="13" t="s">
        <v>0</v>
      </c>
      <c r="D2763" s="11">
        <v>1730.80449</v>
      </c>
      <c r="E2763" s="10"/>
    </row>
    <row r="2764" spans="2:5" ht="15" customHeight="1" x14ac:dyDescent="0.25">
      <c r="B2764" s="9"/>
      <c r="C2764" s="14" t="s">
        <v>2</v>
      </c>
      <c r="D2764" s="11">
        <v>704.17894000000001</v>
      </c>
      <c r="E2764" s="10"/>
    </row>
    <row r="2765" spans="2:5" ht="15" customHeight="1" x14ac:dyDescent="0.25">
      <c r="B2765" s="9"/>
      <c r="C2765" s="14" t="s">
        <v>3</v>
      </c>
      <c r="D2765" s="11">
        <v>1026.62555</v>
      </c>
      <c r="E2765" s="10"/>
    </row>
    <row r="2766" spans="2:5" ht="15" customHeight="1" x14ac:dyDescent="0.25">
      <c r="B2766" s="9"/>
      <c r="C2766" s="22" t="s">
        <v>10</v>
      </c>
      <c r="D2766" s="26">
        <v>891.71321</v>
      </c>
      <c r="E2766" s="10"/>
    </row>
    <row r="2767" spans="2:5" ht="15" customHeight="1" x14ac:dyDescent="0.25">
      <c r="B2767" s="9"/>
      <c r="C2767" s="17" t="s">
        <v>12</v>
      </c>
      <c r="D2767" s="7">
        <v>866.42965000000004</v>
      </c>
      <c r="E2767" s="10"/>
    </row>
    <row r="2768" spans="2:5" ht="15" customHeight="1" x14ac:dyDescent="0.25">
      <c r="B2768" s="9"/>
      <c r="C2768" s="17" t="s">
        <v>16</v>
      </c>
      <c r="D2768" s="7">
        <v>25.283560000000001</v>
      </c>
      <c r="E2768" s="10"/>
    </row>
    <row r="2769" spans="2:5" ht="15" customHeight="1" x14ac:dyDescent="0.25">
      <c r="B2769" s="9"/>
      <c r="C2769" s="25" t="s">
        <v>17</v>
      </c>
      <c r="D2769" s="26">
        <v>2154.8998700000002</v>
      </c>
      <c r="E2769" s="10"/>
    </row>
    <row r="2770" spans="2:5" ht="15" customHeight="1" x14ac:dyDescent="0.25">
      <c r="B2770" s="9"/>
      <c r="C2770" s="15" t="s">
        <v>23</v>
      </c>
      <c r="D2770" s="7">
        <v>1730.80449</v>
      </c>
      <c r="E2770" s="10"/>
    </row>
    <row r="2771" spans="2:5" ht="15" customHeight="1" x14ac:dyDescent="0.25">
      <c r="B2771" s="9"/>
      <c r="C2771" s="18" t="s">
        <v>0</v>
      </c>
      <c r="D2771" s="11">
        <v>1730.80449</v>
      </c>
      <c r="E2771" s="10"/>
    </row>
    <row r="2772" spans="2:5" ht="15" customHeight="1" x14ac:dyDescent="0.25">
      <c r="B2772" s="9"/>
      <c r="C2772" s="15" t="s">
        <v>25</v>
      </c>
      <c r="D2772" s="7">
        <v>3046.6130800000001</v>
      </c>
      <c r="E2772" s="10"/>
    </row>
    <row r="2773" spans="2:5" ht="15" customHeight="1" x14ac:dyDescent="0.25">
      <c r="B2773" s="9"/>
      <c r="C2773" s="23" t="s">
        <v>10</v>
      </c>
      <c r="D2773" s="26">
        <v>891.71321</v>
      </c>
      <c r="E2773" s="10"/>
    </row>
    <row r="2774" spans="2:5" ht="15" customHeight="1" x14ac:dyDescent="0.25">
      <c r="B2774" s="9"/>
      <c r="C2774" s="23" t="s">
        <v>17</v>
      </c>
      <c r="D2774" s="26">
        <v>2154.8998700000002</v>
      </c>
      <c r="E2774" s="10"/>
    </row>
    <row r="2775" spans="2:5" ht="15" customHeight="1" x14ac:dyDescent="0.25">
      <c r="B2775" s="9"/>
      <c r="C2775" s="21" t="s">
        <v>27</v>
      </c>
      <c r="D2775" s="12">
        <v>-1315.8085900000001</v>
      </c>
      <c r="E2775" s="10"/>
    </row>
    <row r="2776" spans="2:5" ht="15" customHeight="1" x14ac:dyDescent="0.25">
      <c r="B2776" s="9"/>
      <c r="C2776" s="21" t="s">
        <v>28</v>
      </c>
      <c r="D2776" s="12">
        <v>3134.8837800000001</v>
      </c>
      <c r="E2776" s="10"/>
    </row>
    <row r="2777" spans="2:5" ht="15" customHeight="1" x14ac:dyDescent="0.25">
      <c r="B2777" s="9"/>
      <c r="C2777" s="21" t="s">
        <v>29</v>
      </c>
      <c r="D2777" s="12">
        <v>1819.07519</v>
      </c>
      <c r="E2777" s="10"/>
    </row>
    <row r="2778" spans="2:5" ht="15" customHeight="1" x14ac:dyDescent="0.25">
      <c r="B2778" s="9"/>
      <c r="C2778" s="15" t="s">
        <v>31</v>
      </c>
      <c r="D2778" s="8">
        <v>170</v>
      </c>
      <c r="E2778" s="10"/>
    </row>
    <row r="2779" spans="2:5" ht="30" customHeight="1" x14ac:dyDescent="0.25">
      <c r="B2779" s="9"/>
      <c r="C2779" s="16" t="s">
        <v>32</v>
      </c>
      <c r="D2779" s="8">
        <v>15</v>
      </c>
      <c r="E2779" s="10"/>
    </row>
    <row r="2780" spans="2:5" ht="15" customHeight="1" x14ac:dyDescent="0.25">
      <c r="B2780" s="9"/>
      <c r="C2780" s="16" t="s">
        <v>33</v>
      </c>
      <c r="D2780" s="8">
        <v>155</v>
      </c>
      <c r="E2780" s="10"/>
    </row>
    <row r="2781" spans="2:5" ht="13.8" x14ac:dyDescent="0.25">
      <c r="B2781" s="9"/>
      <c r="C2781" s="216" t="s">
        <v>173</v>
      </c>
      <c r="D2781" s="217"/>
      <c r="E2781" s="10"/>
    </row>
    <row r="2782" spans="2:5" ht="15" customHeight="1" x14ac:dyDescent="0.25">
      <c r="B2782" s="9"/>
      <c r="C2782" s="13" t="s">
        <v>0</v>
      </c>
      <c r="D2782" s="11">
        <v>1264.76828</v>
      </c>
      <c r="E2782" s="10"/>
    </row>
    <row r="2783" spans="2:5" ht="15" customHeight="1" x14ac:dyDescent="0.25">
      <c r="B2783" s="9"/>
      <c r="C2783" s="14" t="s">
        <v>2</v>
      </c>
      <c r="D2783" s="11">
        <v>262.03654</v>
      </c>
      <c r="E2783" s="10"/>
    </row>
    <row r="2784" spans="2:5" ht="15" customHeight="1" x14ac:dyDescent="0.25">
      <c r="B2784" s="9"/>
      <c r="C2784" s="14" t="s">
        <v>3</v>
      </c>
      <c r="D2784" s="11">
        <v>1002.7317399999999</v>
      </c>
      <c r="E2784" s="10"/>
    </row>
    <row r="2785" spans="2:5" ht="15" customHeight="1" x14ac:dyDescent="0.25">
      <c r="B2785" s="9"/>
      <c r="C2785" s="22" t="s">
        <v>10</v>
      </c>
      <c r="D2785" s="26">
        <v>1040.85626</v>
      </c>
      <c r="E2785" s="10"/>
    </row>
    <row r="2786" spans="2:5" ht="15" customHeight="1" x14ac:dyDescent="0.25">
      <c r="B2786" s="9"/>
      <c r="C2786" s="17" t="s">
        <v>12</v>
      </c>
      <c r="D2786" s="7">
        <v>1040.85626</v>
      </c>
      <c r="E2786" s="10"/>
    </row>
    <row r="2787" spans="2:5" ht="15" customHeight="1" x14ac:dyDescent="0.25">
      <c r="B2787" s="9"/>
      <c r="C2787" s="25" t="s">
        <v>17</v>
      </c>
      <c r="D2787" s="26">
        <v>129.99299999999999</v>
      </c>
      <c r="E2787" s="10"/>
    </row>
    <row r="2788" spans="2:5" ht="15" customHeight="1" x14ac:dyDescent="0.25">
      <c r="B2788" s="9"/>
      <c r="C2788" s="15" t="s">
        <v>23</v>
      </c>
      <c r="D2788" s="7">
        <v>1264.76828</v>
      </c>
      <c r="E2788" s="10"/>
    </row>
    <row r="2789" spans="2:5" ht="15" customHeight="1" x14ac:dyDescent="0.25">
      <c r="B2789" s="9"/>
      <c r="C2789" s="18" t="s">
        <v>0</v>
      </c>
      <c r="D2789" s="11">
        <v>1264.76828</v>
      </c>
      <c r="E2789" s="10"/>
    </row>
    <row r="2790" spans="2:5" ht="15" customHeight="1" x14ac:dyDescent="0.25">
      <c r="B2790" s="9"/>
      <c r="C2790" s="15" t="s">
        <v>25</v>
      </c>
      <c r="D2790" s="7">
        <v>1170.84926</v>
      </c>
      <c r="E2790" s="10"/>
    </row>
    <row r="2791" spans="2:5" ht="15" customHeight="1" x14ac:dyDescent="0.25">
      <c r="B2791" s="9"/>
      <c r="C2791" s="23" t="s">
        <v>10</v>
      </c>
      <c r="D2791" s="26">
        <v>1040.85626</v>
      </c>
      <c r="E2791" s="10"/>
    </row>
    <row r="2792" spans="2:5" ht="15" customHeight="1" x14ac:dyDescent="0.25">
      <c r="B2792" s="9"/>
      <c r="C2792" s="23" t="s">
        <v>17</v>
      </c>
      <c r="D2792" s="26">
        <v>129.99299999999999</v>
      </c>
      <c r="E2792" s="10"/>
    </row>
    <row r="2793" spans="2:5" ht="15" customHeight="1" x14ac:dyDescent="0.25">
      <c r="B2793" s="9"/>
      <c r="C2793" s="21" t="s">
        <v>27</v>
      </c>
      <c r="D2793" s="12">
        <v>93.919020000000003</v>
      </c>
      <c r="E2793" s="10"/>
    </row>
    <row r="2794" spans="2:5" ht="15" customHeight="1" x14ac:dyDescent="0.25">
      <c r="B2794" s="9"/>
      <c r="C2794" s="21" t="s">
        <v>28</v>
      </c>
      <c r="D2794" s="12">
        <v>491.1318</v>
      </c>
      <c r="E2794" s="10"/>
    </row>
    <row r="2795" spans="2:5" ht="15" customHeight="1" x14ac:dyDescent="0.25">
      <c r="B2795" s="9"/>
      <c r="C2795" s="21" t="s">
        <v>29</v>
      </c>
      <c r="D2795" s="12">
        <v>585.05082000000004</v>
      </c>
      <c r="E2795" s="10"/>
    </row>
    <row r="2796" spans="2:5" ht="15" customHeight="1" x14ac:dyDescent="0.25">
      <c r="B2796" s="9"/>
      <c r="C2796" s="15" t="s">
        <v>31</v>
      </c>
      <c r="D2796" s="8">
        <v>117</v>
      </c>
      <c r="E2796" s="10"/>
    </row>
    <row r="2797" spans="2:5" ht="30" customHeight="1" x14ac:dyDescent="0.25">
      <c r="B2797" s="9"/>
      <c r="C2797" s="16" t="s">
        <v>32</v>
      </c>
      <c r="D2797" s="8">
        <v>27</v>
      </c>
      <c r="E2797" s="10"/>
    </row>
    <row r="2798" spans="2:5" ht="15" customHeight="1" x14ac:dyDescent="0.25">
      <c r="B2798" s="9"/>
      <c r="C2798" s="16" t="s">
        <v>33</v>
      </c>
      <c r="D2798" s="8">
        <v>90</v>
      </c>
      <c r="E2798" s="10"/>
    </row>
    <row r="2799" spans="2:5" ht="13.8" x14ac:dyDescent="0.25">
      <c r="B2799" s="9"/>
      <c r="C2799" s="216" t="s">
        <v>174</v>
      </c>
      <c r="D2799" s="217"/>
      <c r="E2799" s="10"/>
    </row>
    <row r="2800" spans="2:5" ht="15" customHeight="1" x14ac:dyDescent="0.25">
      <c r="B2800" s="9"/>
      <c r="C2800" s="13" t="s">
        <v>0</v>
      </c>
      <c r="D2800" s="11">
        <v>11291.72</v>
      </c>
      <c r="E2800" s="10"/>
    </row>
    <row r="2801" spans="2:5" ht="15" customHeight="1" x14ac:dyDescent="0.25">
      <c r="B2801" s="9"/>
      <c r="C2801" s="14" t="s">
        <v>2</v>
      </c>
      <c r="D2801" s="11">
        <v>54.21</v>
      </c>
      <c r="E2801" s="10"/>
    </row>
    <row r="2802" spans="2:5" ht="15" customHeight="1" x14ac:dyDescent="0.25">
      <c r="B2802" s="9"/>
      <c r="C2802" s="14" t="s">
        <v>3</v>
      </c>
      <c r="D2802" s="11">
        <v>11237.51</v>
      </c>
      <c r="E2802" s="10"/>
    </row>
    <row r="2803" spans="2:5" ht="15" customHeight="1" x14ac:dyDescent="0.25">
      <c r="B2803" s="9"/>
      <c r="C2803" s="22" t="s">
        <v>10</v>
      </c>
      <c r="D2803" s="26">
        <v>11129.199999999999</v>
      </c>
      <c r="E2803" s="10"/>
    </row>
    <row r="2804" spans="2:5" ht="15" customHeight="1" x14ac:dyDescent="0.25">
      <c r="B2804" s="9"/>
      <c r="C2804" s="17" t="s">
        <v>11</v>
      </c>
      <c r="D2804" s="7">
        <v>9875</v>
      </c>
      <c r="E2804" s="10"/>
    </row>
    <row r="2805" spans="2:5" ht="15" customHeight="1" x14ac:dyDescent="0.25">
      <c r="B2805" s="9"/>
      <c r="C2805" s="17" t="s">
        <v>12</v>
      </c>
      <c r="D2805" s="7">
        <v>1124.3699999999999</v>
      </c>
      <c r="E2805" s="10"/>
    </row>
    <row r="2806" spans="2:5" ht="15" customHeight="1" x14ac:dyDescent="0.25">
      <c r="B2806" s="9"/>
      <c r="C2806" s="17" t="s">
        <v>15</v>
      </c>
      <c r="D2806" s="7">
        <v>120.67</v>
      </c>
      <c r="E2806" s="10"/>
    </row>
    <row r="2807" spans="2:5" ht="15" customHeight="1" x14ac:dyDescent="0.25">
      <c r="B2807" s="9"/>
      <c r="C2807" s="17" t="s">
        <v>16</v>
      </c>
      <c r="D2807" s="7">
        <v>9.16</v>
      </c>
      <c r="E2807" s="10"/>
    </row>
    <row r="2808" spans="2:5" ht="15" customHeight="1" x14ac:dyDescent="0.25">
      <c r="B2808" s="9"/>
      <c r="C2808" s="25" t="s">
        <v>17</v>
      </c>
      <c r="D2808" s="26">
        <v>167.57</v>
      </c>
      <c r="E2808" s="10"/>
    </row>
    <row r="2809" spans="2:5" ht="15" customHeight="1" x14ac:dyDescent="0.25">
      <c r="B2809" s="9"/>
      <c r="C2809" s="15" t="s">
        <v>23</v>
      </c>
      <c r="D2809" s="7">
        <v>11291.72</v>
      </c>
      <c r="E2809" s="10"/>
    </row>
    <row r="2810" spans="2:5" ht="15" customHeight="1" x14ac:dyDescent="0.25">
      <c r="B2810" s="9"/>
      <c r="C2810" s="18" t="s">
        <v>0</v>
      </c>
      <c r="D2810" s="11">
        <v>11291.72</v>
      </c>
      <c r="E2810" s="10"/>
    </row>
    <row r="2811" spans="2:5" ht="15" customHeight="1" x14ac:dyDescent="0.25">
      <c r="B2811" s="9"/>
      <c r="C2811" s="15" t="s">
        <v>25</v>
      </c>
      <c r="D2811" s="7">
        <v>11296.77</v>
      </c>
      <c r="E2811" s="10"/>
    </row>
    <row r="2812" spans="2:5" ht="15" customHeight="1" x14ac:dyDescent="0.25">
      <c r="B2812" s="9"/>
      <c r="C2812" s="23" t="s">
        <v>10</v>
      </c>
      <c r="D2812" s="26">
        <v>11129.2</v>
      </c>
      <c r="E2812" s="10"/>
    </row>
    <row r="2813" spans="2:5" ht="15" customHeight="1" x14ac:dyDescent="0.25">
      <c r="B2813" s="9"/>
      <c r="C2813" s="23" t="s">
        <v>17</v>
      </c>
      <c r="D2813" s="26">
        <v>167.57</v>
      </c>
      <c r="E2813" s="10"/>
    </row>
    <row r="2814" spans="2:5" ht="15" customHeight="1" x14ac:dyDescent="0.25">
      <c r="B2814" s="9"/>
      <c r="C2814" s="21" t="s">
        <v>27</v>
      </c>
      <c r="D2814" s="12">
        <v>-5.05</v>
      </c>
      <c r="E2814" s="10"/>
    </row>
    <row r="2815" spans="2:5" ht="15" customHeight="1" x14ac:dyDescent="0.25">
      <c r="B2815" s="9"/>
      <c r="C2815" s="21" t="s">
        <v>28</v>
      </c>
      <c r="D2815" s="12">
        <v>1900.65</v>
      </c>
      <c r="E2815" s="10"/>
    </row>
    <row r="2816" spans="2:5" ht="15" customHeight="1" x14ac:dyDescent="0.25">
      <c r="B2816" s="9"/>
      <c r="C2816" s="21" t="s">
        <v>29</v>
      </c>
      <c r="D2816" s="12">
        <v>1895.6</v>
      </c>
      <c r="E2816" s="10"/>
    </row>
    <row r="2817" spans="2:5" ht="15" customHeight="1" x14ac:dyDescent="0.25">
      <c r="B2817" s="9"/>
      <c r="C2817" s="15" t="s">
        <v>31</v>
      </c>
      <c r="D2817" s="8">
        <v>871</v>
      </c>
      <c r="E2817" s="10"/>
    </row>
    <row r="2818" spans="2:5" ht="30" customHeight="1" x14ac:dyDescent="0.25">
      <c r="B2818" s="9"/>
      <c r="C2818" s="16" t="s">
        <v>32</v>
      </c>
      <c r="D2818" s="8">
        <v>716</v>
      </c>
      <c r="E2818" s="10"/>
    </row>
    <row r="2819" spans="2:5" ht="15" customHeight="1" x14ac:dyDescent="0.25">
      <c r="B2819" s="9"/>
      <c r="C2819" s="16" t="s">
        <v>33</v>
      </c>
      <c r="D2819" s="8">
        <v>155</v>
      </c>
      <c r="E2819" s="10"/>
    </row>
    <row r="2820" spans="2:5" ht="13.8" x14ac:dyDescent="0.25">
      <c r="B2820" s="9"/>
      <c r="C2820" s="216" t="s">
        <v>175</v>
      </c>
      <c r="D2820" s="217"/>
      <c r="E2820" s="10"/>
    </row>
    <row r="2821" spans="2:5" ht="15" customHeight="1" x14ac:dyDescent="0.25">
      <c r="B2821" s="9"/>
      <c r="C2821" s="13" t="s">
        <v>0</v>
      </c>
      <c r="D2821" s="11">
        <v>8641.41</v>
      </c>
      <c r="E2821" s="10"/>
    </row>
    <row r="2822" spans="2:5" ht="15" customHeight="1" x14ac:dyDescent="0.25">
      <c r="B2822" s="9"/>
      <c r="C2822" s="14" t="s">
        <v>2</v>
      </c>
      <c r="D2822" s="11">
        <v>77.400000000000006</v>
      </c>
      <c r="E2822" s="10"/>
    </row>
    <row r="2823" spans="2:5" ht="15" customHeight="1" x14ac:dyDescent="0.25">
      <c r="B2823" s="9"/>
      <c r="C2823" s="14" t="s">
        <v>3</v>
      </c>
      <c r="D2823" s="11">
        <v>8564.01</v>
      </c>
      <c r="E2823" s="10"/>
    </row>
    <row r="2824" spans="2:5" ht="15" customHeight="1" x14ac:dyDescent="0.25">
      <c r="B2824" s="9"/>
      <c r="C2824" s="22" t="s">
        <v>10</v>
      </c>
      <c r="D2824" s="26">
        <v>8507.5199999999986</v>
      </c>
      <c r="E2824" s="10"/>
    </row>
    <row r="2825" spans="2:5" ht="15" customHeight="1" x14ac:dyDescent="0.25">
      <c r="B2825" s="9"/>
      <c r="C2825" s="17" t="s">
        <v>11</v>
      </c>
      <c r="D2825" s="7">
        <v>7716.05</v>
      </c>
      <c r="E2825" s="10"/>
    </row>
    <row r="2826" spans="2:5" ht="15" customHeight="1" x14ac:dyDescent="0.25">
      <c r="B2826" s="9"/>
      <c r="C2826" s="17" t="s">
        <v>12</v>
      </c>
      <c r="D2826" s="7">
        <v>736.93000000000006</v>
      </c>
      <c r="E2826" s="10"/>
    </row>
    <row r="2827" spans="2:5" ht="15" customHeight="1" x14ac:dyDescent="0.25">
      <c r="B2827" s="9"/>
      <c r="C2827" s="17" t="s">
        <v>15</v>
      </c>
      <c r="D2827" s="7">
        <v>38.49</v>
      </c>
      <c r="E2827" s="10"/>
    </row>
    <row r="2828" spans="2:5" ht="15" customHeight="1" x14ac:dyDescent="0.25">
      <c r="B2828" s="9"/>
      <c r="C2828" s="17" t="s">
        <v>16</v>
      </c>
      <c r="D2828" s="7">
        <v>16.05</v>
      </c>
      <c r="E2828" s="10"/>
    </row>
    <row r="2829" spans="2:5" ht="15" customHeight="1" x14ac:dyDescent="0.25">
      <c r="B2829" s="9"/>
      <c r="C2829" s="25" t="s">
        <v>17</v>
      </c>
      <c r="D2829" s="26">
        <v>1.95</v>
      </c>
      <c r="E2829" s="10"/>
    </row>
    <row r="2830" spans="2:5" ht="15" customHeight="1" x14ac:dyDescent="0.25">
      <c r="B2830" s="9"/>
      <c r="C2830" s="15" t="s">
        <v>23</v>
      </c>
      <c r="D2830" s="7">
        <v>8641.41</v>
      </c>
      <c r="E2830" s="10"/>
    </row>
    <row r="2831" spans="2:5" ht="15" customHeight="1" x14ac:dyDescent="0.25">
      <c r="B2831" s="9"/>
      <c r="C2831" s="18" t="s">
        <v>0</v>
      </c>
      <c r="D2831" s="11">
        <v>8641.41</v>
      </c>
      <c r="E2831" s="10"/>
    </row>
    <row r="2832" spans="2:5" ht="15" customHeight="1" x14ac:dyDescent="0.25">
      <c r="B2832" s="9"/>
      <c r="C2832" s="15" t="s">
        <v>25</v>
      </c>
      <c r="D2832" s="7">
        <v>8509.4700000000012</v>
      </c>
      <c r="E2832" s="10"/>
    </row>
    <row r="2833" spans="2:5" ht="15" customHeight="1" x14ac:dyDescent="0.25">
      <c r="B2833" s="9"/>
      <c r="C2833" s="23" t="s">
        <v>10</v>
      </c>
      <c r="D2833" s="26">
        <v>8507.52</v>
      </c>
      <c r="E2833" s="10"/>
    </row>
    <row r="2834" spans="2:5" ht="15" customHeight="1" x14ac:dyDescent="0.25">
      <c r="B2834" s="9"/>
      <c r="C2834" s="23" t="s">
        <v>17</v>
      </c>
      <c r="D2834" s="26">
        <v>1.95</v>
      </c>
      <c r="E2834" s="10"/>
    </row>
    <row r="2835" spans="2:5" ht="15" customHeight="1" x14ac:dyDescent="0.25">
      <c r="B2835" s="9"/>
      <c r="C2835" s="21" t="s">
        <v>27</v>
      </c>
      <c r="D2835" s="12">
        <v>131.94</v>
      </c>
      <c r="E2835" s="10"/>
    </row>
    <row r="2836" spans="2:5" ht="15" customHeight="1" x14ac:dyDescent="0.25">
      <c r="B2836" s="9"/>
      <c r="C2836" s="21" t="s">
        <v>28</v>
      </c>
      <c r="D2836" s="12">
        <v>303.75</v>
      </c>
      <c r="E2836" s="10"/>
    </row>
    <row r="2837" spans="2:5" ht="15" customHeight="1" x14ac:dyDescent="0.25">
      <c r="B2837" s="9"/>
      <c r="C2837" s="21" t="s">
        <v>29</v>
      </c>
      <c r="D2837" s="12">
        <v>435.69</v>
      </c>
      <c r="E2837" s="10"/>
    </row>
    <row r="2838" spans="2:5" ht="15" customHeight="1" x14ac:dyDescent="0.25">
      <c r="B2838" s="9"/>
      <c r="C2838" s="15" t="s">
        <v>31</v>
      </c>
      <c r="D2838" s="8">
        <v>694</v>
      </c>
      <c r="E2838" s="10"/>
    </row>
    <row r="2839" spans="2:5" ht="30" customHeight="1" x14ac:dyDescent="0.25">
      <c r="B2839" s="9"/>
      <c r="C2839" s="16" t="s">
        <v>32</v>
      </c>
      <c r="D2839" s="8">
        <v>565</v>
      </c>
      <c r="E2839" s="10"/>
    </row>
    <row r="2840" spans="2:5" ht="15" customHeight="1" x14ac:dyDescent="0.25">
      <c r="B2840" s="9"/>
      <c r="C2840" s="16" t="s">
        <v>33</v>
      </c>
      <c r="D2840" s="8">
        <v>129</v>
      </c>
      <c r="E2840" s="10"/>
    </row>
    <row r="2841" spans="2:5" ht="15" customHeight="1" x14ac:dyDescent="0.25">
      <c r="B2841" s="9"/>
      <c r="C2841" s="216" t="s">
        <v>176</v>
      </c>
      <c r="D2841" s="217"/>
      <c r="E2841" s="10"/>
    </row>
    <row r="2842" spans="2:5" ht="15" customHeight="1" x14ac:dyDescent="0.25">
      <c r="B2842" s="9"/>
      <c r="C2842" s="13" t="s">
        <v>0</v>
      </c>
      <c r="D2842" s="11">
        <v>69784.043170000004</v>
      </c>
      <c r="E2842" s="10"/>
    </row>
    <row r="2843" spans="2:5" ht="15" customHeight="1" x14ac:dyDescent="0.25">
      <c r="B2843" s="9"/>
      <c r="C2843" s="14" t="s">
        <v>2</v>
      </c>
      <c r="D2843" s="11">
        <v>8214.3874799999994</v>
      </c>
      <c r="E2843" s="10"/>
    </row>
    <row r="2844" spans="2:5" ht="15" customHeight="1" x14ac:dyDescent="0.25">
      <c r="B2844" s="9"/>
      <c r="C2844" s="14" t="s">
        <v>3</v>
      </c>
      <c r="D2844" s="11">
        <v>61569.65569</v>
      </c>
      <c r="E2844" s="10"/>
    </row>
    <row r="2845" spans="2:5" ht="15" customHeight="1" x14ac:dyDescent="0.25">
      <c r="B2845" s="9"/>
      <c r="C2845" s="13" t="s">
        <v>4</v>
      </c>
      <c r="D2845" s="11">
        <v>3000</v>
      </c>
      <c r="E2845" s="10"/>
    </row>
    <row r="2846" spans="2:5" ht="15" customHeight="1" x14ac:dyDescent="0.25">
      <c r="B2846" s="9"/>
      <c r="C2846" s="22" t="s">
        <v>10</v>
      </c>
      <c r="D2846" s="26">
        <v>70081.255780000007</v>
      </c>
      <c r="E2846" s="10"/>
    </row>
    <row r="2847" spans="2:5" ht="15" customHeight="1" x14ac:dyDescent="0.25">
      <c r="B2847" s="9"/>
      <c r="C2847" s="17" t="s">
        <v>11</v>
      </c>
      <c r="D2847" s="7">
        <v>30117.151290000002</v>
      </c>
      <c r="E2847" s="10"/>
    </row>
    <row r="2848" spans="2:5" ht="15" customHeight="1" x14ac:dyDescent="0.25">
      <c r="B2848" s="9"/>
      <c r="C2848" s="17" t="s">
        <v>12</v>
      </c>
      <c r="D2848" s="7">
        <v>32533.736870000004</v>
      </c>
      <c r="E2848" s="10"/>
    </row>
    <row r="2849" spans="2:5" ht="15" customHeight="1" x14ac:dyDescent="0.25">
      <c r="B2849" s="9"/>
      <c r="C2849" s="14" t="s">
        <v>14</v>
      </c>
      <c r="D2849" s="11">
        <v>452.68148000000002</v>
      </c>
      <c r="E2849" s="10"/>
    </row>
    <row r="2850" spans="2:5" ht="15" customHeight="1" x14ac:dyDescent="0.25">
      <c r="B2850" s="9"/>
      <c r="C2850" s="14" t="s">
        <v>2</v>
      </c>
      <c r="D2850" s="11">
        <v>618.44407999999999</v>
      </c>
      <c r="E2850" s="10"/>
    </row>
    <row r="2851" spans="2:5" ht="15" customHeight="1" x14ac:dyDescent="0.25">
      <c r="B2851" s="9"/>
      <c r="C2851" s="17" t="s">
        <v>15</v>
      </c>
      <c r="D2851" s="7">
        <v>186.39216999999999</v>
      </c>
      <c r="E2851" s="10"/>
    </row>
    <row r="2852" spans="2:5" ht="15" customHeight="1" x14ac:dyDescent="0.25">
      <c r="B2852" s="9"/>
      <c r="C2852" s="17" t="s">
        <v>16</v>
      </c>
      <c r="D2852" s="7">
        <v>6172.8498900000004</v>
      </c>
      <c r="E2852" s="10"/>
    </row>
    <row r="2853" spans="2:5" ht="15" customHeight="1" x14ac:dyDescent="0.25">
      <c r="B2853" s="9"/>
      <c r="C2853" s="25" t="s">
        <v>17</v>
      </c>
      <c r="D2853" s="26">
        <v>7751.9286700000002</v>
      </c>
      <c r="E2853" s="10"/>
    </row>
    <row r="2854" spans="2:5" ht="15" customHeight="1" x14ac:dyDescent="0.25">
      <c r="B2854" s="9"/>
      <c r="C2854" s="15" t="s">
        <v>23</v>
      </c>
      <c r="D2854" s="7">
        <v>72784.043170000004</v>
      </c>
      <c r="E2854" s="10"/>
    </row>
    <row r="2855" spans="2:5" ht="15" customHeight="1" x14ac:dyDescent="0.25">
      <c r="B2855" s="9"/>
      <c r="C2855" s="18" t="s">
        <v>0</v>
      </c>
      <c r="D2855" s="11">
        <v>69784.043170000004</v>
      </c>
      <c r="E2855" s="10"/>
    </row>
    <row r="2856" spans="2:5" ht="15" customHeight="1" x14ac:dyDescent="0.25">
      <c r="B2856" s="9"/>
      <c r="C2856" s="18" t="s">
        <v>4</v>
      </c>
      <c r="D2856" s="11">
        <v>3000</v>
      </c>
      <c r="E2856" s="10"/>
    </row>
    <row r="2857" spans="2:5" ht="15" customHeight="1" x14ac:dyDescent="0.25">
      <c r="B2857" s="9"/>
      <c r="C2857" s="15" t="s">
        <v>25</v>
      </c>
      <c r="D2857" s="7">
        <v>77833.184450000001</v>
      </c>
      <c r="E2857" s="10"/>
    </row>
    <row r="2858" spans="2:5" ht="15" customHeight="1" x14ac:dyDescent="0.25">
      <c r="B2858" s="9"/>
      <c r="C2858" s="23" t="s">
        <v>10</v>
      </c>
      <c r="D2858" s="26">
        <v>70081.255780000007</v>
      </c>
      <c r="E2858" s="10"/>
    </row>
    <row r="2859" spans="2:5" ht="15" customHeight="1" x14ac:dyDescent="0.25">
      <c r="B2859" s="9"/>
      <c r="C2859" s="23" t="s">
        <v>17</v>
      </c>
      <c r="D2859" s="26">
        <v>7751.9286700000002</v>
      </c>
      <c r="E2859" s="10"/>
    </row>
    <row r="2860" spans="2:5" ht="15" customHeight="1" x14ac:dyDescent="0.25">
      <c r="B2860" s="9"/>
      <c r="C2860" s="21" t="s">
        <v>27</v>
      </c>
      <c r="D2860" s="12">
        <v>-5049.1412799999998</v>
      </c>
      <c r="E2860" s="10"/>
    </row>
    <row r="2861" spans="2:5" ht="15" customHeight="1" x14ac:dyDescent="0.25">
      <c r="B2861" s="9"/>
      <c r="C2861" s="21" t="s">
        <v>28</v>
      </c>
      <c r="D2861" s="12">
        <v>10232.46307</v>
      </c>
      <c r="E2861" s="10"/>
    </row>
    <row r="2862" spans="2:5" ht="15" customHeight="1" x14ac:dyDescent="0.25">
      <c r="B2862" s="9"/>
      <c r="C2862" s="21" t="s">
        <v>29</v>
      </c>
      <c r="D2862" s="12">
        <v>5183.32179</v>
      </c>
      <c r="E2862" s="10"/>
    </row>
    <row r="2863" spans="2:5" ht="15" customHeight="1" x14ac:dyDescent="0.25">
      <c r="B2863" s="9"/>
      <c r="C2863" s="15" t="s">
        <v>31</v>
      </c>
      <c r="D2863" s="8">
        <v>5666</v>
      </c>
      <c r="E2863" s="10"/>
    </row>
    <row r="2864" spans="2:5" ht="30" customHeight="1" x14ac:dyDescent="0.25">
      <c r="B2864" s="9"/>
      <c r="C2864" s="16" t="s">
        <v>32</v>
      </c>
      <c r="D2864" s="8">
        <v>2980</v>
      </c>
      <c r="E2864" s="10"/>
    </row>
    <row r="2865" spans="2:5" ht="15" customHeight="1" x14ac:dyDescent="0.25">
      <c r="B2865" s="9"/>
      <c r="C2865" s="16" t="s">
        <v>33</v>
      </c>
      <c r="D2865" s="8">
        <v>2686</v>
      </c>
      <c r="E2865" s="10"/>
    </row>
    <row r="2866" spans="2:5" ht="13.8" x14ac:dyDescent="0.25">
      <c r="B2866" s="9"/>
      <c r="C2866" s="216" t="s">
        <v>177</v>
      </c>
      <c r="D2866" s="217"/>
      <c r="E2866" s="10"/>
    </row>
    <row r="2867" spans="2:5" ht="15" customHeight="1" x14ac:dyDescent="0.25">
      <c r="B2867" s="9"/>
      <c r="C2867" s="13" t="s">
        <v>0</v>
      </c>
      <c r="D2867" s="11">
        <v>11226.62</v>
      </c>
      <c r="E2867" s="10"/>
    </row>
    <row r="2868" spans="2:5" ht="15" customHeight="1" x14ac:dyDescent="0.25">
      <c r="B2868" s="9"/>
      <c r="C2868" s="14" t="s">
        <v>2</v>
      </c>
      <c r="D2868" s="11">
        <v>242.79</v>
      </c>
      <c r="E2868" s="10"/>
    </row>
    <row r="2869" spans="2:5" ht="15" customHeight="1" x14ac:dyDescent="0.25">
      <c r="B2869" s="9"/>
      <c r="C2869" s="14" t="s">
        <v>3</v>
      </c>
      <c r="D2869" s="11">
        <v>10983.83</v>
      </c>
      <c r="E2869" s="10"/>
    </row>
    <row r="2870" spans="2:5" ht="15" customHeight="1" x14ac:dyDescent="0.25">
      <c r="B2870" s="9"/>
      <c r="C2870" s="22" t="s">
        <v>10</v>
      </c>
      <c r="D2870" s="26">
        <v>11080.830000000002</v>
      </c>
      <c r="E2870" s="10"/>
    </row>
    <row r="2871" spans="2:5" ht="15" customHeight="1" x14ac:dyDescent="0.25">
      <c r="B2871" s="9"/>
      <c r="C2871" s="17" t="s">
        <v>11</v>
      </c>
      <c r="D2871" s="7">
        <v>9809.86</v>
      </c>
      <c r="E2871" s="10"/>
    </row>
    <row r="2872" spans="2:5" ht="15" customHeight="1" x14ac:dyDescent="0.25">
      <c r="B2872" s="9"/>
      <c r="C2872" s="17" t="s">
        <v>12</v>
      </c>
      <c r="D2872" s="7">
        <v>1171</v>
      </c>
      <c r="E2872" s="10"/>
    </row>
    <row r="2873" spans="2:5" ht="15" customHeight="1" x14ac:dyDescent="0.25">
      <c r="B2873" s="9"/>
      <c r="C2873" s="17" t="s">
        <v>15</v>
      </c>
      <c r="D2873" s="7">
        <v>91.6</v>
      </c>
      <c r="E2873" s="10"/>
    </row>
    <row r="2874" spans="2:5" ht="15" customHeight="1" x14ac:dyDescent="0.25">
      <c r="B2874" s="9"/>
      <c r="C2874" s="17" t="s">
        <v>16</v>
      </c>
      <c r="D2874" s="7">
        <v>8.3699999999999992</v>
      </c>
      <c r="E2874" s="10"/>
    </row>
    <row r="2875" spans="2:5" ht="15" customHeight="1" x14ac:dyDescent="0.25">
      <c r="B2875" s="9"/>
      <c r="C2875" s="15" t="s">
        <v>23</v>
      </c>
      <c r="D2875" s="7">
        <v>11226.62</v>
      </c>
      <c r="E2875" s="10"/>
    </row>
    <row r="2876" spans="2:5" ht="15" customHeight="1" x14ac:dyDescent="0.25">
      <c r="B2876" s="9"/>
      <c r="C2876" s="18" t="s">
        <v>0</v>
      </c>
      <c r="D2876" s="11">
        <v>11226.62</v>
      </c>
      <c r="E2876" s="10"/>
    </row>
    <row r="2877" spans="2:5" ht="15" customHeight="1" x14ac:dyDescent="0.25">
      <c r="B2877" s="9"/>
      <c r="C2877" s="15" t="s">
        <v>25</v>
      </c>
      <c r="D2877" s="7">
        <v>11080.83</v>
      </c>
      <c r="E2877" s="10"/>
    </row>
    <row r="2878" spans="2:5" ht="15" customHeight="1" x14ac:dyDescent="0.25">
      <c r="B2878" s="9"/>
      <c r="C2878" s="23" t="s">
        <v>10</v>
      </c>
      <c r="D2878" s="26">
        <v>11080.83</v>
      </c>
      <c r="E2878" s="10"/>
    </row>
    <row r="2879" spans="2:5" ht="15" customHeight="1" x14ac:dyDescent="0.25">
      <c r="B2879" s="9"/>
      <c r="C2879" s="21" t="s">
        <v>27</v>
      </c>
      <c r="D2879" s="12">
        <v>145.79</v>
      </c>
      <c r="E2879" s="10"/>
    </row>
    <row r="2880" spans="2:5" ht="15" customHeight="1" x14ac:dyDescent="0.25">
      <c r="B2880" s="9"/>
      <c r="C2880" s="21" t="s">
        <v>28</v>
      </c>
      <c r="D2880" s="12">
        <v>450.72</v>
      </c>
      <c r="E2880" s="10"/>
    </row>
    <row r="2881" spans="2:5" ht="15" customHeight="1" x14ac:dyDescent="0.25">
      <c r="B2881" s="9"/>
      <c r="C2881" s="21" t="s">
        <v>29</v>
      </c>
      <c r="D2881" s="12">
        <v>596.51</v>
      </c>
      <c r="E2881" s="10"/>
    </row>
    <row r="2882" spans="2:5" ht="15" customHeight="1" x14ac:dyDescent="0.25">
      <c r="B2882" s="9"/>
      <c r="C2882" s="15" t="s">
        <v>31</v>
      </c>
      <c r="D2882" s="8">
        <v>981</v>
      </c>
      <c r="E2882" s="10"/>
    </row>
    <row r="2883" spans="2:5" ht="30" customHeight="1" x14ac:dyDescent="0.25">
      <c r="B2883" s="9"/>
      <c r="C2883" s="16" t="s">
        <v>32</v>
      </c>
      <c r="D2883" s="8">
        <v>866</v>
      </c>
      <c r="E2883" s="10"/>
    </row>
    <row r="2884" spans="2:5" ht="15" customHeight="1" x14ac:dyDescent="0.25">
      <c r="B2884" s="9"/>
      <c r="C2884" s="16" t="s">
        <v>33</v>
      </c>
      <c r="D2884" s="8">
        <v>115</v>
      </c>
      <c r="E2884" s="10"/>
    </row>
    <row r="2885" spans="2:5" ht="13.8" x14ac:dyDescent="0.25">
      <c r="B2885" s="9"/>
      <c r="C2885" s="216" t="s">
        <v>178</v>
      </c>
      <c r="D2885" s="217"/>
      <c r="E2885" s="10"/>
    </row>
    <row r="2886" spans="2:5" ht="15" customHeight="1" x14ac:dyDescent="0.25">
      <c r="B2886" s="9"/>
      <c r="C2886" s="13" t="s">
        <v>0</v>
      </c>
      <c r="D2886" s="11">
        <v>9391.9</v>
      </c>
      <c r="E2886" s="10"/>
    </row>
    <row r="2887" spans="2:5" ht="15" customHeight="1" x14ac:dyDescent="0.25">
      <c r="B2887" s="9"/>
      <c r="C2887" s="14" t="s">
        <v>2</v>
      </c>
      <c r="D2887" s="11">
        <v>100.9</v>
      </c>
      <c r="E2887" s="10"/>
    </row>
    <row r="2888" spans="2:5" ht="15" customHeight="1" x14ac:dyDescent="0.25">
      <c r="B2888" s="9"/>
      <c r="C2888" s="14" t="s">
        <v>3</v>
      </c>
      <c r="D2888" s="11">
        <v>9291</v>
      </c>
      <c r="E2888" s="10"/>
    </row>
    <row r="2889" spans="2:5" ht="15" customHeight="1" x14ac:dyDescent="0.25">
      <c r="B2889" s="9"/>
      <c r="C2889" s="22" t="s">
        <v>10</v>
      </c>
      <c r="D2889" s="26">
        <v>9333.3000000000011</v>
      </c>
      <c r="E2889" s="10"/>
    </row>
    <row r="2890" spans="2:5" ht="15" customHeight="1" x14ac:dyDescent="0.25">
      <c r="B2890" s="9"/>
      <c r="C2890" s="17" t="s">
        <v>11</v>
      </c>
      <c r="D2890" s="7">
        <v>8122.7</v>
      </c>
      <c r="E2890" s="10"/>
    </row>
    <row r="2891" spans="2:5" ht="15" customHeight="1" x14ac:dyDescent="0.25">
      <c r="B2891" s="9"/>
      <c r="C2891" s="17" t="s">
        <v>12</v>
      </c>
      <c r="D2891" s="7">
        <v>1087.9000000000001</v>
      </c>
      <c r="E2891" s="10"/>
    </row>
    <row r="2892" spans="2:5" ht="15" customHeight="1" x14ac:dyDescent="0.25">
      <c r="B2892" s="9"/>
      <c r="C2892" s="17" t="s">
        <v>15</v>
      </c>
      <c r="D2892" s="7">
        <v>80</v>
      </c>
      <c r="E2892" s="10"/>
    </row>
    <row r="2893" spans="2:5" ht="15" customHeight="1" x14ac:dyDescent="0.25">
      <c r="B2893" s="9"/>
      <c r="C2893" s="17" t="s">
        <v>16</v>
      </c>
      <c r="D2893" s="7">
        <v>42.7</v>
      </c>
      <c r="E2893" s="10"/>
    </row>
    <row r="2894" spans="2:5" ht="15" customHeight="1" x14ac:dyDescent="0.25">
      <c r="B2894" s="9"/>
      <c r="C2894" s="25" t="s">
        <v>17</v>
      </c>
      <c r="D2894" s="26">
        <v>81.099999999999994</v>
      </c>
      <c r="E2894" s="10"/>
    </row>
    <row r="2895" spans="2:5" ht="15" customHeight="1" x14ac:dyDescent="0.25">
      <c r="B2895" s="9"/>
      <c r="C2895" s="15" t="s">
        <v>23</v>
      </c>
      <c r="D2895" s="7">
        <v>9391.9</v>
      </c>
      <c r="E2895" s="10"/>
    </row>
    <row r="2896" spans="2:5" ht="15" customHeight="1" x14ac:dyDescent="0.25">
      <c r="B2896" s="9"/>
      <c r="C2896" s="18" t="s">
        <v>0</v>
      </c>
      <c r="D2896" s="11">
        <v>9391.9</v>
      </c>
      <c r="E2896" s="10"/>
    </row>
    <row r="2897" spans="2:5" ht="15" customHeight="1" x14ac:dyDescent="0.25">
      <c r="B2897" s="9"/>
      <c r="C2897" s="15" t="s">
        <v>25</v>
      </c>
      <c r="D2897" s="7">
        <v>9414.4</v>
      </c>
      <c r="E2897" s="10"/>
    </row>
    <row r="2898" spans="2:5" ht="15" customHeight="1" x14ac:dyDescent="0.25">
      <c r="B2898" s="9"/>
      <c r="C2898" s="23" t="s">
        <v>10</v>
      </c>
      <c r="D2898" s="26">
        <v>9333.2999999999993</v>
      </c>
      <c r="E2898" s="10"/>
    </row>
    <row r="2899" spans="2:5" ht="15" customHeight="1" x14ac:dyDescent="0.25">
      <c r="B2899" s="9"/>
      <c r="C2899" s="23" t="s">
        <v>17</v>
      </c>
      <c r="D2899" s="26">
        <v>81.099999999999994</v>
      </c>
      <c r="E2899" s="10"/>
    </row>
    <row r="2900" spans="2:5" ht="15" customHeight="1" x14ac:dyDescent="0.25">
      <c r="B2900" s="9"/>
      <c r="C2900" s="21" t="s">
        <v>27</v>
      </c>
      <c r="D2900" s="12">
        <v>-22.5</v>
      </c>
      <c r="E2900" s="10"/>
    </row>
    <row r="2901" spans="2:5" ht="15" customHeight="1" x14ac:dyDescent="0.25">
      <c r="B2901" s="9"/>
      <c r="C2901" s="21" t="s">
        <v>28</v>
      </c>
      <c r="D2901" s="12">
        <v>1508.2</v>
      </c>
      <c r="E2901" s="10"/>
    </row>
    <row r="2902" spans="2:5" ht="15" customHeight="1" x14ac:dyDescent="0.25">
      <c r="B2902" s="9"/>
      <c r="C2902" s="21" t="s">
        <v>29</v>
      </c>
      <c r="D2902" s="12">
        <v>1485.7</v>
      </c>
      <c r="E2902" s="10"/>
    </row>
    <row r="2903" spans="2:5" ht="15" customHeight="1" x14ac:dyDescent="0.25">
      <c r="B2903" s="9"/>
      <c r="C2903" s="15" t="s">
        <v>31</v>
      </c>
      <c r="D2903" s="8">
        <v>751</v>
      </c>
      <c r="E2903" s="10"/>
    </row>
    <row r="2904" spans="2:5" ht="30" customHeight="1" x14ac:dyDescent="0.25">
      <c r="B2904" s="9"/>
      <c r="C2904" s="16" t="s">
        <v>32</v>
      </c>
      <c r="D2904" s="8">
        <v>623</v>
      </c>
      <c r="E2904" s="10"/>
    </row>
    <row r="2905" spans="2:5" ht="15" customHeight="1" x14ac:dyDescent="0.25">
      <c r="B2905" s="9"/>
      <c r="C2905" s="16" t="s">
        <v>33</v>
      </c>
      <c r="D2905" s="8">
        <v>128</v>
      </c>
      <c r="E2905" s="10"/>
    </row>
    <row r="2906" spans="2:5" ht="13.8" x14ac:dyDescent="0.25">
      <c r="B2906" s="9"/>
      <c r="C2906" s="216" t="s">
        <v>179</v>
      </c>
      <c r="D2906" s="217"/>
      <c r="E2906" s="10"/>
    </row>
    <row r="2907" spans="2:5" ht="15" customHeight="1" x14ac:dyDescent="0.25">
      <c r="B2907" s="9"/>
      <c r="C2907" s="13" t="s">
        <v>0</v>
      </c>
      <c r="D2907" s="11">
        <v>1025.52289</v>
      </c>
      <c r="E2907" s="10"/>
    </row>
    <row r="2908" spans="2:5" ht="15" customHeight="1" x14ac:dyDescent="0.25">
      <c r="B2908" s="9"/>
      <c r="C2908" s="14" t="s">
        <v>2</v>
      </c>
      <c r="D2908" s="11">
        <v>-5.6074900000000003</v>
      </c>
      <c r="E2908" s="10"/>
    </row>
    <row r="2909" spans="2:5" ht="15" customHeight="1" x14ac:dyDescent="0.25">
      <c r="B2909" s="9"/>
      <c r="C2909" s="14" t="s">
        <v>3</v>
      </c>
      <c r="D2909" s="11">
        <v>1031.1303800000001</v>
      </c>
      <c r="E2909" s="10"/>
    </row>
    <row r="2910" spans="2:5" ht="15" customHeight="1" x14ac:dyDescent="0.25">
      <c r="B2910" s="9"/>
      <c r="C2910" s="22" t="s">
        <v>10</v>
      </c>
      <c r="D2910" s="26">
        <v>1004.64755</v>
      </c>
      <c r="E2910" s="10"/>
    </row>
    <row r="2911" spans="2:5" ht="15" customHeight="1" x14ac:dyDescent="0.25">
      <c r="B2911" s="9"/>
      <c r="C2911" s="17" t="s">
        <v>12</v>
      </c>
      <c r="D2911" s="7">
        <v>1003.48369</v>
      </c>
      <c r="E2911" s="10"/>
    </row>
    <row r="2912" spans="2:5" ht="15" customHeight="1" x14ac:dyDescent="0.25">
      <c r="B2912" s="9"/>
      <c r="C2912" s="17" t="s">
        <v>15</v>
      </c>
      <c r="D2912" s="7">
        <v>1.1638599999999999</v>
      </c>
      <c r="E2912" s="10"/>
    </row>
    <row r="2913" spans="2:5" ht="15" customHeight="1" x14ac:dyDescent="0.25">
      <c r="B2913" s="9"/>
      <c r="C2913" s="25" t="s">
        <v>17</v>
      </c>
      <c r="D2913" s="26">
        <v>1152.4275500000001</v>
      </c>
      <c r="E2913" s="10"/>
    </row>
    <row r="2914" spans="2:5" ht="15" customHeight="1" x14ac:dyDescent="0.25">
      <c r="B2914" s="9"/>
      <c r="C2914" s="15" t="s">
        <v>23</v>
      </c>
      <c r="D2914" s="7">
        <v>1025.52289</v>
      </c>
      <c r="E2914" s="10"/>
    </row>
    <row r="2915" spans="2:5" ht="15" customHeight="1" x14ac:dyDescent="0.25">
      <c r="B2915" s="9"/>
      <c r="C2915" s="18" t="s">
        <v>0</v>
      </c>
      <c r="D2915" s="11">
        <v>1025.52289</v>
      </c>
      <c r="E2915" s="10"/>
    </row>
    <row r="2916" spans="2:5" ht="15" customHeight="1" x14ac:dyDescent="0.25">
      <c r="B2916" s="9"/>
      <c r="C2916" s="15" t="s">
        <v>25</v>
      </c>
      <c r="D2916" s="7">
        <v>2157.0751</v>
      </c>
      <c r="E2916" s="10"/>
    </row>
    <row r="2917" spans="2:5" ht="15" customHeight="1" x14ac:dyDescent="0.25">
      <c r="B2917" s="9"/>
      <c r="C2917" s="23" t="s">
        <v>10</v>
      </c>
      <c r="D2917" s="26">
        <v>1004.64755</v>
      </c>
      <c r="E2917" s="10"/>
    </row>
    <row r="2918" spans="2:5" ht="15" customHeight="1" x14ac:dyDescent="0.25">
      <c r="B2918" s="9"/>
      <c r="C2918" s="23" t="s">
        <v>17</v>
      </c>
      <c r="D2918" s="26">
        <v>1152.4275500000001</v>
      </c>
      <c r="E2918" s="10"/>
    </row>
    <row r="2919" spans="2:5" ht="15" customHeight="1" x14ac:dyDescent="0.25">
      <c r="B2919" s="9"/>
      <c r="C2919" s="21" t="s">
        <v>27</v>
      </c>
      <c r="D2919" s="12">
        <v>-1131.5522100000001</v>
      </c>
      <c r="E2919" s="10"/>
    </row>
    <row r="2920" spans="2:5" ht="15" customHeight="1" x14ac:dyDescent="0.25">
      <c r="B2920" s="9"/>
      <c r="C2920" s="21" t="s">
        <v>28</v>
      </c>
      <c r="D2920" s="12">
        <v>2093.48531</v>
      </c>
      <c r="E2920" s="10"/>
    </row>
    <row r="2921" spans="2:5" ht="15" customHeight="1" x14ac:dyDescent="0.25">
      <c r="B2921" s="9"/>
      <c r="C2921" s="21" t="s">
        <v>29</v>
      </c>
      <c r="D2921" s="12">
        <v>961.93309999999997</v>
      </c>
      <c r="E2921" s="10"/>
    </row>
    <row r="2922" spans="2:5" ht="15" customHeight="1" x14ac:dyDescent="0.25">
      <c r="B2922" s="9"/>
      <c r="C2922" s="15" t="s">
        <v>31</v>
      </c>
      <c r="D2922" s="8">
        <v>140</v>
      </c>
      <c r="E2922" s="10"/>
    </row>
    <row r="2923" spans="2:5" ht="30" customHeight="1" x14ac:dyDescent="0.25">
      <c r="B2923" s="9"/>
      <c r="C2923" s="16" t="s">
        <v>32</v>
      </c>
      <c r="D2923" s="8">
        <v>26</v>
      </c>
      <c r="E2923" s="10"/>
    </row>
    <row r="2924" spans="2:5" ht="15" customHeight="1" x14ac:dyDescent="0.25">
      <c r="B2924" s="9"/>
      <c r="C2924" s="16" t="s">
        <v>33</v>
      </c>
      <c r="D2924" s="8">
        <v>114</v>
      </c>
      <c r="E2924" s="10"/>
    </row>
    <row r="2925" spans="2:5" ht="13.8" x14ac:dyDescent="0.25">
      <c r="B2925" s="9"/>
      <c r="C2925" s="216" t="s">
        <v>180</v>
      </c>
      <c r="D2925" s="217"/>
      <c r="E2925" s="10"/>
    </row>
    <row r="2926" spans="2:5" ht="15" customHeight="1" x14ac:dyDescent="0.25">
      <c r="B2926" s="9"/>
      <c r="C2926" s="13" t="s">
        <v>0</v>
      </c>
      <c r="D2926" s="11">
        <v>2086.8000000000002</v>
      </c>
      <c r="E2926" s="10"/>
    </row>
    <row r="2927" spans="2:5" ht="15" customHeight="1" x14ac:dyDescent="0.25">
      <c r="B2927" s="9"/>
      <c r="C2927" s="14" t="s">
        <v>2</v>
      </c>
      <c r="D2927" s="11">
        <v>10.59</v>
      </c>
      <c r="E2927" s="10"/>
    </row>
    <row r="2928" spans="2:5" ht="15" customHeight="1" x14ac:dyDescent="0.25">
      <c r="B2928" s="9"/>
      <c r="C2928" s="14" t="s">
        <v>3</v>
      </c>
      <c r="D2928" s="11">
        <v>2076.21</v>
      </c>
      <c r="E2928" s="10"/>
    </row>
    <row r="2929" spans="2:5" ht="15" customHeight="1" x14ac:dyDescent="0.25">
      <c r="B2929" s="9"/>
      <c r="C2929" s="22" t="s">
        <v>10</v>
      </c>
      <c r="D2929" s="26">
        <v>2036.1699999999998</v>
      </c>
      <c r="E2929" s="10"/>
    </row>
    <row r="2930" spans="2:5" ht="15" customHeight="1" x14ac:dyDescent="0.25">
      <c r="B2930" s="9"/>
      <c r="C2930" s="17" t="s">
        <v>11</v>
      </c>
      <c r="D2930" s="7">
        <v>1670.34</v>
      </c>
      <c r="E2930" s="10"/>
    </row>
    <row r="2931" spans="2:5" ht="15" customHeight="1" x14ac:dyDescent="0.25">
      <c r="B2931" s="9"/>
      <c r="C2931" s="17" t="s">
        <v>12</v>
      </c>
      <c r="D2931" s="7">
        <v>344.03</v>
      </c>
      <c r="E2931" s="10"/>
    </row>
    <row r="2932" spans="2:5" ht="15" customHeight="1" x14ac:dyDescent="0.25">
      <c r="B2932" s="9"/>
      <c r="C2932" s="17" t="s">
        <v>15</v>
      </c>
      <c r="D2932" s="7">
        <v>21.57</v>
      </c>
      <c r="E2932" s="10"/>
    </row>
    <row r="2933" spans="2:5" ht="15" customHeight="1" x14ac:dyDescent="0.25">
      <c r="B2933" s="9"/>
      <c r="C2933" s="17" t="s">
        <v>16</v>
      </c>
      <c r="D2933" s="7">
        <v>0.23</v>
      </c>
      <c r="E2933" s="10"/>
    </row>
    <row r="2934" spans="2:5" ht="15" customHeight="1" x14ac:dyDescent="0.25">
      <c r="B2934" s="9"/>
      <c r="C2934" s="25" t="s">
        <v>17</v>
      </c>
      <c r="D2934" s="26">
        <v>8.14</v>
      </c>
      <c r="E2934" s="10"/>
    </row>
    <row r="2935" spans="2:5" ht="15" customHeight="1" x14ac:dyDescent="0.25">
      <c r="B2935" s="9"/>
      <c r="C2935" s="15" t="s">
        <v>23</v>
      </c>
      <c r="D2935" s="7">
        <v>2086.8000000000002</v>
      </c>
      <c r="E2935" s="10"/>
    </row>
    <row r="2936" spans="2:5" ht="15" customHeight="1" x14ac:dyDescent="0.25">
      <c r="B2936" s="9"/>
      <c r="C2936" s="18" t="s">
        <v>0</v>
      </c>
      <c r="D2936" s="11">
        <v>2086.8000000000002</v>
      </c>
      <c r="E2936" s="10"/>
    </row>
    <row r="2937" spans="2:5" ht="15" customHeight="1" x14ac:dyDescent="0.25">
      <c r="B2937" s="9"/>
      <c r="C2937" s="15" t="s">
        <v>25</v>
      </c>
      <c r="D2937" s="7">
        <v>2044.3100000000002</v>
      </c>
      <c r="E2937" s="10"/>
    </row>
    <row r="2938" spans="2:5" ht="15" customHeight="1" x14ac:dyDescent="0.25">
      <c r="B2938" s="9"/>
      <c r="C2938" s="23" t="s">
        <v>10</v>
      </c>
      <c r="D2938" s="26">
        <v>2036.17</v>
      </c>
      <c r="E2938" s="10"/>
    </row>
    <row r="2939" spans="2:5" ht="15" customHeight="1" x14ac:dyDescent="0.25">
      <c r="B2939" s="9"/>
      <c r="C2939" s="23" t="s">
        <v>17</v>
      </c>
      <c r="D2939" s="26">
        <v>8.14</v>
      </c>
      <c r="E2939" s="10"/>
    </row>
    <row r="2940" spans="2:5" ht="15" customHeight="1" x14ac:dyDescent="0.25">
      <c r="B2940" s="9"/>
      <c r="C2940" s="21" t="s">
        <v>27</v>
      </c>
      <c r="D2940" s="12">
        <v>42.49</v>
      </c>
      <c r="E2940" s="10"/>
    </row>
    <row r="2941" spans="2:5" ht="15" customHeight="1" x14ac:dyDescent="0.25">
      <c r="B2941" s="9"/>
      <c r="C2941" s="21" t="s">
        <v>28</v>
      </c>
      <c r="D2941" s="12">
        <v>221.95</v>
      </c>
      <c r="E2941" s="10"/>
    </row>
    <row r="2942" spans="2:5" ht="15" customHeight="1" x14ac:dyDescent="0.25">
      <c r="B2942" s="9"/>
      <c r="C2942" s="21" t="s">
        <v>29</v>
      </c>
      <c r="D2942" s="12">
        <v>264.44</v>
      </c>
      <c r="E2942" s="10"/>
    </row>
    <row r="2943" spans="2:5" ht="15" customHeight="1" x14ac:dyDescent="0.25">
      <c r="B2943" s="9"/>
      <c r="C2943" s="15" t="s">
        <v>31</v>
      </c>
      <c r="D2943" s="8">
        <v>160</v>
      </c>
      <c r="E2943" s="10"/>
    </row>
    <row r="2944" spans="2:5" ht="30" customHeight="1" x14ac:dyDescent="0.25">
      <c r="B2944" s="9"/>
      <c r="C2944" s="16" t="s">
        <v>32</v>
      </c>
      <c r="D2944" s="8">
        <v>124</v>
      </c>
      <c r="E2944" s="10"/>
    </row>
    <row r="2945" spans="2:5" ht="15" customHeight="1" x14ac:dyDescent="0.25">
      <c r="B2945" s="9"/>
      <c r="C2945" s="16" t="s">
        <v>33</v>
      </c>
      <c r="D2945" s="8">
        <v>36</v>
      </c>
      <c r="E2945" s="10"/>
    </row>
    <row r="2946" spans="2:5" ht="15" customHeight="1" x14ac:dyDescent="0.25">
      <c r="B2946" s="9"/>
      <c r="C2946" s="216" t="s">
        <v>181</v>
      </c>
      <c r="D2946" s="217"/>
      <c r="E2946" s="10"/>
    </row>
    <row r="2947" spans="2:5" ht="15" customHeight="1" x14ac:dyDescent="0.25">
      <c r="B2947" s="9"/>
      <c r="C2947" s="13" t="s">
        <v>0</v>
      </c>
      <c r="D2947" s="11">
        <v>1034.5634299999999</v>
      </c>
      <c r="E2947" s="10"/>
    </row>
    <row r="2948" spans="2:5" ht="15" customHeight="1" x14ac:dyDescent="0.25">
      <c r="B2948" s="9"/>
      <c r="C2948" s="14" t="s">
        <v>2</v>
      </c>
      <c r="D2948" s="11">
        <v>124.05683999999999</v>
      </c>
      <c r="E2948" s="10"/>
    </row>
    <row r="2949" spans="2:5" ht="15" customHeight="1" x14ac:dyDescent="0.25">
      <c r="B2949" s="9"/>
      <c r="C2949" s="14" t="s">
        <v>3</v>
      </c>
      <c r="D2949" s="11">
        <v>910.50658999999996</v>
      </c>
      <c r="E2949" s="10"/>
    </row>
    <row r="2950" spans="2:5" ht="15" customHeight="1" x14ac:dyDescent="0.25">
      <c r="B2950" s="9"/>
      <c r="C2950" s="22" t="s">
        <v>10</v>
      </c>
      <c r="D2950" s="26">
        <v>1325.2361099999998</v>
      </c>
      <c r="E2950" s="10"/>
    </row>
    <row r="2951" spans="2:5" ht="15" customHeight="1" x14ac:dyDescent="0.25">
      <c r="B2951" s="9"/>
      <c r="C2951" s="17" t="s">
        <v>11</v>
      </c>
      <c r="D2951" s="7">
        <v>492.99130000000002</v>
      </c>
      <c r="E2951" s="10"/>
    </row>
    <row r="2952" spans="2:5" ht="15" customHeight="1" x14ac:dyDescent="0.25">
      <c r="B2952" s="9"/>
      <c r="C2952" s="17" t="s">
        <v>12</v>
      </c>
      <c r="D2952" s="7">
        <v>656.28021999999987</v>
      </c>
      <c r="E2952" s="10"/>
    </row>
    <row r="2953" spans="2:5" ht="15" customHeight="1" x14ac:dyDescent="0.25">
      <c r="B2953" s="9"/>
      <c r="C2953" s="14" t="s">
        <v>2</v>
      </c>
      <c r="D2953" s="11">
        <v>3.5781299999999998</v>
      </c>
      <c r="E2953" s="10"/>
    </row>
    <row r="2954" spans="2:5" ht="15" customHeight="1" x14ac:dyDescent="0.25">
      <c r="B2954" s="9"/>
      <c r="C2954" s="17" t="s">
        <v>16</v>
      </c>
      <c r="D2954" s="7">
        <v>172.38646</v>
      </c>
      <c r="E2954" s="10"/>
    </row>
    <row r="2955" spans="2:5" ht="15" customHeight="1" x14ac:dyDescent="0.25">
      <c r="B2955" s="9"/>
      <c r="C2955" s="25" t="s">
        <v>17</v>
      </c>
      <c r="D2955" s="26">
        <v>43.264209999999999</v>
      </c>
      <c r="E2955" s="10"/>
    </row>
    <row r="2956" spans="2:5" ht="15" customHeight="1" x14ac:dyDescent="0.25">
      <c r="B2956" s="9"/>
      <c r="C2956" s="15" t="s">
        <v>23</v>
      </c>
      <c r="D2956" s="7">
        <v>1034.5634299999999</v>
      </c>
      <c r="E2956" s="10"/>
    </row>
    <row r="2957" spans="2:5" ht="15" customHeight="1" x14ac:dyDescent="0.25">
      <c r="B2957" s="9"/>
      <c r="C2957" s="18" t="s">
        <v>0</v>
      </c>
      <c r="D2957" s="11">
        <v>1034.5634299999999</v>
      </c>
      <c r="E2957" s="10"/>
    </row>
    <row r="2958" spans="2:5" ht="15" customHeight="1" x14ac:dyDescent="0.25">
      <c r="B2958" s="9"/>
      <c r="C2958" s="15" t="s">
        <v>25</v>
      </c>
      <c r="D2958" s="7">
        <v>1368.5003200000001</v>
      </c>
      <c r="E2958" s="10"/>
    </row>
    <row r="2959" spans="2:5" ht="15" customHeight="1" x14ac:dyDescent="0.25">
      <c r="B2959" s="9"/>
      <c r="C2959" s="23" t="s">
        <v>10</v>
      </c>
      <c r="D2959" s="26">
        <v>1325.2361100000001</v>
      </c>
      <c r="E2959" s="10"/>
    </row>
    <row r="2960" spans="2:5" ht="15" customHeight="1" x14ac:dyDescent="0.25">
      <c r="B2960" s="9"/>
      <c r="C2960" s="23" t="s">
        <v>17</v>
      </c>
      <c r="D2960" s="26">
        <v>43.264209999999999</v>
      </c>
      <c r="E2960" s="10"/>
    </row>
    <row r="2961" spans="2:5" ht="15" customHeight="1" x14ac:dyDescent="0.25">
      <c r="B2961" s="9"/>
      <c r="C2961" s="21" t="s">
        <v>27</v>
      </c>
      <c r="D2961" s="12">
        <v>-333.93689000000001</v>
      </c>
      <c r="E2961" s="10"/>
    </row>
    <row r="2962" spans="2:5" ht="15" customHeight="1" x14ac:dyDescent="0.25">
      <c r="B2962" s="9"/>
      <c r="C2962" s="21" t="s">
        <v>28</v>
      </c>
      <c r="D2962" s="12">
        <v>529.60536999999999</v>
      </c>
      <c r="E2962" s="10"/>
    </row>
    <row r="2963" spans="2:5" ht="15" customHeight="1" x14ac:dyDescent="0.25">
      <c r="B2963" s="9"/>
      <c r="C2963" s="21" t="s">
        <v>29</v>
      </c>
      <c r="D2963" s="12">
        <v>195.66847999999999</v>
      </c>
      <c r="E2963" s="10"/>
    </row>
    <row r="2964" spans="2:5" ht="15" customHeight="1" x14ac:dyDescent="0.25">
      <c r="B2964" s="9"/>
      <c r="C2964" s="15" t="s">
        <v>31</v>
      </c>
      <c r="D2964" s="8">
        <v>521</v>
      </c>
      <c r="E2964" s="10"/>
    </row>
    <row r="2965" spans="2:5" ht="30" customHeight="1" x14ac:dyDescent="0.25">
      <c r="B2965" s="9"/>
      <c r="C2965" s="16" t="s">
        <v>32</v>
      </c>
      <c r="D2965" s="8">
        <v>399</v>
      </c>
      <c r="E2965" s="10"/>
    </row>
    <row r="2966" spans="2:5" ht="15" customHeight="1" x14ac:dyDescent="0.25">
      <c r="B2966" s="9"/>
      <c r="C2966" s="16" t="s">
        <v>33</v>
      </c>
      <c r="D2966" s="8">
        <v>122</v>
      </c>
      <c r="E2966" s="10"/>
    </row>
    <row r="2967" spans="2:5" ht="15" customHeight="1" x14ac:dyDescent="0.25">
      <c r="B2967" s="9"/>
      <c r="C2967" s="216" t="s">
        <v>182</v>
      </c>
      <c r="D2967" s="217"/>
      <c r="E2967" s="10"/>
    </row>
    <row r="2968" spans="2:5" ht="15" customHeight="1" x14ac:dyDescent="0.25">
      <c r="B2968" s="9"/>
      <c r="C2968" s="13" t="s">
        <v>0</v>
      </c>
      <c r="D2968" s="11">
        <v>61489.619999999995</v>
      </c>
      <c r="E2968" s="10"/>
    </row>
    <row r="2969" spans="2:5" ht="15" customHeight="1" x14ac:dyDescent="0.25">
      <c r="B2969" s="9"/>
      <c r="C2969" s="14" t="s">
        <v>2</v>
      </c>
      <c r="D2969" s="11">
        <v>700.99</v>
      </c>
      <c r="E2969" s="10"/>
    </row>
    <row r="2970" spans="2:5" ht="15" customHeight="1" x14ac:dyDescent="0.25">
      <c r="B2970" s="9"/>
      <c r="C2970" s="14" t="s">
        <v>3</v>
      </c>
      <c r="D2970" s="11">
        <v>60788.63</v>
      </c>
      <c r="E2970" s="10"/>
    </row>
    <row r="2971" spans="2:5" ht="15" customHeight="1" x14ac:dyDescent="0.25">
      <c r="B2971" s="9"/>
      <c r="C2971" s="22" t="s">
        <v>10</v>
      </c>
      <c r="D2971" s="26">
        <v>61374.68</v>
      </c>
      <c r="E2971" s="10"/>
    </row>
    <row r="2972" spans="2:5" ht="15" customHeight="1" x14ac:dyDescent="0.25">
      <c r="B2972" s="9"/>
      <c r="C2972" s="17" t="s">
        <v>11</v>
      </c>
      <c r="D2972" s="7">
        <v>54100.27</v>
      </c>
      <c r="E2972" s="10"/>
    </row>
    <row r="2973" spans="2:5" ht="15" customHeight="1" x14ac:dyDescent="0.25">
      <c r="B2973" s="9"/>
      <c r="C2973" s="17" t="s">
        <v>12</v>
      </c>
      <c r="D2973" s="7">
        <v>6319.98</v>
      </c>
      <c r="E2973" s="10"/>
    </row>
    <row r="2974" spans="2:5" ht="15" customHeight="1" x14ac:dyDescent="0.25">
      <c r="B2974" s="9"/>
      <c r="C2974" s="17" t="s">
        <v>15</v>
      </c>
      <c r="D2974" s="7">
        <v>559.92999999999995</v>
      </c>
      <c r="E2974" s="10"/>
    </row>
    <row r="2975" spans="2:5" ht="15" customHeight="1" x14ac:dyDescent="0.25">
      <c r="B2975" s="9"/>
      <c r="C2975" s="17" t="s">
        <v>16</v>
      </c>
      <c r="D2975" s="7">
        <v>394.5</v>
      </c>
      <c r="E2975" s="10"/>
    </row>
    <row r="2976" spans="2:5" ht="15" customHeight="1" x14ac:dyDescent="0.25">
      <c r="B2976" s="9"/>
      <c r="C2976" s="25" t="s">
        <v>17</v>
      </c>
      <c r="D2976" s="26">
        <v>36.92</v>
      </c>
      <c r="E2976" s="10"/>
    </row>
    <row r="2977" spans="2:5" ht="15" customHeight="1" x14ac:dyDescent="0.25">
      <c r="B2977" s="9"/>
      <c r="C2977" s="15" t="s">
        <v>23</v>
      </c>
      <c r="D2977" s="7">
        <v>61489.62</v>
      </c>
      <c r="E2977" s="10"/>
    </row>
    <row r="2978" spans="2:5" ht="15" customHeight="1" x14ac:dyDescent="0.25">
      <c r="B2978" s="9"/>
      <c r="C2978" s="18" t="s">
        <v>0</v>
      </c>
      <c r="D2978" s="11">
        <v>61489.62</v>
      </c>
      <c r="E2978" s="10"/>
    </row>
    <row r="2979" spans="2:5" ht="15" customHeight="1" x14ac:dyDescent="0.25">
      <c r="B2979" s="9"/>
      <c r="C2979" s="15" t="s">
        <v>25</v>
      </c>
      <c r="D2979" s="7">
        <v>61411.6</v>
      </c>
      <c r="E2979" s="10"/>
    </row>
    <row r="2980" spans="2:5" ht="15" customHeight="1" x14ac:dyDescent="0.25">
      <c r="B2980" s="9"/>
      <c r="C2980" s="23" t="s">
        <v>10</v>
      </c>
      <c r="D2980" s="26">
        <v>61374.68</v>
      </c>
      <c r="E2980" s="10"/>
    </row>
    <row r="2981" spans="2:5" ht="15" customHeight="1" x14ac:dyDescent="0.25">
      <c r="B2981" s="9"/>
      <c r="C2981" s="23" t="s">
        <v>17</v>
      </c>
      <c r="D2981" s="26">
        <v>36.92</v>
      </c>
      <c r="E2981" s="10"/>
    </row>
    <row r="2982" spans="2:5" ht="15" customHeight="1" x14ac:dyDescent="0.25">
      <c r="B2982" s="9"/>
      <c r="C2982" s="21" t="s">
        <v>27</v>
      </c>
      <c r="D2982" s="12">
        <v>78.02</v>
      </c>
      <c r="E2982" s="10"/>
    </row>
    <row r="2983" spans="2:5" ht="15" customHeight="1" x14ac:dyDescent="0.25">
      <c r="B2983" s="9"/>
      <c r="C2983" s="21" t="s">
        <v>28</v>
      </c>
      <c r="D2983" s="12">
        <v>1583.12</v>
      </c>
      <c r="E2983" s="10"/>
    </row>
    <row r="2984" spans="2:5" ht="15" customHeight="1" x14ac:dyDescent="0.25">
      <c r="B2984" s="9"/>
      <c r="C2984" s="21" t="s">
        <v>29</v>
      </c>
      <c r="D2984" s="12">
        <v>1661.14</v>
      </c>
      <c r="E2984" s="10"/>
    </row>
    <row r="2985" spans="2:5" ht="15" customHeight="1" x14ac:dyDescent="0.25">
      <c r="B2985" s="9"/>
      <c r="C2985" s="15" t="s">
        <v>31</v>
      </c>
      <c r="D2985" s="8">
        <v>4004</v>
      </c>
      <c r="E2985" s="10"/>
    </row>
    <row r="2986" spans="2:5" ht="30" customHeight="1" x14ac:dyDescent="0.25">
      <c r="B2986" s="9"/>
      <c r="C2986" s="16" t="s">
        <v>32</v>
      </c>
      <c r="D2986" s="8">
        <v>3341</v>
      </c>
      <c r="E2986" s="10"/>
    </row>
    <row r="2987" spans="2:5" ht="15" customHeight="1" x14ac:dyDescent="0.25">
      <c r="B2987" s="9"/>
      <c r="C2987" s="16" t="s">
        <v>33</v>
      </c>
      <c r="D2987" s="8">
        <v>663</v>
      </c>
      <c r="E2987" s="10"/>
    </row>
    <row r="2988" spans="2:5" ht="15" customHeight="1" x14ac:dyDescent="0.25">
      <c r="B2988" s="9"/>
      <c r="C2988" s="216" t="s">
        <v>183</v>
      </c>
      <c r="D2988" s="217"/>
      <c r="E2988" s="10"/>
    </row>
    <row r="2989" spans="2:5" ht="15" customHeight="1" x14ac:dyDescent="0.25">
      <c r="B2989" s="9"/>
      <c r="C2989" s="13" t="s">
        <v>0</v>
      </c>
      <c r="D2989" s="11">
        <v>15959.8</v>
      </c>
      <c r="E2989" s="10"/>
    </row>
    <row r="2990" spans="2:5" ht="15" customHeight="1" x14ac:dyDescent="0.25">
      <c r="B2990" s="9"/>
      <c r="C2990" s="14" t="s">
        <v>2</v>
      </c>
      <c r="D2990" s="11">
        <v>284.31</v>
      </c>
      <c r="E2990" s="10"/>
    </row>
    <row r="2991" spans="2:5" ht="15" customHeight="1" x14ac:dyDescent="0.25">
      <c r="B2991" s="9"/>
      <c r="C2991" s="14" t="s">
        <v>3</v>
      </c>
      <c r="D2991" s="11">
        <v>15675.49</v>
      </c>
      <c r="E2991" s="10"/>
    </row>
    <row r="2992" spans="2:5" ht="15" customHeight="1" x14ac:dyDescent="0.25">
      <c r="B2992" s="9"/>
      <c r="C2992" s="22" t="s">
        <v>10</v>
      </c>
      <c r="D2992" s="26">
        <v>16137.339999999998</v>
      </c>
      <c r="E2992" s="10"/>
    </row>
    <row r="2993" spans="2:5" ht="15" customHeight="1" x14ac:dyDescent="0.25">
      <c r="B2993" s="9"/>
      <c r="C2993" s="17" t="s">
        <v>11</v>
      </c>
      <c r="D2993" s="7">
        <v>14037.96</v>
      </c>
      <c r="E2993" s="10"/>
    </row>
    <row r="2994" spans="2:5" ht="15" customHeight="1" x14ac:dyDescent="0.25">
      <c r="B2994" s="9"/>
      <c r="C2994" s="17" t="s">
        <v>12</v>
      </c>
      <c r="D2994" s="7">
        <v>1932.73</v>
      </c>
      <c r="E2994" s="10"/>
    </row>
    <row r="2995" spans="2:5" ht="15" customHeight="1" x14ac:dyDescent="0.25">
      <c r="B2995" s="9"/>
      <c r="C2995" s="17" t="s">
        <v>15</v>
      </c>
      <c r="D2995" s="7">
        <v>163.22</v>
      </c>
      <c r="E2995" s="10"/>
    </row>
    <row r="2996" spans="2:5" ht="15" customHeight="1" x14ac:dyDescent="0.25">
      <c r="B2996" s="9"/>
      <c r="C2996" s="17" t="s">
        <v>16</v>
      </c>
      <c r="D2996" s="7">
        <v>3.43</v>
      </c>
      <c r="E2996" s="10"/>
    </row>
    <row r="2997" spans="2:5" ht="15" customHeight="1" x14ac:dyDescent="0.25">
      <c r="B2997" s="9"/>
      <c r="C2997" s="25" t="s">
        <v>17</v>
      </c>
      <c r="D2997" s="26">
        <v>14.31</v>
      </c>
      <c r="E2997" s="10"/>
    </row>
    <row r="2998" spans="2:5" ht="15" customHeight="1" x14ac:dyDescent="0.25">
      <c r="B2998" s="9"/>
      <c r="C2998" s="15" t="s">
        <v>23</v>
      </c>
      <c r="D2998" s="7">
        <v>15959.8</v>
      </c>
      <c r="E2998" s="10"/>
    </row>
    <row r="2999" spans="2:5" ht="15" customHeight="1" x14ac:dyDescent="0.25">
      <c r="B2999" s="9"/>
      <c r="C2999" s="18" t="s">
        <v>0</v>
      </c>
      <c r="D2999" s="11">
        <v>15959.8</v>
      </c>
      <c r="E2999" s="10"/>
    </row>
    <row r="3000" spans="2:5" ht="15" customHeight="1" x14ac:dyDescent="0.25">
      <c r="B3000" s="9"/>
      <c r="C3000" s="15" t="s">
        <v>25</v>
      </c>
      <c r="D3000" s="7">
        <v>16151.65</v>
      </c>
      <c r="E3000" s="10"/>
    </row>
    <row r="3001" spans="2:5" ht="15" customHeight="1" x14ac:dyDescent="0.25">
      <c r="B3001" s="9"/>
      <c r="C3001" s="23" t="s">
        <v>10</v>
      </c>
      <c r="D3001" s="26">
        <v>16137.34</v>
      </c>
      <c r="E3001" s="10"/>
    </row>
    <row r="3002" spans="2:5" ht="15" customHeight="1" x14ac:dyDescent="0.25">
      <c r="B3002" s="9"/>
      <c r="C3002" s="23" t="s">
        <v>17</v>
      </c>
      <c r="D3002" s="26">
        <v>14.31</v>
      </c>
      <c r="E3002" s="10"/>
    </row>
    <row r="3003" spans="2:5" ht="15" customHeight="1" x14ac:dyDescent="0.25">
      <c r="B3003" s="9"/>
      <c r="C3003" s="21" t="s">
        <v>27</v>
      </c>
      <c r="D3003" s="12">
        <v>-191.85</v>
      </c>
      <c r="E3003" s="10"/>
    </row>
    <row r="3004" spans="2:5" ht="15" customHeight="1" x14ac:dyDescent="0.25">
      <c r="B3004" s="9"/>
      <c r="C3004" s="21" t="s">
        <v>28</v>
      </c>
      <c r="D3004" s="12">
        <v>684.88</v>
      </c>
      <c r="E3004" s="10"/>
    </row>
    <row r="3005" spans="2:5" ht="15" customHeight="1" x14ac:dyDescent="0.25">
      <c r="B3005" s="9"/>
      <c r="C3005" s="21" t="s">
        <v>29</v>
      </c>
      <c r="D3005" s="12">
        <v>493.03</v>
      </c>
      <c r="E3005" s="10"/>
    </row>
    <row r="3006" spans="2:5" ht="15" customHeight="1" x14ac:dyDescent="0.25">
      <c r="B3006" s="9"/>
      <c r="C3006" s="15" t="s">
        <v>31</v>
      </c>
      <c r="D3006" s="8">
        <v>1093</v>
      </c>
      <c r="E3006" s="10"/>
    </row>
    <row r="3007" spans="2:5" ht="30" customHeight="1" x14ac:dyDescent="0.25">
      <c r="B3007" s="9"/>
      <c r="C3007" s="16" t="s">
        <v>32</v>
      </c>
      <c r="D3007" s="8">
        <v>902</v>
      </c>
      <c r="E3007" s="10"/>
    </row>
    <row r="3008" spans="2:5" ht="15" customHeight="1" x14ac:dyDescent="0.25">
      <c r="B3008" s="9"/>
      <c r="C3008" s="16" t="s">
        <v>33</v>
      </c>
      <c r="D3008" s="8">
        <v>191</v>
      </c>
      <c r="E3008" s="10"/>
    </row>
    <row r="3009" spans="2:5" ht="13.8" x14ac:dyDescent="0.25">
      <c r="B3009" s="9"/>
      <c r="C3009" s="216" t="s">
        <v>184</v>
      </c>
      <c r="D3009" s="217"/>
      <c r="E3009" s="10"/>
    </row>
    <row r="3010" spans="2:5" ht="15" customHeight="1" x14ac:dyDescent="0.25">
      <c r="B3010" s="9"/>
      <c r="C3010" s="13" t="s">
        <v>0</v>
      </c>
      <c r="D3010" s="11">
        <v>13176.14</v>
      </c>
      <c r="E3010" s="10"/>
    </row>
    <row r="3011" spans="2:5" ht="15" customHeight="1" x14ac:dyDescent="0.25">
      <c r="B3011" s="9"/>
      <c r="C3011" s="14" t="s">
        <v>2</v>
      </c>
      <c r="D3011" s="11">
        <v>301.55</v>
      </c>
      <c r="E3011" s="10"/>
    </row>
    <row r="3012" spans="2:5" ht="15" customHeight="1" x14ac:dyDescent="0.25">
      <c r="B3012" s="9"/>
      <c r="C3012" s="14" t="s">
        <v>3</v>
      </c>
      <c r="D3012" s="11">
        <v>12874.59</v>
      </c>
      <c r="E3012" s="10"/>
    </row>
    <row r="3013" spans="2:5" ht="15" customHeight="1" x14ac:dyDescent="0.25">
      <c r="B3013" s="9"/>
      <c r="C3013" s="22" t="s">
        <v>10</v>
      </c>
      <c r="D3013" s="26">
        <v>13038.41</v>
      </c>
      <c r="E3013" s="10"/>
    </row>
    <row r="3014" spans="2:5" ht="15" customHeight="1" x14ac:dyDescent="0.25">
      <c r="B3014" s="9"/>
      <c r="C3014" s="17" t="s">
        <v>11</v>
      </c>
      <c r="D3014" s="7">
        <v>10786.21</v>
      </c>
      <c r="E3014" s="10"/>
    </row>
    <row r="3015" spans="2:5" ht="15" customHeight="1" x14ac:dyDescent="0.25">
      <c r="B3015" s="9"/>
      <c r="C3015" s="17" t="s">
        <v>12</v>
      </c>
      <c r="D3015" s="7">
        <v>2014.6</v>
      </c>
      <c r="E3015" s="10"/>
    </row>
    <row r="3016" spans="2:5" ht="15" customHeight="1" x14ac:dyDescent="0.25">
      <c r="B3016" s="9"/>
      <c r="C3016" s="17" t="s">
        <v>15</v>
      </c>
      <c r="D3016" s="7">
        <v>172.9</v>
      </c>
      <c r="E3016" s="10"/>
    </row>
    <row r="3017" spans="2:5" ht="15" customHeight="1" x14ac:dyDescent="0.25">
      <c r="B3017" s="9"/>
      <c r="C3017" s="17" t="s">
        <v>16</v>
      </c>
      <c r="D3017" s="7">
        <v>64.7</v>
      </c>
      <c r="E3017" s="10"/>
    </row>
    <row r="3018" spans="2:5" ht="15" customHeight="1" x14ac:dyDescent="0.25">
      <c r="B3018" s="9"/>
      <c r="C3018" s="15" t="s">
        <v>23</v>
      </c>
      <c r="D3018" s="7">
        <v>13176.14</v>
      </c>
      <c r="E3018" s="10"/>
    </row>
    <row r="3019" spans="2:5" ht="15" customHeight="1" x14ac:dyDescent="0.25">
      <c r="B3019" s="9"/>
      <c r="C3019" s="18" t="s">
        <v>0</v>
      </c>
      <c r="D3019" s="11">
        <v>13176.14</v>
      </c>
      <c r="E3019" s="10"/>
    </row>
    <row r="3020" spans="2:5" ht="15" customHeight="1" x14ac:dyDescent="0.25">
      <c r="B3020" s="9"/>
      <c r="C3020" s="15" t="s">
        <v>25</v>
      </c>
      <c r="D3020" s="7">
        <v>13038.41</v>
      </c>
      <c r="E3020" s="10"/>
    </row>
    <row r="3021" spans="2:5" ht="15" customHeight="1" x14ac:dyDescent="0.25">
      <c r="B3021" s="9"/>
      <c r="C3021" s="23" t="s">
        <v>10</v>
      </c>
      <c r="D3021" s="26">
        <v>13038.41</v>
      </c>
      <c r="E3021" s="10"/>
    </row>
    <row r="3022" spans="2:5" ht="15" customHeight="1" x14ac:dyDescent="0.25">
      <c r="B3022" s="9"/>
      <c r="C3022" s="21" t="s">
        <v>27</v>
      </c>
      <c r="D3022" s="12">
        <v>137.72999999999999</v>
      </c>
      <c r="E3022" s="10"/>
    </row>
    <row r="3023" spans="2:5" ht="15" customHeight="1" x14ac:dyDescent="0.25">
      <c r="B3023" s="9"/>
      <c r="C3023" s="21" t="s">
        <v>28</v>
      </c>
      <c r="D3023" s="12">
        <v>2668.32</v>
      </c>
      <c r="E3023" s="10"/>
    </row>
    <row r="3024" spans="2:5" ht="15" customHeight="1" x14ac:dyDescent="0.25">
      <c r="B3024" s="9"/>
      <c r="C3024" s="21" t="s">
        <v>29</v>
      </c>
      <c r="D3024" s="12">
        <v>2806.05</v>
      </c>
      <c r="E3024" s="10"/>
    </row>
    <row r="3025" spans="2:5" ht="15" customHeight="1" x14ac:dyDescent="0.25">
      <c r="B3025" s="9"/>
      <c r="C3025" s="15" t="s">
        <v>31</v>
      </c>
      <c r="D3025" s="8">
        <v>1337</v>
      </c>
      <c r="E3025" s="10"/>
    </row>
    <row r="3026" spans="2:5" ht="30" customHeight="1" x14ac:dyDescent="0.25">
      <c r="B3026" s="9"/>
      <c r="C3026" s="16" t="s">
        <v>32</v>
      </c>
      <c r="D3026" s="8">
        <v>1287</v>
      </c>
      <c r="E3026" s="10"/>
    </row>
    <row r="3027" spans="2:5" ht="15" customHeight="1" x14ac:dyDescent="0.25">
      <c r="B3027" s="9"/>
      <c r="C3027" s="16" t="s">
        <v>33</v>
      </c>
      <c r="D3027" s="8">
        <v>50</v>
      </c>
      <c r="E3027" s="10"/>
    </row>
    <row r="3028" spans="2:5" ht="15" customHeight="1" x14ac:dyDescent="0.25">
      <c r="B3028" s="9"/>
      <c r="C3028" s="216" t="s">
        <v>185</v>
      </c>
      <c r="D3028" s="217"/>
      <c r="E3028" s="10"/>
    </row>
    <row r="3029" spans="2:5" ht="15" customHeight="1" x14ac:dyDescent="0.25">
      <c r="B3029" s="9"/>
      <c r="C3029" s="13" t="s">
        <v>0</v>
      </c>
      <c r="D3029" s="11">
        <v>211.54518999999999</v>
      </c>
      <c r="E3029" s="10"/>
    </row>
    <row r="3030" spans="2:5" ht="15" customHeight="1" x14ac:dyDescent="0.25">
      <c r="B3030" s="9"/>
      <c r="C3030" s="14" t="s">
        <v>2</v>
      </c>
      <c r="D3030" s="11">
        <v>19.957999999999998</v>
      </c>
      <c r="E3030" s="10"/>
    </row>
    <row r="3031" spans="2:5" ht="15" customHeight="1" x14ac:dyDescent="0.25">
      <c r="B3031" s="9"/>
      <c r="C3031" s="14" t="s">
        <v>3</v>
      </c>
      <c r="D3031" s="11">
        <v>191.58718999999999</v>
      </c>
      <c r="E3031" s="10"/>
    </row>
    <row r="3032" spans="2:5" ht="15" customHeight="1" x14ac:dyDescent="0.25">
      <c r="B3032" s="9"/>
      <c r="C3032" s="22" t="s">
        <v>10</v>
      </c>
      <c r="D3032" s="26">
        <v>74.614999999999995</v>
      </c>
      <c r="E3032" s="10"/>
    </row>
    <row r="3033" spans="2:5" ht="15" customHeight="1" x14ac:dyDescent="0.25">
      <c r="B3033" s="9"/>
      <c r="C3033" s="17" t="s">
        <v>12</v>
      </c>
      <c r="D3033" s="7">
        <v>74.614999999999995</v>
      </c>
      <c r="E3033" s="10"/>
    </row>
    <row r="3034" spans="2:5" ht="15" customHeight="1" x14ac:dyDescent="0.25">
      <c r="B3034" s="9"/>
      <c r="C3034" s="15" t="s">
        <v>23</v>
      </c>
      <c r="D3034" s="7">
        <v>211.54518999999999</v>
      </c>
      <c r="E3034" s="10"/>
    </row>
    <row r="3035" spans="2:5" ht="15" customHeight="1" x14ac:dyDescent="0.25">
      <c r="B3035" s="9"/>
      <c r="C3035" s="18" t="s">
        <v>0</v>
      </c>
      <c r="D3035" s="11">
        <v>211.54518999999999</v>
      </c>
      <c r="E3035" s="10"/>
    </row>
    <row r="3036" spans="2:5" ht="15" customHeight="1" x14ac:dyDescent="0.25">
      <c r="B3036" s="9"/>
      <c r="C3036" s="15" t="s">
        <v>25</v>
      </c>
      <c r="D3036" s="7">
        <v>74.614999999999995</v>
      </c>
      <c r="E3036" s="10"/>
    </row>
    <row r="3037" spans="2:5" ht="15" customHeight="1" x14ac:dyDescent="0.25">
      <c r="B3037" s="9"/>
      <c r="C3037" s="23" t="s">
        <v>10</v>
      </c>
      <c r="D3037" s="26">
        <v>74.614999999999995</v>
      </c>
      <c r="E3037" s="10"/>
    </row>
    <row r="3038" spans="2:5" ht="15" customHeight="1" x14ac:dyDescent="0.25">
      <c r="B3038" s="9"/>
      <c r="C3038" s="21" t="s">
        <v>27</v>
      </c>
      <c r="D3038" s="12">
        <v>136.93019000000001</v>
      </c>
      <c r="E3038" s="10"/>
    </row>
    <row r="3039" spans="2:5" ht="15" customHeight="1" x14ac:dyDescent="0.25">
      <c r="B3039" s="9"/>
      <c r="C3039" s="21" t="s">
        <v>28</v>
      </c>
      <c r="D3039" s="12">
        <v>167.29931999999999</v>
      </c>
      <c r="E3039" s="10"/>
    </row>
    <row r="3040" spans="2:5" ht="15" customHeight="1" x14ac:dyDescent="0.25">
      <c r="B3040" s="9"/>
      <c r="C3040" s="21" t="s">
        <v>29</v>
      </c>
      <c r="D3040" s="12">
        <v>304.22951</v>
      </c>
      <c r="E3040" s="10"/>
    </row>
    <row r="3041" spans="2:5" ht="15" customHeight="1" x14ac:dyDescent="0.25">
      <c r="B3041" s="9"/>
      <c r="C3041" s="15" t="s">
        <v>31</v>
      </c>
      <c r="D3041" s="8">
        <v>46</v>
      </c>
      <c r="E3041" s="10"/>
    </row>
    <row r="3042" spans="2:5" ht="30" customHeight="1" x14ac:dyDescent="0.25">
      <c r="B3042" s="9"/>
      <c r="C3042" s="16" t="s">
        <v>32</v>
      </c>
      <c r="D3042" s="8">
        <v>12</v>
      </c>
      <c r="E3042" s="10"/>
    </row>
    <row r="3043" spans="2:5" ht="15" customHeight="1" x14ac:dyDescent="0.25">
      <c r="B3043" s="9"/>
      <c r="C3043" s="16" t="s">
        <v>33</v>
      </c>
      <c r="D3043" s="8">
        <v>34</v>
      </c>
      <c r="E3043" s="10"/>
    </row>
    <row r="3044" spans="2:5" ht="13.8" x14ac:dyDescent="0.25">
      <c r="B3044" s="9"/>
      <c r="C3044" s="216" t="s">
        <v>186</v>
      </c>
      <c r="D3044" s="217"/>
      <c r="E3044" s="10"/>
    </row>
    <row r="3045" spans="2:5" ht="15" customHeight="1" x14ac:dyDescent="0.25">
      <c r="B3045" s="9"/>
      <c r="C3045" s="13" t="s">
        <v>0</v>
      </c>
      <c r="D3045" s="11">
        <v>511.81468999999998</v>
      </c>
      <c r="E3045" s="10"/>
    </row>
    <row r="3046" spans="2:5" ht="15" customHeight="1" x14ac:dyDescent="0.25">
      <c r="B3046" s="9"/>
      <c r="C3046" s="14" t="s">
        <v>2</v>
      </c>
      <c r="D3046" s="11">
        <v>264.24313999999998</v>
      </c>
      <c r="E3046" s="10"/>
    </row>
    <row r="3047" spans="2:5" ht="15" customHeight="1" x14ac:dyDescent="0.25">
      <c r="B3047" s="9"/>
      <c r="C3047" s="14" t="s">
        <v>3</v>
      </c>
      <c r="D3047" s="11">
        <v>247.57155</v>
      </c>
      <c r="E3047" s="10"/>
    </row>
    <row r="3048" spans="2:5" ht="15" customHeight="1" x14ac:dyDescent="0.25">
      <c r="B3048" s="9"/>
      <c r="C3048" s="22" t="s">
        <v>10</v>
      </c>
      <c r="D3048" s="26">
        <v>278.47934000000004</v>
      </c>
      <c r="E3048" s="10"/>
    </row>
    <row r="3049" spans="2:5" ht="15" customHeight="1" x14ac:dyDescent="0.25">
      <c r="B3049" s="9"/>
      <c r="C3049" s="17" t="s">
        <v>11</v>
      </c>
      <c r="D3049" s="7">
        <v>37.799999999999997</v>
      </c>
      <c r="E3049" s="10"/>
    </row>
    <row r="3050" spans="2:5" ht="15" customHeight="1" x14ac:dyDescent="0.25">
      <c r="B3050" s="9"/>
      <c r="C3050" s="17" t="s">
        <v>12</v>
      </c>
      <c r="D3050" s="7">
        <v>240.13264000000004</v>
      </c>
      <c r="E3050" s="10"/>
    </row>
    <row r="3051" spans="2:5" ht="15" customHeight="1" x14ac:dyDescent="0.25">
      <c r="B3051" s="9"/>
      <c r="C3051" s="17" t="s">
        <v>16</v>
      </c>
      <c r="D3051" s="7">
        <v>0.54669999999999996</v>
      </c>
      <c r="E3051" s="10"/>
    </row>
    <row r="3052" spans="2:5" ht="15" customHeight="1" x14ac:dyDescent="0.25">
      <c r="B3052" s="9"/>
      <c r="C3052" s="25" t="s">
        <v>17</v>
      </c>
      <c r="D3052" s="26">
        <v>204.47900000000001</v>
      </c>
      <c r="E3052" s="10"/>
    </row>
    <row r="3053" spans="2:5" ht="15" customHeight="1" x14ac:dyDescent="0.25">
      <c r="B3053" s="9"/>
      <c r="C3053" s="15" t="s">
        <v>23</v>
      </c>
      <c r="D3053" s="7">
        <v>511.81468999999998</v>
      </c>
      <c r="E3053" s="10"/>
    </row>
    <row r="3054" spans="2:5" ht="15" customHeight="1" x14ac:dyDescent="0.25">
      <c r="B3054" s="9"/>
      <c r="C3054" s="18" t="s">
        <v>0</v>
      </c>
      <c r="D3054" s="11">
        <v>511.81468999999998</v>
      </c>
      <c r="E3054" s="10"/>
    </row>
    <row r="3055" spans="2:5" ht="15" customHeight="1" x14ac:dyDescent="0.25">
      <c r="B3055" s="9"/>
      <c r="C3055" s="15" t="s">
        <v>25</v>
      </c>
      <c r="D3055" s="7">
        <v>482.95834000000002</v>
      </c>
      <c r="E3055" s="10"/>
    </row>
    <row r="3056" spans="2:5" ht="15" customHeight="1" x14ac:dyDescent="0.25">
      <c r="B3056" s="9"/>
      <c r="C3056" s="23" t="s">
        <v>10</v>
      </c>
      <c r="D3056" s="26">
        <v>278.47933999999998</v>
      </c>
      <c r="E3056" s="10"/>
    </row>
    <row r="3057" spans="2:5" ht="15" customHeight="1" x14ac:dyDescent="0.25">
      <c r="B3057" s="9"/>
      <c r="C3057" s="23" t="s">
        <v>17</v>
      </c>
      <c r="D3057" s="26">
        <v>204.47900000000001</v>
      </c>
      <c r="E3057" s="10"/>
    </row>
    <row r="3058" spans="2:5" ht="15" customHeight="1" x14ac:dyDescent="0.25">
      <c r="B3058" s="9"/>
      <c r="C3058" s="21" t="s">
        <v>27</v>
      </c>
      <c r="D3058" s="12">
        <v>28.856349999999999</v>
      </c>
      <c r="E3058" s="10"/>
    </row>
    <row r="3059" spans="2:5" ht="15" customHeight="1" x14ac:dyDescent="0.25">
      <c r="B3059" s="9"/>
      <c r="C3059" s="21" t="s">
        <v>28</v>
      </c>
      <c r="D3059" s="12">
        <v>270.55936000000003</v>
      </c>
      <c r="E3059" s="10"/>
    </row>
    <row r="3060" spans="2:5" ht="15" customHeight="1" x14ac:dyDescent="0.25">
      <c r="B3060" s="9"/>
      <c r="C3060" s="21" t="s">
        <v>29</v>
      </c>
      <c r="D3060" s="12">
        <v>299.41570999999999</v>
      </c>
      <c r="E3060" s="10"/>
    </row>
    <row r="3061" spans="2:5" ht="15" customHeight="1" x14ac:dyDescent="0.25">
      <c r="B3061" s="9"/>
      <c r="C3061" s="15" t="s">
        <v>31</v>
      </c>
      <c r="D3061" s="8">
        <v>104</v>
      </c>
      <c r="E3061" s="10"/>
    </row>
    <row r="3062" spans="2:5" ht="30" customHeight="1" x14ac:dyDescent="0.25">
      <c r="B3062" s="9"/>
      <c r="C3062" s="16" t="s">
        <v>32</v>
      </c>
      <c r="D3062" s="8">
        <v>34</v>
      </c>
      <c r="E3062" s="10"/>
    </row>
    <row r="3063" spans="2:5" ht="15" customHeight="1" x14ac:dyDescent="0.25">
      <c r="B3063" s="9"/>
      <c r="C3063" s="16" t="s">
        <v>33</v>
      </c>
      <c r="D3063" s="8">
        <v>70</v>
      </c>
      <c r="E3063" s="10"/>
    </row>
    <row r="3064" spans="2:5" ht="13.8" x14ac:dyDescent="0.25">
      <c r="B3064" s="9"/>
      <c r="C3064" s="216" t="s">
        <v>187</v>
      </c>
      <c r="D3064" s="217"/>
      <c r="E3064" s="10"/>
    </row>
    <row r="3065" spans="2:5" ht="15" customHeight="1" x14ac:dyDescent="0.25">
      <c r="B3065" s="9"/>
      <c r="C3065" s="13" t="s">
        <v>0</v>
      </c>
      <c r="D3065" s="11">
        <v>12477.9</v>
      </c>
      <c r="E3065" s="10"/>
    </row>
    <row r="3066" spans="2:5" ht="15" customHeight="1" x14ac:dyDescent="0.25">
      <c r="B3066" s="9"/>
      <c r="C3066" s="14" t="s">
        <v>2</v>
      </c>
      <c r="D3066" s="11">
        <v>47.5</v>
      </c>
      <c r="E3066" s="10"/>
    </row>
    <row r="3067" spans="2:5" ht="15" customHeight="1" x14ac:dyDescent="0.25">
      <c r="B3067" s="9"/>
      <c r="C3067" s="14" t="s">
        <v>3</v>
      </c>
      <c r="D3067" s="11">
        <v>12430.4</v>
      </c>
      <c r="E3067" s="10"/>
    </row>
    <row r="3068" spans="2:5" ht="15" customHeight="1" x14ac:dyDescent="0.25">
      <c r="B3068" s="9"/>
      <c r="C3068" s="22" t="s">
        <v>10</v>
      </c>
      <c r="D3068" s="26">
        <v>12434.5</v>
      </c>
      <c r="E3068" s="10"/>
    </row>
    <row r="3069" spans="2:5" ht="15" customHeight="1" x14ac:dyDescent="0.25">
      <c r="B3069" s="9"/>
      <c r="C3069" s="17" t="s">
        <v>11</v>
      </c>
      <c r="D3069" s="7">
        <v>11163.5</v>
      </c>
      <c r="E3069" s="10"/>
    </row>
    <row r="3070" spans="2:5" ht="15" customHeight="1" x14ac:dyDescent="0.25">
      <c r="B3070" s="9"/>
      <c r="C3070" s="17" t="s">
        <v>12</v>
      </c>
      <c r="D3070" s="7">
        <v>1195.7</v>
      </c>
      <c r="E3070" s="10"/>
    </row>
    <row r="3071" spans="2:5" ht="15" customHeight="1" x14ac:dyDescent="0.25">
      <c r="B3071" s="9"/>
      <c r="C3071" s="17" t="s">
        <v>15</v>
      </c>
      <c r="D3071" s="7">
        <v>75.3</v>
      </c>
      <c r="E3071" s="10"/>
    </row>
    <row r="3072" spans="2:5" ht="15" customHeight="1" x14ac:dyDescent="0.25">
      <c r="B3072" s="9"/>
      <c r="C3072" s="25" t="s">
        <v>17</v>
      </c>
      <c r="D3072" s="26">
        <v>38.299999999999997</v>
      </c>
      <c r="E3072" s="10"/>
    </row>
    <row r="3073" spans="2:5" ht="15" customHeight="1" x14ac:dyDescent="0.25">
      <c r="B3073" s="9"/>
      <c r="C3073" s="15" t="s">
        <v>23</v>
      </c>
      <c r="D3073" s="7">
        <v>12477.9</v>
      </c>
      <c r="E3073" s="10"/>
    </row>
    <row r="3074" spans="2:5" ht="15" customHeight="1" x14ac:dyDescent="0.25">
      <c r="B3074" s="9"/>
      <c r="C3074" s="18" t="s">
        <v>0</v>
      </c>
      <c r="D3074" s="11">
        <v>12477.9</v>
      </c>
      <c r="E3074" s="10"/>
    </row>
    <row r="3075" spans="2:5" ht="15" customHeight="1" x14ac:dyDescent="0.25">
      <c r="B3075" s="9"/>
      <c r="C3075" s="15" t="s">
        <v>25</v>
      </c>
      <c r="D3075" s="7">
        <v>12472.8</v>
      </c>
      <c r="E3075" s="10"/>
    </row>
    <row r="3076" spans="2:5" ht="15" customHeight="1" x14ac:dyDescent="0.25">
      <c r="B3076" s="9"/>
      <c r="C3076" s="23" t="s">
        <v>10</v>
      </c>
      <c r="D3076" s="26">
        <v>12434.5</v>
      </c>
      <c r="E3076" s="10"/>
    </row>
    <row r="3077" spans="2:5" ht="15" customHeight="1" x14ac:dyDescent="0.25">
      <c r="B3077" s="9"/>
      <c r="C3077" s="23" t="s">
        <v>17</v>
      </c>
      <c r="D3077" s="26">
        <v>38.299999999999997</v>
      </c>
      <c r="E3077" s="10"/>
    </row>
    <row r="3078" spans="2:5" ht="15" customHeight="1" x14ac:dyDescent="0.25">
      <c r="B3078" s="9"/>
      <c r="C3078" s="21" t="s">
        <v>27</v>
      </c>
      <c r="D3078" s="12">
        <v>5.0999999999999996</v>
      </c>
      <c r="E3078" s="10"/>
    </row>
    <row r="3079" spans="2:5" ht="15" customHeight="1" x14ac:dyDescent="0.25">
      <c r="B3079" s="9"/>
      <c r="C3079" s="21" t="s">
        <v>28</v>
      </c>
      <c r="D3079" s="12">
        <v>857.6</v>
      </c>
      <c r="E3079" s="10"/>
    </row>
    <row r="3080" spans="2:5" ht="15" customHeight="1" x14ac:dyDescent="0.25">
      <c r="B3080" s="9"/>
      <c r="C3080" s="21" t="s">
        <v>29</v>
      </c>
      <c r="D3080" s="12">
        <v>862.7</v>
      </c>
      <c r="E3080" s="10"/>
    </row>
    <row r="3081" spans="2:5" ht="15" customHeight="1" x14ac:dyDescent="0.25">
      <c r="B3081" s="9"/>
      <c r="C3081" s="15" t="s">
        <v>31</v>
      </c>
      <c r="D3081" s="8">
        <v>933</v>
      </c>
      <c r="E3081" s="10"/>
    </row>
    <row r="3082" spans="2:5" ht="30" customHeight="1" x14ac:dyDescent="0.25">
      <c r="B3082" s="9"/>
      <c r="C3082" s="16" t="s">
        <v>32</v>
      </c>
      <c r="D3082" s="8">
        <v>785</v>
      </c>
      <c r="E3082" s="10"/>
    </row>
    <row r="3083" spans="2:5" ht="15" customHeight="1" x14ac:dyDescent="0.25">
      <c r="B3083" s="9"/>
      <c r="C3083" s="16" t="s">
        <v>33</v>
      </c>
      <c r="D3083" s="8">
        <v>148</v>
      </c>
      <c r="E3083" s="10"/>
    </row>
    <row r="3084" spans="2:5" ht="13.8" x14ac:dyDescent="0.25">
      <c r="B3084" s="9"/>
      <c r="C3084" s="216" t="s">
        <v>188</v>
      </c>
      <c r="D3084" s="217"/>
      <c r="E3084" s="10"/>
    </row>
    <row r="3085" spans="2:5" ht="15" customHeight="1" x14ac:dyDescent="0.25">
      <c r="B3085" s="9"/>
      <c r="C3085" s="13" t="s">
        <v>0</v>
      </c>
      <c r="D3085" s="11">
        <v>14919.1</v>
      </c>
      <c r="E3085" s="10"/>
    </row>
    <row r="3086" spans="2:5" ht="15" customHeight="1" x14ac:dyDescent="0.25">
      <c r="B3086" s="9"/>
      <c r="C3086" s="14" t="s">
        <v>2</v>
      </c>
      <c r="D3086" s="11">
        <v>132.1</v>
      </c>
      <c r="E3086" s="10"/>
    </row>
    <row r="3087" spans="2:5" ht="15" customHeight="1" x14ac:dyDescent="0.25">
      <c r="B3087" s="9"/>
      <c r="C3087" s="14" t="s">
        <v>3</v>
      </c>
      <c r="D3087" s="11">
        <v>14787</v>
      </c>
      <c r="E3087" s="10"/>
    </row>
    <row r="3088" spans="2:5" ht="15" customHeight="1" x14ac:dyDescent="0.25">
      <c r="B3088" s="9"/>
      <c r="C3088" s="22" t="s">
        <v>10</v>
      </c>
      <c r="D3088" s="26">
        <v>14654.5</v>
      </c>
      <c r="E3088" s="10"/>
    </row>
    <row r="3089" spans="2:5" ht="15" customHeight="1" x14ac:dyDescent="0.25">
      <c r="B3089" s="9"/>
      <c r="C3089" s="17" t="s">
        <v>11</v>
      </c>
      <c r="D3089" s="7">
        <v>13233.1</v>
      </c>
      <c r="E3089" s="10"/>
    </row>
    <row r="3090" spans="2:5" ht="15" customHeight="1" x14ac:dyDescent="0.25">
      <c r="B3090" s="9"/>
      <c r="C3090" s="17" t="s">
        <v>12</v>
      </c>
      <c r="D3090" s="7">
        <v>1279</v>
      </c>
      <c r="E3090" s="10"/>
    </row>
    <row r="3091" spans="2:5" ht="15" customHeight="1" x14ac:dyDescent="0.25">
      <c r="B3091" s="9"/>
      <c r="C3091" s="17" t="s">
        <v>15</v>
      </c>
      <c r="D3091" s="7">
        <v>142</v>
      </c>
      <c r="E3091" s="10"/>
    </row>
    <row r="3092" spans="2:5" ht="15" customHeight="1" x14ac:dyDescent="0.25">
      <c r="B3092" s="9"/>
      <c r="C3092" s="17" t="s">
        <v>16</v>
      </c>
      <c r="D3092" s="7">
        <v>0.4</v>
      </c>
      <c r="E3092" s="10"/>
    </row>
    <row r="3093" spans="2:5" ht="15" customHeight="1" x14ac:dyDescent="0.25">
      <c r="B3093" s="9"/>
      <c r="C3093" s="25" t="s">
        <v>17</v>
      </c>
      <c r="D3093" s="26">
        <v>57.3</v>
      </c>
      <c r="E3093" s="10"/>
    </row>
    <row r="3094" spans="2:5" ht="15" customHeight="1" x14ac:dyDescent="0.25">
      <c r="B3094" s="9"/>
      <c r="C3094" s="15" t="s">
        <v>23</v>
      </c>
      <c r="D3094" s="7">
        <v>14919.1</v>
      </c>
      <c r="E3094" s="10"/>
    </row>
    <row r="3095" spans="2:5" ht="15" customHeight="1" x14ac:dyDescent="0.25">
      <c r="B3095" s="9"/>
      <c r="C3095" s="18" t="s">
        <v>0</v>
      </c>
      <c r="D3095" s="11">
        <v>14919.1</v>
      </c>
      <c r="E3095" s="10"/>
    </row>
    <row r="3096" spans="2:5" ht="15" customHeight="1" x14ac:dyDescent="0.25">
      <c r="B3096" s="9"/>
      <c r="C3096" s="15" t="s">
        <v>25</v>
      </c>
      <c r="D3096" s="7">
        <v>14711.8</v>
      </c>
      <c r="E3096" s="10"/>
    </row>
    <row r="3097" spans="2:5" ht="15" customHeight="1" x14ac:dyDescent="0.25">
      <c r="B3097" s="9"/>
      <c r="C3097" s="23" t="s">
        <v>10</v>
      </c>
      <c r="D3097" s="26">
        <v>14654.5</v>
      </c>
      <c r="E3097" s="10"/>
    </row>
    <row r="3098" spans="2:5" ht="15" customHeight="1" x14ac:dyDescent="0.25">
      <c r="B3098" s="9"/>
      <c r="C3098" s="23" t="s">
        <v>17</v>
      </c>
      <c r="D3098" s="26">
        <v>57.3</v>
      </c>
      <c r="E3098" s="10"/>
    </row>
    <row r="3099" spans="2:5" ht="15" customHeight="1" x14ac:dyDescent="0.25">
      <c r="B3099" s="9"/>
      <c r="C3099" s="21" t="s">
        <v>27</v>
      </c>
      <c r="D3099" s="12">
        <v>207.3</v>
      </c>
      <c r="E3099" s="10"/>
    </row>
    <row r="3100" spans="2:5" ht="15" customHeight="1" x14ac:dyDescent="0.25">
      <c r="B3100" s="9"/>
      <c r="C3100" s="21" t="s">
        <v>28</v>
      </c>
      <c r="D3100" s="12">
        <v>463.5</v>
      </c>
      <c r="E3100" s="10"/>
    </row>
    <row r="3101" spans="2:5" ht="15" customHeight="1" x14ac:dyDescent="0.25">
      <c r="B3101" s="9"/>
      <c r="C3101" s="21" t="s">
        <v>29</v>
      </c>
      <c r="D3101" s="12">
        <v>670.8</v>
      </c>
      <c r="E3101" s="10"/>
    </row>
    <row r="3102" spans="2:5" ht="15" customHeight="1" x14ac:dyDescent="0.25">
      <c r="B3102" s="9"/>
      <c r="C3102" s="15" t="s">
        <v>31</v>
      </c>
      <c r="D3102" s="8">
        <v>1151</v>
      </c>
      <c r="E3102" s="10"/>
    </row>
    <row r="3103" spans="2:5" ht="30" customHeight="1" x14ac:dyDescent="0.25">
      <c r="B3103" s="9"/>
      <c r="C3103" s="16" t="s">
        <v>32</v>
      </c>
      <c r="D3103" s="8">
        <v>979</v>
      </c>
      <c r="E3103" s="10"/>
    </row>
    <row r="3104" spans="2:5" ht="15" customHeight="1" x14ac:dyDescent="0.25">
      <c r="B3104" s="9"/>
      <c r="C3104" s="16" t="s">
        <v>33</v>
      </c>
      <c r="D3104" s="8">
        <v>172</v>
      </c>
      <c r="E3104" s="10"/>
    </row>
    <row r="3105" spans="2:5" ht="13.8" x14ac:dyDescent="0.25">
      <c r="B3105" s="9"/>
      <c r="C3105" s="216" t="s">
        <v>189</v>
      </c>
      <c r="D3105" s="217"/>
      <c r="E3105" s="10"/>
    </row>
    <row r="3106" spans="2:5" ht="15" customHeight="1" x14ac:dyDescent="0.25">
      <c r="B3106" s="9"/>
      <c r="C3106" s="13" t="s">
        <v>0</v>
      </c>
      <c r="D3106" s="11">
        <v>13566.63</v>
      </c>
      <c r="E3106" s="10"/>
    </row>
    <row r="3107" spans="2:5" ht="15" customHeight="1" x14ac:dyDescent="0.25">
      <c r="B3107" s="9"/>
      <c r="C3107" s="14" t="s">
        <v>2</v>
      </c>
      <c r="D3107" s="11">
        <v>283.31</v>
      </c>
      <c r="E3107" s="10"/>
    </row>
    <row r="3108" spans="2:5" ht="15" customHeight="1" x14ac:dyDescent="0.25">
      <c r="B3108" s="9"/>
      <c r="C3108" s="14" t="s">
        <v>3</v>
      </c>
      <c r="D3108" s="11">
        <v>13283.32</v>
      </c>
      <c r="E3108" s="10"/>
    </row>
    <row r="3109" spans="2:5" ht="15" customHeight="1" x14ac:dyDescent="0.25">
      <c r="B3109" s="9"/>
      <c r="C3109" s="22" t="s">
        <v>10</v>
      </c>
      <c r="D3109" s="26">
        <v>13477.63</v>
      </c>
      <c r="E3109" s="10"/>
    </row>
    <row r="3110" spans="2:5" ht="15" customHeight="1" x14ac:dyDescent="0.25">
      <c r="B3110" s="9"/>
      <c r="C3110" s="17" t="s">
        <v>11</v>
      </c>
      <c r="D3110" s="7">
        <v>11657.67</v>
      </c>
      <c r="E3110" s="10"/>
    </row>
    <row r="3111" spans="2:5" ht="15" customHeight="1" x14ac:dyDescent="0.25">
      <c r="B3111" s="9"/>
      <c r="C3111" s="17" t="s">
        <v>12</v>
      </c>
      <c r="D3111" s="7">
        <v>1684.4899999999998</v>
      </c>
      <c r="E3111" s="10"/>
    </row>
    <row r="3112" spans="2:5" ht="15" customHeight="1" x14ac:dyDescent="0.25">
      <c r="B3112" s="9"/>
      <c r="C3112" s="17" t="s">
        <v>15</v>
      </c>
      <c r="D3112" s="7">
        <v>135.47</v>
      </c>
      <c r="E3112" s="10"/>
    </row>
    <row r="3113" spans="2:5" ht="15" customHeight="1" x14ac:dyDescent="0.25">
      <c r="B3113" s="9"/>
      <c r="C3113" s="25" t="s">
        <v>17</v>
      </c>
      <c r="D3113" s="26">
        <v>118.01</v>
      </c>
      <c r="E3113" s="10"/>
    </row>
    <row r="3114" spans="2:5" ht="15" customHeight="1" x14ac:dyDescent="0.25">
      <c r="B3114" s="9"/>
      <c r="C3114" s="15" t="s">
        <v>23</v>
      </c>
      <c r="D3114" s="7">
        <v>13566.63</v>
      </c>
      <c r="E3114" s="10"/>
    </row>
    <row r="3115" spans="2:5" ht="15" customHeight="1" x14ac:dyDescent="0.25">
      <c r="B3115" s="9"/>
      <c r="C3115" s="18" t="s">
        <v>0</v>
      </c>
      <c r="D3115" s="11">
        <v>13566.63</v>
      </c>
      <c r="E3115" s="10"/>
    </row>
    <row r="3116" spans="2:5" ht="15" customHeight="1" x14ac:dyDescent="0.25">
      <c r="B3116" s="9"/>
      <c r="C3116" s="15" t="s">
        <v>25</v>
      </c>
      <c r="D3116" s="7">
        <v>13595.64</v>
      </c>
      <c r="E3116" s="10"/>
    </row>
    <row r="3117" spans="2:5" ht="15" customHeight="1" x14ac:dyDescent="0.25">
      <c r="B3117" s="9"/>
      <c r="C3117" s="23" t="s">
        <v>10</v>
      </c>
      <c r="D3117" s="26">
        <v>13477.63</v>
      </c>
      <c r="E3117" s="10"/>
    </row>
    <row r="3118" spans="2:5" ht="15" customHeight="1" x14ac:dyDescent="0.25">
      <c r="B3118" s="9"/>
      <c r="C3118" s="23" t="s">
        <v>17</v>
      </c>
      <c r="D3118" s="26">
        <v>118.01</v>
      </c>
      <c r="E3118" s="10"/>
    </row>
    <row r="3119" spans="2:5" ht="15" customHeight="1" x14ac:dyDescent="0.25">
      <c r="B3119" s="9"/>
      <c r="C3119" s="21" t="s">
        <v>27</v>
      </c>
      <c r="D3119" s="12">
        <v>-29.01</v>
      </c>
      <c r="E3119" s="10"/>
    </row>
    <row r="3120" spans="2:5" ht="15" customHeight="1" x14ac:dyDescent="0.25">
      <c r="B3120" s="9"/>
      <c r="C3120" s="21" t="s">
        <v>28</v>
      </c>
      <c r="D3120" s="12">
        <v>1284.21</v>
      </c>
      <c r="E3120" s="10"/>
    </row>
    <row r="3121" spans="2:5" ht="15" customHeight="1" x14ac:dyDescent="0.25">
      <c r="B3121" s="9"/>
      <c r="C3121" s="21" t="s">
        <v>29</v>
      </c>
      <c r="D3121" s="12">
        <v>1255.2</v>
      </c>
      <c r="E3121" s="10"/>
    </row>
    <row r="3122" spans="2:5" ht="15" customHeight="1" x14ac:dyDescent="0.25">
      <c r="B3122" s="9"/>
      <c r="C3122" s="15" t="s">
        <v>31</v>
      </c>
      <c r="D3122" s="8">
        <v>1225</v>
      </c>
      <c r="E3122" s="10"/>
    </row>
    <row r="3123" spans="2:5" ht="30" customHeight="1" x14ac:dyDescent="0.25">
      <c r="B3123" s="9"/>
      <c r="C3123" s="16" t="s">
        <v>32</v>
      </c>
      <c r="D3123" s="8">
        <v>996</v>
      </c>
      <c r="E3123" s="10"/>
    </row>
    <row r="3124" spans="2:5" ht="15" customHeight="1" x14ac:dyDescent="0.25">
      <c r="B3124" s="9"/>
      <c r="C3124" s="16" t="s">
        <v>33</v>
      </c>
      <c r="D3124" s="8">
        <v>229</v>
      </c>
      <c r="E3124" s="10"/>
    </row>
    <row r="3125" spans="2:5" ht="13.8" x14ac:dyDescent="0.25">
      <c r="B3125" s="9"/>
      <c r="C3125" s="216" t="s">
        <v>190</v>
      </c>
      <c r="D3125" s="217"/>
      <c r="E3125" s="10"/>
    </row>
    <row r="3126" spans="2:5" ht="15" customHeight="1" x14ac:dyDescent="0.25">
      <c r="B3126" s="9"/>
      <c r="C3126" s="13" t="s">
        <v>0</v>
      </c>
      <c r="D3126" s="11">
        <v>8530</v>
      </c>
      <c r="E3126" s="10"/>
    </row>
    <row r="3127" spans="2:5" ht="15" customHeight="1" x14ac:dyDescent="0.25">
      <c r="B3127" s="9"/>
      <c r="C3127" s="14" t="s">
        <v>2</v>
      </c>
      <c r="D3127" s="11">
        <v>205</v>
      </c>
      <c r="E3127" s="10"/>
    </row>
    <row r="3128" spans="2:5" ht="15" customHeight="1" x14ac:dyDescent="0.25">
      <c r="B3128" s="9"/>
      <c r="C3128" s="14" t="s">
        <v>3</v>
      </c>
      <c r="D3128" s="11">
        <v>8325</v>
      </c>
      <c r="E3128" s="10"/>
    </row>
    <row r="3129" spans="2:5" ht="15" customHeight="1" x14ac:dyDescent="0.25">
      <c r="B3129" s="9"/>
      <c r="C3129" s="22" t="s">
        <v>10</v>
      </c>
      <c r="D3129" s="26">
        <v>8525</v>
      </c>
      <c r="E3129" s="10"/>
    </row>
    <row r="3130" spans="2:5" ht="15" customHeight="1" x14ac:dyDescent="0.25">
      <c r="B3130" s="9"/>
      <c r="C3130" s="17" t="s">
        <v>11</v>
      </c>
      <c r="D3130" s="7">
        <v>7338</v>
      </c>
      <c r="E3130" s="10"/>
    </row>
    <row r="3131" spans="2:5" ht="15" customHeight="1" x14ac:dyDescent="0.25">
      <c r="B3131" s="9"/>
      <c r="C3131" s="17" t="s">
        <v>12</v>
      </c>
      <c r="D3131" s="7">
        <v>1120</v>
      </c>
      <c r="E3131" s="10"/>
    </row>
    <row r="3132" spans="2:5" ht="15" customHeight="1" x14ac:dyDescent="0.25">
      <c r="B3132" s="9"/>
      <c r="C3132" s="17" t="s">
        <v>15</v>
      </c>
      <c r="D3132" s="7">
        <v>67</v>
      </c>
      <c r="E3132" s="10"/>
    </row>
    <row r="3133" spans="2:5" ht="15" customHeight="1" x14ac:dyDescent="0.25">
      <c r="B3133" s="9"/>
      <c r="C3133" s="15" t="s">
        <v>23</v>
      </c>
      <c r="D3133" s="7">
        <v>8530</v>
      </c>
      <c r="E3133" s="10"/>
    </row>
    <row r="3134" spans="2:5" ht="15" customHeight="1" x14ac:dyDescent="0.25">
      <c r="B3134" s="9"/>
      <c r="C3134" s="18" t="s">
        <v>0</v>
      </c>
      <c r="D3134" s="11">
        <v>8530</v>
      </c>
      <c r="E3134" s="10"/>
    </row>
    <row r="3135" spans="2:5" ht="15" customHeight="1" x14ac:dyDescent="0.25">
      <c r="B3135" s="9"/>
      <c r="C3135" s="15" t="s">
        <v>25</v>
      </c>
      <c r="D3135" s="7">
        <v>8525</v>
      </c>
      <c r="E3135" s="10"/>
    </row>
    <row r="3136" spans="2:5" ht="15" customHeight="1" x14ac:dyDescent="0.25">
      <c r="B3136" s="9"/>
      <c r="C3136" s="23" t="s">
        <v>10</v>
      </c>
      <c r="D3136" s="26">
        <v>8525</v>
      </c>
      <c r="E3136" s="10"/>
    </row>
    <row r="3137" spans="2:5" ht="15" customHeight="1" x14ac:dyDescent="0.25">
      <c r="B3137" s="9"/>
      <c r="C3137" s="21" t="s">
        <v>27</v>
      </c>
      <c r="D3137" s="12">
        <v>5</v>
      </c>
      <c r="E3137" s="10"/>
    </row>
    <row r="3138" spans="2:5" ht="15" customHeight="1" x14ac:dyDescent="0.25">
      <c r="B3138" s="9"/>
      <c r="C3138" s="21" t="s">
        <v>28</v>
      </c>
      <c r="D3138" s="12">
        <v>150</v>
      </c>
      <c r="E3138" s="10"/>
    </row>
    <row r="3139" spans="2:5" ht="15" customHeight="1" x14ac:dyDescent="0.25">
      <c r="B3139" s="9"/>
      <c r="C3139" s="21" t="s">
        <v>29</v>
      </c>
      <c r="D3139" s="12">
        <v>155</v>
      </c>
      <c r="E3139" s="10"/>
    </row>
    <row r="3140" spans="2:5" ht="15" customHeight="1" x14ac:dyDescent="0.25">
      <c r="B3140" s="9"/>
      <c r="C3140" s="15" t="s">
        <v>31</v>
      </c>
      <c r="D3140" s="8">
        <v>767</v>
      </c>
      <c r="E3140" s="10"/>
    </row>
    <row r="3141" spans="2:5" ht="30" customHeight="1" x14ac:dyDescent="0.25">
      <c r="B3141" s="9"/>
      <c r="C3141" s="16" t="s">
        <v>32</v>
      </c>
      <c r="D3141" s="8">
        <v>637</v>
      </c>
      <c r="E3141" s="10"/>
    </row>
    <row r="3142" spans="2:5" ht="15" customHeight="1" x14ac:dyDescent="0.25">
      <c r="B3142" s="9"/>
      <c r="C3142" s="16" t="s">
        <v>33</v>
      </c>
      <c r="D3142" s="8">
        <v>130</v>
      </c>
      <c r="E3142" s="10"/>
    </row>
    <row r="3143" spans="2:5" ht="13.8" x14ac:dyDescent="0.25">
      <c r="B3143" s="9"/>
      <c r="C3143" s="216" t="s">
        <v>191</v>
      </c>
      <c r="D3143" s="217"/>
      <c r="E3143" s="10"/>
    </row>
    <row r="3144" spans="2:5" ht="15" customHeight="1" x14ac:dyDescent="0.25">
      <c r="B3144" s="9"/>
      <c r="C3144" s="13" t="s">
        <v>0</v>
      </c>
      <c r="D3144" s="11">
        <v>34203.82</v>
      </c>
      <c r="E3144" s="10"/>
    </row>
    <row r="3145" spans="2:5" ht="15" customHeight="1" x14ac:dyDescent="0.25">
      <c r="B3145" s="9"/>
      <c r="C3145" s="14" t="s">
        <v>2</v>
      </c>
      <c r="D3145" s="11">
        <v>564.09</v>
      </c>
      <c r="E3145" s="10"/>
    </row>
    <row r="3146" spans="2:5" ht="15" customHeight="1" x14ac:dyDescent="0.25">
      <c r="B3146" s="9"/>
      <c r="C3146" s="14" t="s">
        <v>3</v>
      </c>
      <c r="D3146" s="11">
        <v>33639.730000000003</v>
      </c>
      <c r="E3146" s="10"/>
    </row>
    <row r="3147" spans="2:5" ht="15" customHeight="1" x14ac:dyDescent="0.25">
      <c r="B3147" s="9"/>
      <c r="C3147" s="22" t="s">
        <v>10</v>
      </c>
      <c r="D3147" s="26">
        <v>33730.180000000008</v>
      </c>
      <c r="E3147" s="10"/>
    </row>
    <row r="3148" spans="2:5" ht="15" customHeight="1" x14ac:dyDescent="0.25">
      <c r="B3148" s="9"/>
      <c r="C3148" s="17" t="s">
        <v>11</v>
      </c>
      <c r="D3148" s="7">
        <v>30359.65</v>
      </c>
      <c r="E3148" s="10"/>
    </row>
    <row r="3149" spans="2:5" ht="15" customHeight="1" x14ac:dyDescent="0.25">
      <c r="B3149" s="9"/>
      <c r="C3149" s="17" t="s">
        <v>12</v>
      </c>
      <c r="D3149" s="7">
        <v>3009.59</v>
      </c>
      <c r="E3149" s="10"/>
    </row>
    <row r="3150" spans="2:5" ht="15" customHeight="1" x14ac:dyDescent="0.25">
      <c r="B3150" s="9"/>
      <c r="C3150" s="17" t="s">
        <v>15</v>
      </c>
      <c r="D3150" s="7">
        <v>290.14999999999998</v>
      </c>
      <c r="E3150" s="10"/>
    </row>
    <row r="3151" spans="2:5" ht="15" customHeight="1" x14ac:dyDescent="0.25">
      <c r="B3151" s="9"/>
      <c r="C3151" s="17" t="s">
        <v>16</v>
      </c>
      <c r="D3151" s="7">
        <v>70.790000000000006</v>
      </c>
      <c r="E3151" s="10"/>
    </row>
    <row r="3152" spans="2:5" ht="15" customHeight="1" x14ac:dyDescent="0.25">
      <c r="B3152" s="9"/>
      <c r="C3152" s="25" t="s">
        <v>17</v>
      </c>
      <c r="D3152" s="26">
        <v>18.100000000000001</v>
      </c>
      <c r="E3152" s="10"/>
    </row>
    <row r="3153" spans="2:5" ht="15" customHeight="1" x14ac:dyDescent="0.25">
      <c r="B3153" s="9"/>
      <c r="C3153" s="15" t="s">
        <v>23</v>
      </c>
      <c r="D3153" s="7">
        <v>34203.82</v>
      </c>
      <c r="E3153" s="10"/>
    </row>
    <row r="3154" spans="2:5" ht="15" customHeight="1" x14ac:dyDescent="0.25">
      <c r="B3154" s="9"/>
      <c r="C3154" s="18" t="s">
        <v>0</v>
      </c>
      <c r="D3154" s="11">
        <v>34203.82</v>
      </c>
      <c r="E3154" s="10"/>
    </row>
    <row r="3155" spans="2:5" ht="15" customHeight="1" x14ac:dyDescent="0.25">
      <c r="B3155" s="9"/>
      <c r="C3155" s="15" t="s">
        <v>25</v>
      </c>
      <c r="D3155" s="7">
        <v>33748.28</v>
      </c>
      <c r="E3155" s="10"/>
    </row>
    <row r="3156" spans="2:5" ht="15" customHeight="1" x14ac:dyDescent="0.25">
      <c r="B3156" s="9"/>
      <c r="C3156" s="23" t="s">
        <v>10</v>
      </c>
      <c r="D3156" s="26">
        <v>33730.18</v>
      </c>
      <c r="E3156" s="10"/>
    </row>
    <row r="3157" spans="2:5" ht="15" customHeight="1" x14ac:dyDescent="0.25">
      <c r="B3157" s="9"/>
      <c r="C3157" s="23" t="s">
        <v>17</v>
      </c>
      <c r="D3157" s="26">
        <v>18.100000000000001</v>
      </c>
      <c r="E3157" s="10"/>
    </row>
    <row r="3158" spans="2:5" ht="15" customHeight="1" x14ac:dyDescent="0.25">
      <c r="B3158" s="9"/>
      <c r="C3158" s="21" t="s">
        <v>27</v>
      </c>
      <c r="D3158" s="12">
        <v>455.54</v>
      </c>
      <c r="E3158" s="10"/>
    </row>
    <row r="3159" spans="2:5" ht="15" customHeight="1" x14ac:dyDescent="0.25">
      <c r="B3159" s="9"/>
      <c r="C3159" s="21" t="s">
        <v>28</v>
      </c>
      <c r="D3159" s="12">
        <v>2127.59</v>
      </c>
      <c r="E3159" s="10"/>
    </row>
    <row r="3160" spans="2:5" ht="15" customHeight="1" x14ac:dyDescent="0.25">
      <c r="B3160" s="9"/>
      <c r="C3160" s="21" t="s">
        <v>29</v>
      </c>
      <c r="D3160" s="12">
        <v>2583.13</v>
      </c>
      <c r="E3160" s="10"/>
    </row>
    <row r="3161" spans="2:5" ht="15" customHeight="1" x14ac:dyDescent="0.25">
      <c r="B3161" s="9"/>
      <c r="C3161" s="15" t="s">
        <v>31</v>
      </c>
      <c r="D3161" s="8">
        <v>2494</v>
      </c>
      <c r="E3161" s="10"/>
    </row>
    <row r="3162" spans="2:5" ht="30" customHeight="1" x14ac:dyDescent="0.25">
      <c r="B3162" s="9"/>
      <c r="C3162" s="16" t="s">
        <v>32</v>
      </c>
      <c r="D3162" s="8">
        <v>2133</v>
      </c>
      <c r="E3162" s="10"/>
    </row>
    <row r="3163" spans="2:5" ht="15" customHeight="1" x14ac:dyDescent="0.25">
      <c r="B3163" s="9"/>
      <c r="C3163" s="16" t="s">
        <v>33</v>
      </c>
      <c r="D3163" s="8">
        <v>361</v>
      </c>
      <c r="E3163" s="10"/>
    </row>
    <row r="3164" spans="2:5" ht="13.8" x14ac:dyDescent="0.25">
      <c r="B3164" s="9"/>
      <c r="C3164" s="216" t="s">
        <v>192</v>
      </c>
      <c r="D3164" s="217"/>
      <c r="E3164" s="10"/>
    </row>
    <row r="3165" spans="2:5" ht="15" customHeight="1" x14ac:dyDescent="0.25">
      <c r="B3165" s="9"/>
      <c r="C3165" s="13" t="s">
        <v>0</v>
      </c>
      <c r="D3165" s="11">
        <v>6779.3224300000002</v>
      </c>
      <c r="E3165" s="10"/>
    </row>
    <row r="3166" spans="2:5" ht="15" customHeight="1" x14ac:dyDescent="0.25">
      <c r="B3166" s="9"/>
      <c r="C3166" s="14" t="s">
        <v>2</v>
      </c>
      <c r="D3166" s="11">
        <v>77.2971</v>
      </c>
      <c r="E3166" s="10"/>
    </row>
    <row r="3167" spans="2:5" ht="15" customHeight="1" x14ac:dyDescent="0.25">
      <c r="B3167" s="9"/>
      <c r="C3167" s="14" t="s">
        <v>3</v>
      </c>
      <c r="D3167" s="11">
        <v>6702.0253300000004</v>
      </c>
      <c r="E3167" s="10"/>
    </row>
    <row r="3168" spans="2:5" ht="15" customHeight="1" x14ac:dyDescent="0.25">
      <c r="B3168" s="9"/>
      <c r="C3168" s="22" t="s">
        <v>10</v>
      </c>
      <c r="D3168" s="26">
        <v>5792.2873300000001</v>
      </c>
      <c r="E3168" s="10"/>
    </row>
    <row r="3169" spans="2:5" ht="15" customHeight="1" x14ac:dyDescent="0.25">
      <c r="B3169" s="9"/>
      <c r="C3169" s="17" t="s">
        <v>11</v>
      </c>
      <c r="D3169" s="7">
        <v>4046.71056</v>
      </c>
      <c r="E3169" s="10"/>
    </row>
    <row r="3170" spans="2:5" ht="15" customHeight="1" x14ac:dyDescent="0.25">
      <c r="B3170" s="9"/>
      <c r="C3170" s="17" t="s">
        <v>12</v>
      </c>
      <c r="D3170" s="7">
        <v>1678.81294</v>
      </c>
      <c r="E3170" s="10"/>
    </row>
    <row r="3171" spans="2:5" ht="15" customHeight="1" x14ac:dyDescent="0.25">
      <c r="B3171" s="9"/>
      <c r="C3171" s="17" t="s">
        <v>16</v>
      </c>
      <c r="D3171" s="7">
        <v>66.763829999999999</v>
      </c>
      <c r="E3171" s="10"/>
    </row>
    <row r="3172" spans="2:5" ht="15" customHeight="1" x14ac:dyDescent="0.25">
      <c r="B3172" s="9"/>
      <c r="C3172" s="25" t="s">
        <v>17</v>
      </c>
      <c r="D3172" s="26">
        <v>635.47292000000004</v>
      </c>
      <c r="E3172" s="10"/>
    </row>
    <row r="3173" spans="2:5" ht="15" customHeight="1" x14ac:dyDescent="0.25">
      <c r="B3173" s="9"/>
      <c r="C3173" s="15" t="s">
        <v>23</v>
      </c>
      <c r="D3173" s="7">
        <v>6779.3224300000002</v>
      </c>
      <c r="E3173" s="10"/>
    </row>
    <row r="3174" spans="2:5" ht="15" customHeight="1" x14ac:dyDescent="0.25">
      <c r="B3174" s="9"/>
      <c r="C3174" s="18" t="s">
        <v>0</v>
      </c>
      <c r="D3174" s="11">
        <v>6779.3224300000002</v>
      </c>
      <c r="E3174" s="10"/>
    </row>
    <row r="3175" spans="2:5" ht="15" customHeight="1" x14ac:dyDescent="0.25">
      <c r="B3175" s="9"/>
      <c r="C3175" s="15" t="s">
        <v>25</v>
      </c>
      <c r="D3175" s="7">
        <v>6427.7602500000003</v>
      </c>
      <c r="E3175" s="10"/>
    </row>
    <row r="3176" spans="2:5" ht="15" customHeight="1" x14ac:dyDescent="0.25">
      <c r="B3176" s="9"/>
      <c r="C3176" s="23" t="s">
        <v>10</v>
      </c>
      <c r="D3176" s="26">
        <v>5792.2873300000001</v>
      </c>
      <c r="E3176" s="10"/>
    </row>
    <row r="3177" spans="2:5" ht="15" customHeight="1" x14ac:dyDescent="0.25">
      <c r="B3177" s="9"/>
      <c r="C3177" s="23" t="s">
        <v>17</v>
      </c>
      <c r="D3177" s="26">
        <v>635.47292000000004</v>
      </c>
      <c r="E3177" s="10"/>
    </row>
    <row r="3178" spans="2:5" ht="15" customHeight="1" x14ac:dyDescent="0.25">
      <c r="B3178" s="9"/>
      <c r="C3178" s="21" t="s">
        <v>27</v>
      </c>
      <c r="D3178" s="12">
        <v>351.56218000000001</v>
      </c>
      <c r="E3178" s="10"/>
    </row>
    <row r="3179" spans="2:5" ht="15" customHeight="1" x14ac:dyDescent="0.25">
      <c r="B3179" s="9"/>
      <c r="C3179" s="21" t="s">
        <v>28</v>
      </c>
      <c r="D3179" s="12">
        <v>3587.5524300000002</v>
      </c>
      <c r="E3179" s="10"/>
    </row>
    <row r="3180" spans="2:5" ht="15" customHeight="1" x14ac:dyDescent="0.25">
      <c r="B3180" s="9"/>
      <c r="C3180" s="21" t="s">
        <v>29</v>
      </c>
      <c r="D3180" s="12">
        <v>3939.1146100000001</v>
      </c>
      <c r="E3180" s="10"/>
    </row>
    <row r="3181" spans="2:5" ht="15" customHeight="1" x14ac:dyDescent="0.25">
      <c r="B3181" s="9"/>
      <c r="C3181" s="15" t="s">
        <v>31</v>
      </c>
      <c r="D3181" s="8">
        <v>526</v>
      </c>
      <c r="E3181" s="10"/>
    </row>
    <row r="3182" spans="2:5" ht="30" customHeight="1" x14ac:dyDescent="0.25">
      <c r="B3182" s="9"/>
      <c r="C3182" s="16" t="s">
        <v>32</v>
      </c>
      <c r="D3182" s="8">
        <v>358</v>
      </c>
      <c r="E3182" s="10"/>
    </row>
    <row r="3183" spans="2:5" ht="15" customHeight="1" x14ac:dyDescent="0.25">
      <c r="B3183" s="9"/>
      <c r="C3183" s="16" t="s">
        <v>33</v>
      </c>
      <c r="D3183" s="8">
        <v>168</v>
      </c>
      <c r="E3183" s="10"/>
    </row>
    <row r="3184" spans="2:5" ht="13.8" x14ac:dyDescent="0.25">
      <c r="B3184" s="9"/>
      <c r="C3184" s="216" t="s">
        <v>193</v>
      </c>
      <c r="D3184" s="217"/>
      <c r="E3184" s="10"/>
    </row>
    <row r="3185" spans="2:5" ht="15" customHeight="1" x14ac:dyDescent="0.25">
      <c r="B3185" s="9"/>
      <c r="C3185" s="13" t="s">
        <v>0</v>
      </c>
      <c r="D3185" s="11">
        <v>8644.15</v>
      </c>
      <c r="E3185" s="10"/>
    </row>
    <row r="3186" spans="2:5" ht="15" customHeight="1" x14ac:dyDescent="0.25">
      <c r="B3186" s="9"/>
      <c r="C3186" s="14" t="s">
        <v>2</v>
      </c>
      <c r="D3186" s="11">
        <v>193.47</v>
      </c>
      <c r="E3186" s="10"/>
    </row>
    <row r="3187" spans="2:5" ht="15" customHeight="1" x14ac:dyDescent="0.25">
      <c r="B3187" s="9"/>
      <c r="C3187" s="14" t="s">
        <v>3</v>
      </c>
      <c r="D3187" s="11">
        <v>8450.68</v>
      </c>
      <c r="E3187" s="10"/>
    </row>
    <row r="3188" spans="2:5" ht="15" customHeight="1" x14ac:dyDescent="0.25">
      <c r="B3188" s="9"/>
      <c r="C3188" s="22" t="s">
        <v>10</v>
      </c>
      <c r="D3188" s="26">
        <v>8457.5400000000009</v>
      </c>
      <c r="E3188" s="10"/>
    </row>
    <row r="3189" spans="2:5" ht="15" customHeight="1" x14ac:dyDescent="0.25">
      <c r="B3189" s="9"/>
      <c r="C3189" s="17" t="s">
        <v>11</v>
      </c>
      <c r="D3189" s="7">
        <v>7528.2</v>
      </c>
      <c r="E3189" s="10"/>
    </row>
    <row r="3190" spans="2:5" ht="15" customHeight="1" x14ac:dyDescent="0.25">
      <c r="B3190" s="9"/>
      <c r="C3190" s="17" t="s">
        <v>12</v>
      </c>
      <c r="D3190" s="7">
        <v>876.54</v>
      </c>
      <c r="E3190" s="10"/>
    </row>
    <row r="3191" spans="2:5" ht="15" customHeight="1" x14ac:dyDescent="0.25">
      <c r="B3191" s="9"/>
      <c r="C3191" s="17" t="s">
        <v>15</v>
      </c>
      <c r="D3191" s="7">
        <v>28.94</v>
      </c>
      <c r="E3191" s="10"/>
    </row>
    <row r="3192" spans="2:5" ht="15" customHeight="1" x14ac:dyDescent="0.25">
      <c r="B3192" s="9"/>
      <c r="C3192" s="17" t="s">
        <v>16</v>
      </c>
      <c r="D3192" s="7">
        <v>23.86</v>
      </c>
      <c r="E3192" s="10"/>
    </row>
    <row r="3193" spans="2:5" ht="15" customHeight="1" x14ac:dyDescent="0.25">
      <c r="B3193" s="9"/>
      <c r="C3193" s="25" t="s">
        <v>17</v>
      </c>
      <c r="D3193" s="26">
        <v>160.82</v>
      </c>
      <c r="E3193" s="10"/>
    </row>
    <row r="3194" spans="2:5" ht="15" customHeight="1" x14ac:dyDescent="0.25">
      <c r="B3194" s="9"/>
      <c r="C3194" s="15" t="s">
        <v>23</v>
      </c>
      <c r="D3194" s="7">
        <v>8644.15</v>
      </c>
      <c r="E3194" s="10"/>
    </row>
    <row r="3195" spans="2:5" ht="15" customHeight="1" x14ac:dyDescent="0.25">
      <c r="B3195" s="9"/>
      <c r="C3195" s="18" t="s">
        <v>0</v>
      </c>
      <c r="D3195" s="11">
        <v>8644.15</v>
      </c>
      <c r="E3195" s="10"/>
    </row>
    <row r="3196" spans="2:5" ht="15" customHeight="1" x14ac:dyDescent="0.25">
      <c r="B3196" s="9"/>
      <c r="C3196" s="15" t="s">
        <v>25</v>
      </c>
      <c r="D3196" s="7">
        <v>8618.36</v>
      </c>
      <c r="E3196" s="10"/>
    </row>
    <row r="3197" spans="2:5" ht="15" customHeight="1" x14ac:dyDescent="0.25">
      <c r="B3197" s="9"/>
      <c r="C3197" s="23" t="s">
        <v>10</v>
      </c>
      <c r="D3197" s="26">
        <v>8457.5400000000009</v>
      </c>
      <c r="E3197" s="10"/>
    </row>
    <row r="3198" spans="2:5" ht="15" customHeight="1" x14ac:dyDescent="0.25">
      <c r="B3198" s="9"/>
      <c r="C3198" s="23" t="s">
        <v>17</v>
      </c>
      <c r="D3198" s="26">
        <v>160.82</v>
      </c>
      <c r="E3198" s="10"/>
    </row>
    <row r="3199" spans="2:5" ht="15" customHeight="1" x14ac:dyDescent="0.25">
      <c r="B3199" s="9"/>
      <c r="C3199" s="21" t="s">
        <v>27</v>
      </c>
      <c r="D3199" s="12">
        <v>25.79</v>
      </c>
      <c r="E3199" s="10"/>
    </row>
    <row r="3200" spans="2:5" ht="15" customHeight="1" x14ac:dyDescent="0.25">
      <c r="B3200" s="9"/>
      <c r="C3200" s="21" t="s">
        <v>28</v>
      </c>
      <c r="D3200" s="12">
        <v>294.5</v>
      </c>
      <c r="E3200" s="10"/>
    </row>
    <row r="3201" spans="2:5" ht="15" customHeight="1" x14ac:dyDescent="0.25">
      <c r="B3201" s="9"/>
      <c r="C3201" s="21" t="s">
        <v>29</v>
      </c>
      <c r="D3201" s="12">
        <v>320.29000000000002</v>
      </c>
      <c r="E3201" s="10"/>
    </row>
    <row r="3202" spans="2:5" ht="15" customHeight="1" x14ac:dyDescent="0.25">
      <c r="B3202" s="9"/>
      <c r="C3202" s="15" t="s">
        <v>31</v>
      </c>
      <c r="D3202" s="8">
        <v>712</v>
      </c>
      <c r="E3202" s="10"/>
    </row>
    <row r="3203" spans="2:5" ht="30" customHeight="1" x14ac:dyDescent="0.25">
      <c r="B3203" s="9"/>
      <c r="C3203" s="16" t="s">
        <v>32</v>
      </c>
      <c r="D3203" s="8">
        <v>561</v>
      </c>
      <c r="E3203" s="10"/>
    </row>
    <row r="3204" spans="2:5" ht="15" customHeight="1" x14ac:dyDescent="0.25">
      <c r="B3204" s="9"/>
      <c r="C3204" s="16" t="s">
        <v>33</v>
      </c>
      <c r="D3204" s="8">
        <v>151</v>
      </c>
      <c r="E3204" s="10"/>
    </row>
    <row r="3205" spans="2:5" ht="15" customHeight="1" x14ac:dyDescent="0.25">
      <c r="B3205" s="9"/>
      <c r="C3205" s="216" t="s">
        <v>194</v>
      </c>
      <c r="D3205" s="217"/>
      <c r="E3205" s="10"/>
    </row>
    <row r="3206" spans="2:5" ht="15" customHeight="1" x14ac:dyDescent="0.25">
      <c r="B3206" s="9"/>
      <c r="C3206" s="13" t="s">
        <v>0</v>
      </c>
      <c r="D3206" s="11">
        <v>4128.0906100000002</v>
      </c>
      <c r="E3206" s="10"/>
    </row>
    <row r="3207" spans="2:5" ht="15" customHeight="1" x14ac:dyDescent="0.25">
      <c r="B3207" s="9"/>
      <c r="C3207" s="14" t="s">
        <v>2</v>
      </c>
      <c r="D3207" s="11">
        <v>177.65416999999999</v>
      </c>
      <c r="E3207" s="10"/>
    </row>
    <row r="3208" spans="2:5" ht="15" customHeight="1" x14ac:dyDescent="0.25">
      <c r="B3208" s="9"/>
      <c r="C3208" s="14" t="s">
        <v>3</v>
      </c>
      <c r="D3208" s="11">
        <v>3950.4364399999999</v>
      </c>
      <c r="E3208" s="10"/>
    </row>
    <row r="3209" spans="2:5" ht="15" customHeight="1" x14ac:dyDescent="0.25">
      <c r="B3209" s="9"/>
      <c r="C3209" s="22" t="s">
        <v>10</v>
      </c>
      <c r="D3209" s="26">
        <v>3847.3180400000001</v>
      </c>
      <c r="E3209" s="10"/>
    </row>
    <row r="3210" spans="2:5" ht="15" customHeight="1" x14ac:dyDescent="0.25">
      <c r="B3210" s="9"/>
      <c r="C3210" s="17" t="s">
        <v>11</v>
      </c>
      <c r="D3210" s="7">
        <v>1551.9851200000001</v>
      </c>
      <c r="E3210" s="10"/>
    </row>
    <row r="3211" spans="2:5" ht="15" customHeight="1" x14ac:dyDescent="0.25">
      <c r="B3211" s="9"/>
      <c r="C3211" s="17" t="s">
        <v>12</v>
      </c>
      <c r="D3211" s="7">
        <v>2270.5668599999999</v>
      </c>
      <c r="E3211" s="10"/>
    </row>
    <row r="3212" spans="2:5" ht="15" customHeight="1" x14ac:dyDescent="0.25">
      <c r="B3212" s="9"/>
      <c r="C3212" s="14" t="s">
        <v>2</v>
      </c>
      <c r="D3212" s="11">
        <v>1.85232</v>
      </c>
      <c r="E3212" s="10"/>
    </row>
    <row r="3213" spans="2:5" ht="15" customHeight="1" x14ac:dyDescent="0.25">
      <c r="B3213" s="9"/>
      <c r="C3213" s="17" t="s">
        <v>16</v>
      </c>
      <c r="D3213" s="7">
        <v>22.913740000000001</v>
      </c>
      <c r="E3213" s="10"/>
    </row>
    <row r="3214" spans="2:5" ht="15" customHeight="1" x14ac:dyDescent="0.25">
      <c r="B3214" s="9"/>
      <c r="C3214" s="25" t="s">
        <v>17</v>
      </c>
      <c r="D3214" s="26">
        <v>387.67169000000001</v>
      </c>
      <c r="E3214" s="10"/>
    </row>
    <row r="3215" spans="2:5" ht="15" customHeight="1" x14ac:dyDescent="0.25">
      <c r="B3215" s="9"/>
      <c r="C3215" s="15" t="s">
        <v>23</v>
      </c>
      <c r="D3215" s="7">
        <v>4128.0906100000002</v>
      </c>
      <c r="E3215" s="10"/>
    </row>
    <row r="3216" spans="2:5" ht="15" customHeight="1" x14ac:dyDescent="0.25">
      <c r="B3216" s="9"/>
      <c r="C3216" s="18" t="s">
        <v>0</v>
      </c>
      <c r="D3216" s="11">
        <v>4128.0906100000002</v>
      </c>
      <c r="E3216" s="10"/>
    </row>
    <row r="3217" spans="2:5" ht="15" customHeight="1" x14ac:dyDescent="0.25">
      <c r="B3217" s="9"/>
      <c r="C3217" s="15" t="s">
        <v>25</v>
      </c>
      <c r="D3217" s="7">
        <v>4234.9897300000002</v>
      </c>
      <c r="E3217" s="10"/>
    </row>
    <row r="3218" spans="2:5" ht="15" customHeight="1" x14ac:dyDescent="0.25">
      <c r="B3218" s="9"/>
      <c r="C3218" s="23" t="s">
        <v>10</v>
      </c>
      <c r="D3218" s="26">
        <v>3847.3180400000001</v>
      </c>
      <c r="E3218" s="10"/>
    </row>
    <row r="3219" spans="2:5" ht="15" customHeight="1" x14ac:dyDescent="0.25">
      <c r="B3219" s="9"/>
      <c r="C3219" s="23" t="s">
        <v>17</v>
      </c>
      <c r="D3219" s="26">
        <v>387.67169000000001</v>
      </c>
      <c r="E3219" s="10"/>
    </row>
    <row r="3220" spans="2:5" ht="15" customHeight="1" x14ac:dyDescent="0.25">
      <c r="B3220" s="9"/>
      <c r="C3220" s="21" t="s">
        <v>27</v>
      </c>
      <c r="D3220" s="12">
        <v>-106.89912</v>
      </c>
      <c r="E3220" s="10"/>
    </row>
    <row r="3221" spans="2:5" ht="15" customHeight="1" x14ac:dyDescent="0.25">
      <c r="B3221" s="9"/>
      <c r="C3221" s="21" t="s">
        <v>28</v>
      </c>
      <c r="D3221" s="12">
        <v>2092.3771499999998</v>
      </c>
      <c r="E3221" s="10"/>
    </row>
    <row r="3222" spans="2:5" ht="15" customHeight="1" x14ac:dyDescent="0.25">
      <c r="B3222" s="9"/>
      <c r="C3222" s="21" t="s">
        <v>29</v>
      </c>
      <c r="D3222" s="12">
        <v>1985.47803</v>
      </c>
      <c r="E3222" s="10"/>
    </row>
    <row r="3223" spans="2:5" ht="15" customHeight="1" x14ac:dyDescent="0.25">
      <c r="B3223" s="9"/>
      <c r="C3223" s="15" t="s">
        <v>31</v>
      </c>
      <c r="D3223" s="8">
        <v>320</v>
      </c>
      <c r="E3223" s="10"/>
    </row>
    <row r="3224" spans="2:5" ht="30" customHeight="1" x14ac:dyDescent="0.25">
      <c r="B3224" s="9"/>
      <c r="C3224" s="16" t="s">
        <v>32</v>
      </c>
      <c r="D3224" s="8">
        <v>186</v>
      </c>
      <c r="E3224" s="10"/>
    </row>
    <row r="3225" spans="2:5" ht="15" customHeight="1" x14ac:dyDescent="0.25">
      <c r="B3225" s="9"/>
      <c r="C3225" s="16" t="s">
        <v>33</v>
      </c>
      <c r="D3225" s="8">
        <v>134</v>
      </c>
      <c r="E3225" s="10"/>
    </row>
    <row r="3226" spans="2:5" ht="13.8" x14ac:dyDescent="0.25">
      <c r="B3226" s="9"/>
      <c r="C3226" s="216" t="s">
        <v>195</v>
      </c>
      <c r="D3226" s="217"/>
      <c r="E3226" s="10"/>
    </row>
    <row r="3227" spans="2:5" ht="15" customHeight="1" x14ac:dyDescent="0.25">
      <c r="B3227" s="9"/>
      <c r="C3227" s="13" t="s">
        <v>0</v>
      </c>
      <c r="D3227" s="11">
        <v>13802.5</v>
      </c>
      <c r="E3227" s="10"/>
    </row>
    <row r="3228" spans="2:5" ht="15" customHeight="1" x14ac:dyDescent="0.25">
      <c r="B3228" s="9"/>
      <c r="C3228" s="14" t="s">
        <v>2</v>
      </c>
      <c r="D3228" s="11">
        <v>219.9</v>
      </c>
      <c r="E3228" s="10"/>
    </row>
    <row r="3229" spans="2:5" ht="15" customHeight="1" x14ac:dyDescent="0.25">
      <c r="B3229" s="9"/>
      <c r="C3229" s="14" t="s">
        <v>3</v>
      </c>
      <c r="D3229" s="11">
        <v>13582.6</v>
      </c>
      <c r="E3229" s="10"/>
    </row>
    <row r="3230" spans="2:5" ht="15" customHeight="1" x14ac:dyDescent="0.25">
      <c r="B3230" s="9"/>
      <c r="C3230" s="22" t="s">
        <v>10</v>
      </c>
      <c r="D3230" s="26">
        <v>13872.899999999998</v>
      </c>
      <c r="E3230" s="10"/>
    </row>
    <row r="3231" spans="2:5" ht="15" customHeight="1" x14ac:dyDescent="0.25">
      <c r="B3231" s="9"/>
      <c r="C3231" s="17" t="s">
        <v>11</v>
      </c>
      <c r="D3231" s="7">
        <v>12816.8</v>
      </c>
      <c r="E3231" s="10"/>
    </row>
    <row r="3232" spans="2:5" ht="15" customHeight="1" x14ac:dyDescent="0.25">
      <c r="B3232" s="9"/>
      <c r="C3232" s="17" t="s">
        <v>12</v>
      </c>
      <c r="D3232" s="7">
        <v>955.3</v>
      </c>
      <c r="E3232" s="10"/>
    </row>
    <row r="3233" spans="2:5" ht="15" customHeight="1" x14ac:dyDescent="0.25">
      <c r="B3233" s="9"/>
      <c r="C3233" s="17" t="s">
        <v>15</v>
      </c>
      <c r="D3233" s="7">
        <v>95.3</v>
      </c>
      <c r="E3233" s="10"/>
    </row>
    <row r="3234" spans="2:5" ht="15" customHeight="1" x14ac:dyDescent="0.25">
      <c r="B3234" s="9"/>
      <c r="C3234" s="17" t="s">
        <v>16</v>
      </c>
      <c r="D3234" s="7">
        <v>5.5</v>
      </c>
      <c r="E3234" s="10"/>
    </row>
    <row r="3235" spans="2:5" ht="15" customHeight="1" x14ac:dyDescent="0.25">
      <c r="B3235" s="9"/>
      <c r="C3235" s="15" t="s">
        <v>23</v>
      </c>
      <c r="D3235" s="7">
        <v>13802.5</v>
      </c>
      <c r="E3235" s="10"/>
    </row>
    <row r="3236" spans="2:5" ht="15" customHeight="1" x14ac:dyDescent="0.25">
      <c r="B3236" s="9"/>
      <c r="C3236" s="18" t="s">
        <v>0</v>
      </c>
      <c r="D3236" s="11">
        <v>13802.5</v>
      </c>
      <c r="E3236" s="10"/>
    </row>
    <row r="3237" spans="2:5" ht="15" customHeight="1" x14ac:dyDescent="0.25">
      <c r="B3237" s="9"/>
      <c r="C3237" s="15" t="s">
        <v>25</v>
      </c>
      <c r="D3237" s="7">
        <v>13872.9</v>
      </c>
      <c r="E3237" s="10"/>
    </row>
    <row r="3238" spans="2:5" ht="15" customHeight="1" x14ac:dyDescent="0.25">
      <c r="B3238" s="9"/>
      <c r="C3238" s="23" t="s">
        <v>10</v>
      </c>
      <c r="D3238" s="26">
        <v>13872.9</v>
      </c>
      <c r="E3238" s="10"/>
    </row>
    <row r="3239" spans="2:5" ht="15" customHeight="1" x14ac:dyDescent="0.25">
      <c r="B3239" s="9"/>
      <c r="C3239" s="21" t="s">
        <v>27</v>
      </c>
      <c r="D3239" s="12">
        <v>-70.400000000000006</v>
      </c>
      <c r="E3239" s="10"/>
    </row>
    <row r="3240" spans="2:5" ht="15" customHeight="1" x14ac:dyDescent="0.25">
      <c r="B3240" s="9"/>
      <c r="C3240" s="21" t="s">
        <v>28</v>
      </c>
      <c r="D3240" s="12">
        <v>704.5</v>
      </c>
      <c r="E3240" s="10"/>
    </row>
    <row r="3241" spans="2:5" ht="15" customHeight="1" x14ac:dyDescent="0.25">
      <c r="B3241" s="9"/>
      <c r="C3241" s="21" t="s">
        <v>29</v>
      </c>
      <c r="D3241" s="12">
        <v>634.1</v>
      </c>
      <c r="E3241" s="10"/>
    </row>
    <row r="3242" spans="2:5" ht="15" customHeight="1" x14ac:dyDescent="0.25">
      <c r="B3242" s="9"/>
      <c r="C3242" s="15" t="s">
        <v>31</v>
      </c>
      <c r="D3242" s="8">
        <v>1149</v>
      </c>
      <c r="E3242" s="10"/>
    </row>
    <row r="3243" spans="2:5" ht="30" customHeight="1" x14ac:dyDescent="0.25">
      <c r="B3243" s="9"/>
      <c r="C3243" s="16" t="s">
        <v>32</v>
      </c>
      <c r="D3243" s="8">
        <v>975</v>
      </c>
      <c r="E3243" s="10"/>
    </row>
    <row r="3244" spans="2:5" ht="15" customHeight="1" x14ac:dyDescent="0.25">
      <c r="B3244" s="9"/>
      <c r="C3244" s="16" t="s">
        <v>33</v>
      </c>
      <c r="D3244" s="8">
        <v>174</v>
      </c>
      <c r="E3244" s="10"/>
    </row>
    <row r="3245" spans="2:5" ht="13.8" x14ac:dyDescent="0.25">
      <c r="B3245" s="9"/>
      <c r="C3245" s="216" t="s">
        <v>196</v>
      </c>
      <c r="D3245" s="217"/>
      <c r="E3245" s="10"/>
    </row>
    <row r="3246" spans="2:5" ht="15" customHeight="1" x14ac:dyDescent="0.25">
      <c r="B3246" s="9"/>
      <c r="C3246" s="13" t="s">
        <v>0</v>
      </c>
      <c r="D3246" s="11">
        <v>7635.59</v>
      </c>
      <c r="E3246" s="10"/>
    </row>
    <row r="3247" spans="2:5" ht="15" customHeight="1" x14ac:dyDescent="0.25">
      <c r="B3247" s="9"/>
      <c r="C3247" s="14" t="s">
        <v>2</v>
      </c>
      <c r="D3247" s="11">
        <v>191.38</v>
      </c>
      <c r="E3247" s="10"/>
    </row>
    <row r="3248" spans="2:5" ht="15" customHeight="1" x14ac:dyDescent="0.25">
      <c r="B3248" s="9"/>
      <c r="C3248" s="14" t="s">
        <v>3</v>
      </c>
      <c r="D3248" s="11">
        <v>7444.21</v>
      </c>
      <c r="E3248" s="10"/>
    </row>
    <row r="3249" spans="2:5" ht="15" customHeight="1" x14ac:dyDescent="0.25">
      <c r="B3249" s="9"/>
      <c r="C3249" s="22" t="s">
        <v>10</v>
      </c>
      <c r="D3249" s="26">
        <v>7468.44</v>
      </c>
      <c r="E3249" s="10"/>
    </row>
    <row r="3250" spans="2:5" ht="15" customHeight="1" x14ac:dyDescent="0.25">
      <c r="B3250" s="9"/>
      <c r="C3250" s="17" t="s">
        <v>11</v>
      </c>
      <c r="D3250" s="7">
        <v>6678.32</v>
      </c>
      <c r="E3250" s="10"/>
    </row>
    <row r="3251" spans="2:5" ht="15" customHeight="1" x14ac:dyDescent="0.25">
      <c r="B3251" s="9"/>
      <c r="C3251" s="17" t="s">
        <v>12</v>
      </c>
      <c r="D3251" s="7">
        <v>722.03</v>
      </c>
      <c r="E3251" s="10"/>
    </row>
    <row r="3252" spans="2:5" ht="15" customHeight="1" x14ac:dyDescent="0.25">
      <c r="B3252" s="9"/>
      <c r="C3252" s="17" t="s">
        <v>15</v>
      </c>
      <c r="D3252" s="7">
        <v>68.09</v>
      </c>
      <c r="E3252" s="10"/>
    </row>
    <row r="3253" spans="2:5" ht="15" customHeight="1" x14ac:dyDescent="0.25">
      <c r="B3253" s="9"/>
      <c r="C3253" s="25" t="s">
        <v>17</v>
      </c>
      <c r="D3253" s="26">
        <v>47.58</v>
      </c>
      <c r="E3253" s="10"/>
    </row>
    <row r="3254" spans="2:5" ht="15" customHeight="1" x14ac:dyDescent="0.25">
      <c r="B3254" s="9"/>
      <c r="C3254" s="15" t="s">
        <v>23</v>
      </c>
      <c r="D3254" s="7">
        <v>7635.59</v>
      </c>
      <c r="E3254" s="10"/>
    </row>
    <row r="3255" spans="2:5" ht="15" customHeight="1" x14ac:dyDescent="0.25">
      <c r="B3255" s="9"/>
      <c r="C3255" s="18" t="s">
        <v>0</v>
      </c>
      <c r="D3255" s="11">
        <v>7635.59</v>
      </c>
      <c r="E3255" s="10"/>
    </row>
    <row r="3256" spans="2:5" ht="15" customHeight="1" x14ac:dyDescent="0.25">
      <c r="B3256" s="9"/>
      <c r="C3256" s="15" t="s">
        <v>25</v>
      </c>
      <c r="D3256" s="7">
        <v>7516.0199999999995</v>
      </c>
      <c r="E3256" s="10"/>
    </row>
    <row r="3257" spans="2:5" ht="15" customHeight="1" x14ac:dyDescent="0.25">
      <c r="B3257" s="9"/>
      <c r="C3257" s="23" t="s">
        <v>10</v>
      </c>
      <c r="D3257" s="26">
        <v>7468.44</v>
      </c>
      <c r="E3257" s="10"/>
    </row>
    <row r="3258" spans="2:5" ht="15" customHeight="1" x14ac:dyDescent="0.25">
      <c r="B3258" s="9"/>
      <c r="C3258" s="23" t="s">
        <v>17</v>
      </c>
      <c r="D3258" s="26">
        <v>47.58</v>
      </c>
      <c r="E3258" s="10"/>
    </row>
    <row r="3259" spans="2:5" ht="15" customHeight="1" x14ac:dyDescent="0.25">
      <c r="B3259" s="9"/>
      <c r="C3259" s="21" t="s">
        <v>27</v>
      </c>
      <c r="D3259" s="12">
        <v>119.57</v>
      </c>
      <c r="E3259" s="10"/>
    </row>
    <row r="3260" spans="2:5" ht="15" customHeight="1" x14ac:dyDescent="0.25">
      <c r="B3260" s="9"/>
      <c r="C3260" s="21" t="s">
        <v>28</v>
      </c>
      <c r="D3260" s="12">
        <v>856.32</v>
      </c>
      <c r="E3260" s="10"/>
    </row>
    <row r="3261" spans="2:5" ht="15" customHeight="1" x14ac:dyDescent="0.25">
      <c r="B3261" s="9"/>
      <c r="C3261" s="21" t="s">
        <v>29</v>
      </c>
      <c r="D3261" s="12">
        <v>975.89</v>
      </c>
      <c r="E3261" s="10"/>
    </row>
    <row r="3262" spans="2:5" ht="15" customHeight="1" x14ac:dyDescent="0.25">
      <c r="B3262" s="9"/>
      <c r="C3262" s="15" t="s">
        <v>31</v>
      </c>
      <c r="D3262" s="8">
        <v>598</v>
      </c>
      <c r="E3262" s="10"/>
    </row>
    <row r="3263" spans="2:5" ht="30" customHeight="1" x14ac:dyDescent="0.25">
      <c r="B3263" s="9"/>
      <c r="C3263" s="16" t="s">
        <v>32</v>
      </c>
      <c r="D3263" s="8">
        <v>491</v>
      </c>
      <c r="E3263" s="10"/>
    </row>
    <row r="3264" spans="2:5" ht="15" customHeight="1" x14ac:dyDescent="0.25">
      <c r="B3264" s="9"/>
      <c r="C3264" s="16" t="s">
        <v>33</v>
      </c>
      <c r="D3264" s="8">
        <v>107</v>
      </c>
      <c r="E3264" s="10"/>
    </row>
    <row r="3265" spans="2:5" ht="13.8" x14ac:dyDescent="0.25">
      <c r="B3265" s="9"/>
      <c r="C3265" s="216" t="s">
        <v>197</v>
      </c>
      <c r="D3265" s="217"/>
      <c r="E3265" s="10"/>
    </row>
    <row r="3266" spans="2:5" ht="15" customHeight="1" x14ac:dyDescent="0.25">
      <c r="B3266" s="9"/>
      <c r="C3266" s="13" t="s">
        <v>0</v>
      </c>
      <c r="D3266" s="11">
        <v>7519.6900000000005</v>
      </c>
      <c r="E3266" s="10"/>
    </row>
    <row r="3267" spans="2:5" ht="15" customHeight="1" x14ac:dyDescent="0.25">
      <c r="B3267" s="9"/>
      <c r="C3267" s="14" t="s">
        <v>2</v>
      </c>
      <c r="D3267" s="11">
        <v>25.64</v>
      </c>
      <c r="E3267" s="10"/>
    </row>
    <row r="3268" spans="2:5" ht="15" customHeight="1" x14ac:dyDescent="0.25">
      <c r="B3268" s="9"/>
      <c r="C3268" s="14" t="s">
        <v>3</v>
      </c>
      <c r="D3268" s="11">
        <v>7494.05</v>
      </c>
      <c r="E3268" s="10"/>
    </row>
    <row r="3269" spans="2:5" ht="15" customHeight="1" x14ac:dyDescent="0.25">
      <c r="B3269" s="9"/>
      <c r="C3269" s="22" t="s">
        <v>10</v>
      </c>
      <c r="D3269" s="26">
        <v>7484.2999999999993</v>
      </c>
      <c r="E3269" s="10"/>
    </row>
    <row r="3270" spans="2:5" ht="15" customHeight="1" x14ac:dyDescent="0.25">
      <c r="B3270" s="9"/>
      <c r="C3270" s="17" t="s">
        <v>11</v>
      </c>
      <c r="D3270" s="7">
        <v>6669.82</v>
      </c>
      <c r="E3270" s="10"/>
    </row>
    <row r="3271" spans="2:5" ht="15" customHeight="1" x14ac:dyDescent="0.25">
      <c r="B3271" s="9"/>
      <c r="C3271" s="17" t="s">
        <v>12</v>
      </c>
      <c r="D3271" s="7">
        <v>756.32999999999993</v>
      </c>
      <c r="E3271" s="10"/>
    </row>
    <row r="3272" spans="2:5" ht="15" customHeight="1" x14ac:dyDescent="0.25">
      <c r="B3272" s="9"/>
      <c r="C3272" s="17" t="s">
        <v>15</v>
      </c>
      <c r="D3272" s="7">
        <v>52.65</v>
      </c>
      <c r="E3272" s="10"/>
    </row>
    <row r="3273" spans="2:5" ht="15" customHeight="1" x14ac:dyDescent="0.25">
      <c r="B3273" s="9"/>
      <c r="C3273" s="17" t="s">
        <v>16</v>
      </c>
      <c r="D3273" s="7">
        <v>5.5</v>
      </c>
      <c r="E3273" s="10"/>
    </row>
    <row r="3274" spans="2:5" ht="15" customHeight="1" x14ac:dyDescent="0.25">
      <c r="B3274" s="9"/>
      <c r="C3274" s="25" t="s">
        <v>17</v>
      </c>
      <c r="D3274" s="26">
        <v>20.9</v>
      </c>
      <c r="E3274" s="10"/>
    </row>
    <row r="3275" spans="2:5" ht="15" customHeight="1" x14ac:dyDescent="0.25">
      <c r="B3275" s="9"/>
      <c r="C3275" s="15" t="s">
        <v>23</v>
      </c>
      <c r="D3275" s="7">
        <v>7519.69</v>
      </c>
      <c r="E3275" s="10"/>
    </row>
    <row r="3276" spans="2:5" ht="15" customHeight="1" x14ac:dyDescent="0.25">
      <c r="B3276" s="9"/>
      <c r="C3276" s="18" t="s">
        <v>0</v>
      </c>
      <c r="D3276" s="11">
        <v>7519.69</v>
      </c>
      <c r="E3276" s="10"/>
    </row>
    <row r="3277" spans="2:5" ht="15" customHeight="1" x14ac:dyDescent="0.25">
      <c r="B3277" s="9"/>
      <c r="C3277" s="15" t="s">
        <v>25</v>
      </c>
      <c r="D3277" s="7">
        <v>7505.2</v>
      </c>
      <c r="E3277" s="10"/>
    </row>
    <row r="3278" spans="2:5" ht="15" customHeight="1" x14ac:dyDescent="0.25">
      <c r="B3278" s="9"/>
      <c r="C3278" s="23" t="s">
        <v>10</v>
      </c>
      <c r="D3278" s="26">
        <v>7484.3</v>
      </c>
      <c r="E3278" s="10"/>
    </row>
    <row r="3279" spans="2:5" ht="15" customHeight="1" x14ac:dyDescent="0.25">
      <c r="B3279" s="9"/>
      <c r="C3279" s="23" t="s">
        <v>17</v>
      </c>
      <c r="D3279" s="26">
        <v>20.9</v>
      </c>
      <c r="E3279" s="10"/>
    </row>
    <row r="3280" spans="2:5" ht="15" customHeight="1" x14ac:dyDescent="0.25">
      <c r="B3280" s="9"/>
      <c r="C3280" s="21" t="s">
        <v>27</v>
      </c>
      <c r="D3280" s="12">
        <v>14.49</v>
      </c>
      <c r="E3280" s="10"/>
    </row>
    <row r="3281" spans="2:5" ht="15" customHeight="1" x14ac:dyDescent="0.25">
      <c r="B3281" s="9"/>
      <c r="C3281" s="21" t="s">
        <v>28</v>
      </c>
      <c r="D3281" s="12">
        <v>185.02</v>
      </c>
      <c r="E3281" s="10"/>
    </row>
    <row r="3282" spans="2:5" ht="15" customHeight="1" x14ac:dyDescent="0.25">
      <c r="B3282" s="9"/>
      <c r="C3282" s="21" t="s">
        <v>29</v>
      </c>
      <c r="D3282" s="12">
        <v>199.51</v>
      </c>
      <c r="E3282" s="10"/>
    </row>
    <row r="3283" spans="2:5" ht="15" customHeight="1" x14ac:dyDescent="0.25">
      <c r="B3283" s="9"/>
      <c r="C3283" s="15" t="s">
        <v>31</v>
      </c>
      <c r="D3283" s="8">
        <v>568</v>
      </c>
      <c r="E3283" s="10"/>
    </row>
    <row r="3284" spans="2:5" ht="30" customHeight="1" x14ac:dyDescent="0.25">
      <c r="B3284" s="9"/>
      <c r="C3284" s="16" t="s">
        <v>32</v>
      </c>
      <c r="D3284" s="8">
        <v>468</v>
      </c>
      <c r="E3284" s="10"/>
    </row>
    <row r="3285" spans="2:5" ht="15" customHeight="1" x14ac:dyDescent="0.25">
      <c r="B3285" s="9"/>
      <c r="C3285" s="16" t="s">
        <v>33</v>
      </c>
      <c r="D3285" s="8">
        <v>100</v>
      </c>
      <c r="E3285" s="10"/>
    </row>
    <row r="3286" spans="2:5" ht="13.8" x14ac:dyDescent="0.25">
      <c r="B3286" s="9"/>
      <c r="C3286" s="216" t="s">
        <v>198</v>
      </c>
      <c r="D3286" s="217"/>
      <c r="E3286" s="10"/>
    </row>
    <row r="3287" spans="2:5" ht="15" customHeight="1" x14ac:dyDescent="0.25">
      <c r="B3287" s="9"/>
      <c r="C3287" s="13" t="s">
        <v>0</v>
      </c>
      <c r="D3287" s="11">
        <v>13317</v>
      </c>
      <c r="E3287" s="10"/>
    </row>
    <row r="3288" spans="2:5" ht="15" customHeight="1" x14ac:dyDescent="0.25">
      <c r="B3288" s="9"/>
      <c r="C3288" s="14" t="s">
        <v>2</v>
      </c>
      <c r="D3288" s="11">
        <v>282</v>
      </c>
      <c r="E3288" s="10"/>
    </row>
    <row r="3289" spans="2:5" ht="15" customHeight="1" x14ac:dyDescent="0.25">
      <c r="B3289" s="9"/>
      <c r="C3289" s="14" t="s">
        <v>3</v>
      </c>
      <c r="D3289" s="11">
        <v>13035</v>
      </c>
      <c r="E3289" s="10"/>
    </row>
    <row r="3290" spans="2:5" ht="15" customHeight="1" x14ac:dyDescent="0.25">
      <c r="B3290" s="9"/>
      <c r="C3290" s="22" t="s">
        <v>10</v>
      </c>
      <c r="D3290" s="26">
        <v>13150</v>
      </c>
      <c r="E3290" s="10"/>
    </row>
    <row r="3291" spans="2:5" ht="15" customHeight="1" x14ac:dyDescent="0.25">
      <c r="B3291" s="9"/>
      <c r="C3291" s="17" t="s">
        <v>11</v>
      </c>
      <c r="D3291" s="7">
        <v>11687</v>
      </c>
      <c r="E3291" s="10"/>
    </row>
    <row r="3292" spans="2:5" ht="15" customHeight="1" x14ac:dyDescent="0.25">
      <c r="B3292" s="9"/>
      <c r="C3292" s="17" t="s">
        <v>12</v>
      </c>
      <c r="D3292" s="7">
        <v>770</v>
      </c>
      <c r="E3292" s="10"/>
    </row>
    <row r="3293" spans="2:5" ht="15" customHeight="1" x14ac:dyDescent="0.25">
      <c r="B3293" s="9"/>
      <c r="C3293" s="17" t="s">
        <v>15</v>
      </c>
      <c r="D3293" s="7">
        <v>145</v>
      </c>
      <c r="E3293" s="10"/>
    </row>
    <row r="3294" spans="2:5" ht="15" customHeight="1" x14ac:dyDescent="0.25">
      <c r="B3294" s="9"/>
      <c r="C3294" s="17" t="s">
        <v>16</v>
      </c>
      <c r="D3294" s="7">
        <v>548</v>
      </c>
      <c r="E3294" s="10"/>
    </row>
    <row r="3295" spans="2:5" ht="15" customHeight="1" x14ac:dyDescent="0.25">
      <c r="B3295" s="9"/>
      <c r="C3295" s="15" t="s">
        <v>23</v>
      </c>
      <c r="D3295" s="7">
        <v>13317</v>
      </c>
      <c r="E3295" s="10"/>
    </row>
    <row r="3296" spans="2:5" ht="15" customHeight="1" x14ac:dyDescent="0.25">
      <c r="B3296" s="9"/>
      <c r="C3296" s="18" t="s">
        <v>0</v>
      </c>
      <c r="D3296" s="11">
        <v>13317</v>
      </c>
      <c r="E3296" s="10"/>
    </row>
    <row r="3297" spans="2:5" ht="15" customHeight="1" x14ac:dyDescent="0.25">
      <c r="B3297" s="9"/>
      <c r="C3297" s="15" t="s">
        <v>25</v>
      </c>
      <c r="D3297" s="7">
        <v>13150</v>
      </c>
      <c r="E3297" s="10"/>
    </row>
    <row r="3298" spans="2:5" ht="15" customHeight="1" x14ac:dyDescent="0.25">
      <c r="B3298" s="9"/>
      <c r="C3298" s="23" t="s">
        <v>10</v>
      </c>
      <c r="D3298" s="26">
        <v>13150</v>
      </c>
      <c r="E3298" s="10"/>
    </row>
    <row r="3299" spans="2:5" ht="15" customHeight="1" x14ac:dyDescent="0.25">
      <c r="B3299" s="9"/>
      <c r="C3299" s="21" t="s">
        <v>27</v>
      </c>
      <c r="D3299" s="12">
        <v>167</v>
      </c>
      <c r="E3299" s="10"/>
    </row>
    <row r="3300" spans="2:5" ht="15" customHeight="1" x14ac:dyDescent="0.25">
      <c r="B3300" s="9"/>
      <c r="C3300" s="21" t="s">
        <v>28</v>
      </c>
      <c r="D3300" s="12">
        <v>435</v>
      </c>
      <c r="E3300" s="10"/>
    </row>
    <row r="3301" spans="2:5" ht="15" customHeight="1" x14ac:dyDescent="0.25">
      <c r="B3301" s="9"/>
      <c r="C3301" s="21" t="s">
        <v>29</v>
      </c>
      <c r="D3301" s="12">
        <v>602</v>
      </c>
      <c r="E3301" s="10"/>
    </row>
    <row r="3302" spans="2:5" ht="15" customHeight="1" x14ac:dyDescent="0.25">
      <c r="B3302" s="9"/>
      <c r="C3302" s="15" t="s">
        <v>31</v>
      </c>
      <c r="D3302" s="8">
        <v>1089</v>
      </c>
      <c r="E3302" s="10"/>
    </row>
    <row r="3303" spans="2:5" ht="30" customHeight="1" x14ac:dyDescent="0.25">
      <c r="B3303" s="9"/>
      <c r="C3303" s="16" t="s">
        <v>32</v>
      </c>
      <c r="D3303" s="8">
        <v>878</v>
      </c>
      <c r="E3303" s="10"/>
    </row>
    <row r="3304" spans="2:5" ht="15" customHeight="1" x14ac:dyDescent="0.25">
      <c r="B3304" s="9"/>
      <c r="C3304" s="16" t="s">
        <v>33</v>
      </c>
      <c r="D3304" s="8">
        <v>211</v>
      </c>
      <c r="E3304" s="10"/>
    </row>
    <row r="3305" spans="2:5" ht="13.8" x14ac:dyDescent="0.25">
      <c r="B3305" s="9"/>
      <c r="C3305" s="216" t="s">
        <v>199</v>
      </c>
      <c r="D3305" s="217"/>
      <c r="E3305" s="10"/>
    </row>
    <row r="3306" spans="2:5" ht="15" customHeight="1" x14ac:dyDescent="0.25">
      <c r="B3306" s="9"/>
      <c r="C3306" s="13" t="s">
        <v>0</v>
      </c>
      <c r="D3306" s="11">
        <v>4244.5921200000003</v>
      </c>
      <c r="E3306" s="10"/>
    </row>
    <row r="3307" spans="2:5" ht="15" customHeight="1" x14ac:dyDescent="0.25">
      <c r="B3307" s="9"/>
      <c r="C3307" s="14" t="s">
        <v>2</v>
      </c>
      <c r="D3307" s="11">
        <v>2773.28719</v>
      </c>
      <c r="E3307" s="10"/>
    </row>
    <row r="3308" spans="2:5" ht="15" customHeight="1" x14ac:dyDescent="0.25">
      <c r="B3308" s="9"/>
      <c r="C3308" s="14" t="s">
        <v>3</v>
      </c>
      <c r="D3308" s="11">
        <v>1471.30493</v>
      </c>
      <c r="E3308" s="10"/>
    </row>
    <row r="3309" spans="2:5" ht="15" customHeight="1" x14ac:dyDescent="0.25">
      <c r="B3309" s="9"/>
      <c r="C3309" s="22" t="s">
        <v>10</v>
      </c>
      <c r="D3309" s="26">
        <v>813.46835999999996</v>
      </c>
      <c r="E3309" s="10"/>
    </row>
    <row r="3310" spans="2:5" ht="15" customHeight="1" x14ac:dyDescent="0.25">
      <c r="B3310" s="9"/>
      <c r="C3310" s="17" t="s">
        <v>12</v>
      </c>
      <c r="D3310" s="7">
        <v>811.30895999999996</v>
      </c>
      <c r="E3310" s="10"/>
    </row>
    <row r="3311" spans="2:5" ht="15" customHeight="1" x14ac:dyDescent="0.25">
      <c r="B3311" s="9"/>
      <c r="C3311" s="17" t="s">
        <v>15</v>
      </c>
      <c r="D3311" s="7">
        <v>2.1594000000000002</v>
      </c>
      <c r="E3311" s="10"/>
    </row>
    <row r="3312" spans="2:5" ht="15" customHeight="1" x14ac:dyDescent="0.25">
      <c r="B3312" s="9"/>
      <c r="C3312" s="25" t="s">
        <v>17</v>
      </c>
      <c r="D3312" s="26">
        <v>131.40600000000001</v>
      </c>
      <c r="E3312" s="10"/>
    </row>
    <row r="3313" spans="2:5" ht="15" customHeight="1" x14ac:dyDescent="0.25">
      <c r="B3313" s="9"/>
      <c r="C3313" s="15" t="s">
        <v>23</v>
      </c>
      <c r="D3313" s="7">
        <v>4244.5921200000003</v>
      </c>
      <c r="E3313" s="10"/>
    </row>
    <row r="3314" spans="2:5" ht="15" customHeight="1" x14ac:dyDescent="0.25">
      <c r="B3314" s="9"/>
      <c r="C3314" s="18" t="s">
        <v>0</v>
      </c>
      <c r="D3314" s="11">
        <v>4244.5921200000003</v>
      </c>
      <c r="E3314" s="10"/>
    </row>
    <row r="3315" spans="2:5" ht="15" customHeight="1" x14ac:dyDescent="0.25">
      <c r="B3315" s="9"/>
      <c r="C3315" s="15" t="s">
        <v>25</v>
      </c>
      <c r="D3315" s="7">
        <v>944.87436000000002</v>
      </c>
      <c r="E3315" s="10"/>
    </row>
    <row r="3316" spans="2:5" ht="15" customHeight="1" x14ac:dyDescent="0.25">
      <c r="B3316" s="9"/>
      <c r="C3316" s="23" t="s">
        <v>10</v>
      </c>
      <c r="D3316" s="26">
        <v>813.46835999999996</v>
      </c>
      <c r="E3316" s="10"/>
    </row>
    <row r="3317" spans="2:5" ht="15" customHeight="1" x14ac:dyDescent="0.25">
      <c r="B3317" s="9"/>
      <c r="C3317" s="23" t="s">
        <v>17</v>
      </c>
      <c r="D3317" s="26">
        <v>131.40600000000001</v>
      </c>
      <c r="E3317" s="10"/>
    </row>
    <row r="3318" spans="2:5" ht="15" customHeight="1" x14ac:dyDescent="0.25">
      <c r="B3318" s="9"/>
      <c r="C3318" s="21" t="s">
        <v>27</v>
      </c>
      <c r="D3318" s="12">
        <v>3299.71776</v>
      </c>
      <c r="E3318" s="10"/>
    </row>
    <row r="3319" spans="2:5" ht="15" customHeight="1" x14ac:dyDescent="0.25">
      <c r="B3319" s="9"/>
      <c r="C3319" s="21" t="s">
        <v>28</v>
      </c>
      <c r="D3319" s="12">
        <v>1423.88608</v>
      </c>
      <c r="E3319" s="10"/>
    </row>
    <row r="3320" spans="2:5" ht="15" customHeight="1" x14ac:dyDescent="0.25">
      <c r="B3320" s="9"/>
      <c r="C3320" s="21" t="s">
        <v>29</v>
      </c>
      <c r="D3320" s="12">
        <v>4723.6038399999998</v>
      </c>
      <c r="E3320" s="10"/>
    </row>
    <row r="3321" spans="2:5" ht="15" customHeight="1" x14ac:dyDescent="0.25">
      <c r="B3321" s="9"/>
      <c r="C3321" s="15" t="s">
        <v>31</v>
      </c>
      <c r="D3321" s="8">
        <v>126</v>
      </c>
      <c r="E3321" s="10"/>
    </row>
    <row r="3322" spans="2:5" ht="30" customHeight="1" x14ac:dyDescent="0.25">
      <c r="B3322" s="9"/>
      <c r="C3322" s="16" t="s">
        <v>32</v>
      </c>
      <c r="D3322" s="8">
        <v>33</v>
      </c>
      <c r="E3322" s="10"/>
    </row>
    <row r="3323" spans="2:5" ht="15" customHeight="1" x14ac:dyDescent="0.25">
      <c r="B3323" s="9"/>
      <c r="C3323" s="16" t="s">
        <v>33</v>
      </c>
      <c r="D3323" s="8">
        <v>93</v>
      </c>
      <c r="E3323" s="10"/>
    </row>
    <row r="3324" spans="2:5" ht="13.8" x14ac:dyDescent="0.25">
      <c r="B3324" s="9"/>
      <c r="C3324" s="216" t="s">
        <v>200</v>
      </c>
      <c r="D3324" s="217"/>
      <c r="E3324" s="10"/>
    </row>
    <row r="3325" spans="2:5" ht="15" customHeight="1" x14ac:dyDescent="0.25">
      <c r="B3325" s="9"/>
      <c r="C3325" s="13" t="s">
        <v>0</v>
      </c>
      <c r="D3325" s="11">
        <v>8777.26</v>
      </c>
      <c r="E3325" s="10"/>
    </row>
    <row r="3326" spans="2:5" ht="15" customHeight="1" x14ac:dyDescent="0.25">
      <c r="B3326" s="9"/>
      <c r="C3326" s="14" t="s">
        <v>2</v>
      </c>
      <c r="D3326" s="11">
        <v>214.23</v>
      </c>
      <c r="E3326" s="10"/>
    </row>
    <row r="3327" spans="2:5" ht="15" customHeight="1" x14ac:dyDescent="0.25">
      <c r="B3327" s="9"/>
      <c r="C3327" s="14" t="s">
        <v>3</v>
      </c>
      <c r="D3327" s="11">
        <v>8563.0300000000007</v>
      </c>
      <c r="E3327" s="10"/>
    </row>
    <row r="3328" spans="2:5" ht="15" customHeight="1" x14ac:dyDescent="0.25">
      <c r="B3328" s="9"/>
      <c r="C3328" s="22" t="s">
        <v>10</v>
      </c>
      <c r="D3328" s="26">
        <v>7995.01</v>
      </c>
      <c r="E3328" s="10"/>
    </row>
    <row r="3329" spans="2:5" ht="15" customHeight="1" x14ac:dyDescent="0.25">
      <c r="B3329" s="9"/>
      <c r="C3329" s="17" t="s">
        <v>11</v>
      </c>
      <c r="D3329" s="7">
        <v>6858.99</v>
      </c>
      <c r="E3329" s="10"/>
    </row>
    <row r="3330" spans="2:5" ht="15" customHeight="1" x14ac:dyDescent="0.25">
      <c r="B3330" s="9"/>
      <c r="C3330" s="17" t="s">
        <v>12</v>
      </c>
      <c r="D3330" s="7">
        <v>1057</v>
      </c>
      <c r="E3330" s="10"/>
    </row>
    <row r="3331" spans="2:5" ht="15" customHeight="1" x14ac:dyDescent="0.25">
      <c r="B3331" s="9"/>
      <c r="C3331" s="17" t="s">
        <v>15</v>
      </c>
      <c r="D3331" s="7">
        <v>79.02</v>
      </c>
      <c r="E3331" s="10"/>
    </row>
    <row r="3332" spans="2:5" ht="15" customHeight="1" x14ac:dyDescent="0.25">
      <c r="B3332" s="9"/>
      <c r="C3332" s="25" t="s">
        <v>17</v>
      </c>
      <c r="D3332" s="26">
        <v>408.63</v>
      </c>
      <c r="E3332" s="10"/>
    </row>
    <row r="3333" spans="2:5" ht="15" customHeight="1" x14ac:dyDescent="0.25">
      <c r="B3333" s="9"/>
      <c r="C3333" s="15" t="s">
        <v>23</v>
      </c>
      <c r="D3333" s="7">
        <v>8777.26</v>
      </c>
      <c r="E3333" s="10"/>
    </row>
    <row r="3334" spans="2:5" ht="15" customHeight="1" x14ac:dyDescent="0.25">
      <c r="B3334" s="9"/>
      <c r="C3334" s="18" t="s">
        <v>0</v>
      </c>
      <c r="D3334" s="11">
        <v>8777.26</v>
      </c>
      <c r="E3334" s="10"/>
    </row>
    <row r="3335" spans="2:5" ht="15" customHeight="1" x14ac:dyDescent="0.25">
      <c r="B3335" s="9"/>
      <c r="C3335" s="15" t="s">
        <v>25</v>
      </c>
      <c r="D3335" s="7">
        <v>8403.64</v>
      </c>
      <c r="E3335" s="10"/>
    </row>
    <row r="3336" spans="2:5" ht="15" customHeight="1" x14ac:dyDescent="0.25">
      <c r="B3336" s="9"/>
      <c r="C3336" s="23" t="s">
        <v>10</v>
      </c>
      <c r="D3336" s="26">
        <v>7995.01</v>
      </c>
      <c r="E3336" s="10"/>
    </row>
    <row r="3337" spans="2:5" ht="15" customHeight="1" x14ac:dyDescent="0.25">
      <c r="B3337" s="9"/>
      <c r="C3337" s="23" t="s">
        <v>17</v>
      </c>
      <c r="D3337" s="26">
        <v>408.63</v>
      </c>
      <c r="E3337" s="10"/>
    </row>
    <row r="3338" spans="2:5" ht="15" customHeight="1" x14ac:dyDescent="0.25">
      <c r="B3338" s="9"/>
      <c r="C3338" s="21" t="s">
        <v>27</v>
      </c>
      <c r="D3338" s="12">
        <v>373.62</v>
      </c>
      <c r="E3338" s="10"/>
    </row>
    <row r="3339" spans="2:5" ht="15" customHeight="1" x14ac:dyDescent="0.25">
      <c r="B3339" s="9"/>
      <c r="C3339" s="21" t="s">
        <v>28</v>
      </c>
      <c r="D3339" s="12">
        <v>1740.67</v>
      </c>
      <c r="E3339" s="10"/>
    </row>
    <row r="3340" spans="2:5" ht="15" customHeight="1" x14ac:dyDescent="0.25">
      <c r="B3340" s="9"/>
      <c r="C3340" s="21" t="s">
        <v>29</v>
      </c>
      <c r="D3340" s="12">
        <v>2114.29</v>
      </c>
      <c r="E3340" s="10"/>
    </row>
    <row r="3341" spans="2:5" ht="15" customHeight="1" x14ac:dyDescent="0.25">
      <c r="B3341" s="9"/>
      <c r="C3341" s="15" t="s">
        <v>31</v>
      </c>
      <c r="D3341" s="8">
        <v>661</v>
      </c>
      <c r="E3341" s="10"/>
    </row>
    <row r="3342" spans="2:5" ht="30" customHeight="1" x14ac:dyDescent="0.25">
      <c r="B3342" s="9"/>
      <c r="C3342" s="16" t="s">
        <v>32</v>
      </c>
      <c r="D3342" s="8">
        <v>544</v>
      </c>
      <c r="E3342" s="10"/>
    </row>
    <row r="3343" spans="2:5" ht="15" customHeight="1" x14ac:dyDescent="0.25">
      <c r="B3343" s="9"/>
      <c r="C3343" s="16" t="s">
        <v>33</v>
      </c>
      <c r="D3343" s="8">
        <v>117</v>
      </c>
      <c r="E3343" s="10"/>
    </row>
    <row r="3344" spans="2:5" ht="15" customHeight="1" x14ac:dyDescent="0.25">
      <c r="B3344" s="9"/>
      <c r="C3344" s="216" t="s">
        <v>201</v>
      </c>
      <c r="D3344" s="217"/>
      <c r="E3344" s="10"/>
    </row>
    <row r="3345" spans="2:5" ht="15" customHeight="1" x14ac:dyDescent="0.25">
      <c r="B3345" s="9"/>
      <c r="C3345" s="13" t="s">
        <v>0</v>
      </c>
      <c r="D3345" s="11">
        <v>5020.1710700000003</v>
      </c>
      <c r="E3345" s="10"/>
    </row>
    <row r="3346" spans="2:5" ht="15" customHeight="1" x14ac:dyDescent="0.25">
      <c r="B3346" s="9"/>
      <c r="C3346" s="14" t="s">
        <v>3</v>
      </c>
      <c r="D3346" s="11">
        <v>5020.1710700000003</v>
      </c>
      <c r="E3346" s="10"/>
    </row>
    <row r="3347" spans="2:5" ht="15" customHeight="1" x14ac:dyDescent="0.25">
      <c r="B3347" s="9"/>
      <c r="C3347" s="22" t="s">
        <v>10</v>
      </c>
      <c r="D3347" s="26">
        <v>3369.7740100000001</v>
      </c>
      <c r="E3347" s="10"/>
    </row>
    <row r="3348" spans="2:5" ht="15" customHeight="1" x14ac:dyDescent="0.25">
      <c r="B3348" s="9"/>
      <c r="C3348" s="17" t="s">
        <v>11</v>
      </c>
      <c r="D3348" s="7">
        <v>1973.51721</v>
      </c>
      <c r="E3348" s="10"/>
    </row>
    <row r="3349" spans="2:5" ht="15" customHeight="1" x14ac:dyDescent="0.25">
      <c r="B3349" s="9"/>
      <c r="C3349" s="17" t="s">
        <v>12</v>
      </c>
      <c r="D3349" s="7">
        <v>881.2531899999999</v>
      </c>
      <c r="E3349" s="10"/>
    </row>
    <row r="3350" spans="2:5" ht="15" customHeight="1" x14ac:dyDescent="0.25">
      <c r="B3350" s="9"/>
      <c r="C3350" s="14" t="s">
        <v>2</v>
      </c>
      <c r="D3350" s="11">
        <v>512</v>
      </c>
      <c r="E3350" s="10"/>
    </row>
    <row r="3351" spans="2:5" ht="15" customHeight="1" x14ac:dyDescent="0.25">
      <c r="B3351" s="9"/>
      <c r="C3351" s="17" t="s">
        <v>16</v>
      </c>
      <c r="D3351" s="7">
        <v>3.0036100000000001</v>
      </c>
      <c r="E3351" s="10"/>
    </row>
    <row r="3352" spans="2:5" ht="15" customHeight="1" x14ac:dyDescent="0.25">
      <c r="B3352" s="9"/>
      <c r="C3352" s="25" t="s">
        <v>17</v>
      </c>
      <c r="D3352" s="26">
        <v>7.0574599999999998</v>
      </c>
      <c r="E3352" s="10"/>
    </row>
    <row r="3353" spans="2:5" ht="15" customHeight="1" x14ac:dyDescent="0.25">
      <c r="B3353" s="9"/>
      <c r="C3353" s="15" t="s">
        <v>23</v>
      </c>
      <c r="D3353" s="7">
        <v>5020.1710700000003</v>
      </c>
      <c r="E3353" s="10"/>
    </row>
    <row r="3354" spans="2:5" ht="15" customHeight="1" x14ac:dyDescent="0.25">
      <c r="B3354" s="9"/>
      <c r="C3354" s="18" t="s">
        <v>0</v>
      </c>
      <c r="D3354" s="11">
        <v>5020.1710700000003</v>
      </c>
      <c r="E3354" s="10"/>
    </row>
    <row r="3355" spans="2:5" ht="15" customHeight="1" x14ac:dyDescent="0.25">
      <c r="B3355" s="9"/>
      <c r="C3355" s="15" t="s">
        <v>25</v>
      </c>
      <c r="D3355" s="7">
        <v>3376.8314700000001</v>
      </c>
      <c r="E3355" s="10"/>
    </row>
    <row r="3356" spans="2:5" ht="15" customHeight="1" x14ac:dyDescent="0.25">
      <c r="B3356" s="9"/>
      <c r="C3356" s="23" t="s">
        <v>10</v>
      </c>
      <c r="D3356" s="26">
        <v>3369.7740100000001</v>
      </c>
      <c r="E3356" s="10"/>
    </row>
    <row r="3357" spans="2:5" ht="15" customHeight="1" x14ac:dyDescent="0.25">
      <c r="B3357" s="9"/>
      <c r="C3357" s="23" t="s">
        <v>17</v>
      </c>
      <c r="D3357" s="26">
        <v>7.0574599999999998</v>
      </c>
      <c r="E3357" s="10"/>
    </row>
    <row r="3358" spans="2:5" ht="15" customHeight="1" x14ac:dyDescent="0.25">
      <c r="B3358" s="9"/>
      <c r="C3358" s="21" t="s">
        <v>27</v>
      </c>
      <c r="D3358" s="12">
        <v>1643.3396</v>
      </c>
      <c r="E3358" s="10"/>
    </row>
    <row r="3359" spans="2:5" ht="15" customHeight="1" x14ac:dyDescent="0.25">
      <c r="B3359" s="9"/>
      <c r="C3359" s="21" t="s">
        <v>28</v>
      </c>
      <c r="D3359" s="12">
        <v>1924.7809299999999</v>
      </c>
      <c r="E3359" s="10"/>
    </row>
    <row r="3360" spans="2:5" ht="15" customHeight="1" x14ac:dyDescent="0.25">
      <c r="B3360" s="9"/>
      <c r="C3360" s="21" t="s">
        <v>29</v>
      </c>
      <c r="D3360" s="12">
        <v>3568.1205300000001</v>
      </c>
      <c r="E3360" s="10"/>
    </row>
    <row r="3361" spans="2:5" ht="15" customHeight="1" x14ac:dyDescent="0.25">
      <c r="B3361" s="9"/>
      <c r="C3361" s="15" t="s">
        <v>31</v>
      </c>
      <c r="D3361" s="8">
        <v>971</v>
      </c>
      <c r="E3361" s="10"/>
    </row>
    <row r="3362" spans="2:5" ht="30" customHeight="1" x14ac:dyDescent="0.25">
      <c r="B3362" s="9"/>
      <c r="C3362" s="16" t="s">
        <v>32</v>
      </c>
      <c r="D3362" s="8">
        <v>141</v>
      </c>
      <c r="E3362" s="10"/>
    </row>
    <row r="3363" spans="2:5" ht="15" customHeight="1" x14ac:dyDescent="0.25">
      <c r="B3363" s="9"/>
      <c r="C3363" s="16" t="s">
        <v>33</v>
      </c>
      <c r="D3363" s="8">
        <v>830</v>
      </c>
      <c r="E3363" s="10"/>
    </row>
    <row r="3364" spans="2:5" ht="13.8" x14ac:dyDescent="0.25">
      <c r="B3364" s="9"/>
      <c r="C3364" s="216" t="s">
        <v>202</v>
      </c>
      <c r="D3364" s="217"/>
      <c r="E3364" s="10"/>
    </row>
    <row r="3365" spans="2:5" ht="15" customHeight="1" x14ac:dyDescent="0.25">
      <c r="B3365" s="9"/>
      <c r="C3365" s="13" t="s">
        <v>0</v>
      </c>
      <c r="D3365" s="11">
        <v>8814.1</v>
      </c>
      <c r="E3365" s="10"/>
    </row>
    <row r="3366" spans="2:5" ht="15" customHeight="1" x14ac:dyDescent="0.25">
      <c r="B3366" s="9"/>
      <c r="C3366" s="14" t="s">
        <v>2</v>
      </c>
      <c r="D3366" s="11">
        <v>347</v>
      </c>
      <c r="E3366" s="10"/>
    </row>
    <row r="3367" spans="2:5" ht="15" customHeight="1" x14ac:dyDescent="0.25">
      <c r="B3367" s="9"/>
      <c r="C3367" s="14" t="s">
        <v>3</v>
      </c>
      <c r="D3367" s="11">
        <v>8467.1</v>
      </c>
      <c r="E3367" s="10"/>
    </row>
    <row r="3368" spans="2:5" ht="15" customHeight="1" x14ac:dyDescent="0.25">
      <c r="B3368" s="9"/>
      <c r="C3368" s="22" t="s">
        <v>10</v>
      </c>
      <c r="D3368" s="26">
        <v>8576.5</v>
      </c>
      <c r="E3368" s="10"/>
    </row>
    <row r="3369" spans="2:5" ht="15" customHeight="1" x14ac:dyDescent="0.25">
      <c r="B3369" s="9"/>
      <c r="C3369" s="17" t="s">
        <v>11</v>
      </c>
      <c r="D3369" s="7">
        <v>7356.7</v>
      </c>
      <c r="E3369" s="10"/>
    </row>
    <row r="3370" spans="2:5" ht="15" customHeight="1" x14ac:dyDescent="0.25">
      <c r="B3370" s="9"/>
      <c r="C3370" s="17" t="s">
        <v>12</v>
      </c>
      <c r="D3370" s="7">
        <v>1113.7</v>
      </c>
      <c r="E3370" s="10"/>
    </row>
    <row r="3371" spans="2:5" ht="15" customHeight="1" x14ac:dyDescent="0.25">
      <c r="B3371" s="9"/>
      <c r="C3371" s="17" t="s">
        <v>15</v>
      </c>
      <c r="D3371" s="7">
        <v>65.400000000000006</v>
      </c>
      <c r="E3371" s="10"/>
    </row>
    <row r="3372" spans="2:5" ht="15" customHeight="1" x14ac:dyDescent="0.25">
      <c r="B3372" s="9"/>
      <c r="C3372" s="17" t="s">
        <v>16</v>
      </c>
      <c r="D3372" s="7">
        <v>40.700000000000003</v>
      </c>
      <c r="E3372" s="10"/>
    </row>
    <row r="3373" spans="2:5" ht="15" customHeight="1" x14ac:dyDescent="0.25">
      <c r="B3373" s="9"/>
      <c r="C3373" s="25" t="s">
        <v>17</v>
      </c>
      <c r="D3373" s="26">
        <v>19.399999999999999</v>
      </c>
      <c r="E3373" s="10"/>
    </row>
    <row r="3374" spans="2:5" ht="15" customHeight="1" x14ac:dyDescent="0.25">
      <c r="B3374" s="9"/>
      <c r="C3374" s="15" t="s">
        <v>23</v>
      </c>
      <c r="D3374" s="7">
        <v>8814.1</v>
      </c>
      <c r="E3374" s="10"/>
    </row>
    <row r="3375" spans="2:5" ht="15" customHeight="1" x14ac:dyDescent="0.25">
      <c r="B3375" s="9"/>
      <c r="C3375" s="18" t="s">
        <v>0</v>
      </c>
      <c r="D3375" s="11">
        <v>8814.1</v>
      </c>
      <c r="E3375" s="10"/>
    </row>
    <row r="3376" spans="2:5" ht="15" customHeight="1" x14ac:dyDescent="0.25">
      <c r="B3376" s="9"/>
      <c r="C3376" s="15" t="s">
        <v>25</v>
      </c>
      <c r="D3376" s="7">
        <v>8595.9</v>
      </c>
      <c r="E3376" s="10"/>
    </row>
    <row r="3377" spans="2:5" ht="15" customHeight="1" x14ac:dyDescent="0.25">
      <c r="B3377" s="9"/>
      <c r="C3377" s="23" t="s">
        <v>10</v>
      </c>
      <c r="D3377" s="26">
        <v>8576.5</v>
      </c>
      <c r="E3377" s="10"/>
    </row>
    <row r="3378" spans="2:5" ht="15" customHeight="1" x14ac:dyDescent="0.25">
      <c r="B3378" s="9"/>
      <c r="C3378" s="23" t="s">
        <v>17</v>
      </c>
      <c r="D3378" s="26">
        <v>19.399999999999999</v>
      </c>
      <c r="E3378" s="10"/>
    </row>
    <row r="3379" spans="2:5" ht="15" customHeight="1" x14ac:dyDescent="0.25">
      <c r="B3379" s="9"/>
      <c r="C3379" s="21" t="s">
        <v>27</v>
      </c>
      <c r="D3379" s="12">
        <v>218.2</v>
      </c>
      <c r="E3379" s="10"/>
    </row>
    <row r="3380" spans="2:5" ht="15" customHeight="1" x14ac:dyDescent="0.25">
      <c r="B3380" s="9"/>
      <c r="C3380" s="21" t="s">
        <v>28</v>
      </c>
      <c r="D3380" s="12">
        <v>366.4</v>
      </c>
      <c r="E3380" s="10"/>
    </row>
    <row r="3381" spans="2:5" ht="15" customHeight="1" x14ac:dyDescent="0.25">
      <c r="B3381" s="9"/>
      <c r="C3381" s="21" t="s">
        <v>29</v>
      </c>
      <c r="D3381" s="12">
        <v>584.6</v>
      </c>
      <c r="E3381" s="10"/>
    </row>
    <row r="3382" spans="2:5" ht="15" customHeight="1" x14ac:dyDescent="0.25">
      <c r="B3382" s="9"/>
      <c r="C3382" s="15" t="s">
        <v>31</v>
      </c>
      <c r="D3382" s="8">
        <v>714</v>
      </c>
      <c r="E3382" s="10"/>
    </row>
    <row r="3383" spans="2:5" ht="30" customHeight="1" x14ac:dyDescent="0.25">
      <c r="B3383" s="9"/>
      <c r="C3383" s="16" t="s">
        <v>32</v>
      </c>
      <c r="D3383" s="8">
        <v>567</v>
      </c>
      <c r="E3383" s="10"/>
    </row>
    <row r="3384" spans="2:5" ht="15" customHeight="1" x14ac:dyDescent="0.25">
      <c r="B3384" s="9"/>
      <c r="C3384" s="16" t="s">
        <v>33</v>
      </c>
      <c r="D3384" s="8">
        <v>147</v>
      </c>
      <c r="E3384" s="10"/>
    </row>
    <row r="3385" spans="2:5" ht="13.8" x14ac:dyDescent="0.25">
      <c r="B3385" s="9"/>
      <c r="C3385" s="216" t="s">
        <v>203</v>
      </c>
      <c r="D3385" s="217"/>
      <c r="E3385" s="10"/>
    </row>
    <row r="3386" spans="2:5" ht="15" customHeight="1" x14ac:dyDescent="0.25">
      <c r="B3386" s="9"/>
      <c r="C3386" s="13" t="s">
        <v>0</v>
      </c>
      <c r="D3386" s="11">
        <v>11420.699999999999</v>
      </c>
      <c r="E3386" s="10"/>
    </row>
    <row r="3387" spans="2:5" ht="15" customHeight="1" x14ac:dyDescent="0.25">
      <c r="B3387" s="9"/>
      <c r="C3387" s="14" t="s">
        <v>2</v>
      </c>
      <c r="D3387" s="11">
        <v>129.4</v>
      </c>
      <c r="E3387" s="10"/>
    </row>
    <row r="3388" spans="2:5" ht="15" customHeight="1" x14ac:dyDescent="0.25">
      <c r="B3388" s="9"/>
      <c r="C3388" s="14" t="s">
        <v>3</v>
      </c>
      <c r="D3388" s="11">
        <v>11291.3</v>
      </c>
      <c r="E3388" s="10"/>
    </row>
    <row r="3389" spans="2:5" ht="15" customHeight="1" x14ac:dyDescent="0.25">
      <c r="B3389" s="9"/>
      <c r="C3389" s="22" t="s">
        <v>10</v>
      </c>
      <c r="D3389" s="26">
        <v>11508.5</v>
      </c>
      <c r="E3389" s="10"/>
    </row>
    <row r="3390" spans="2:5" ht="15" customHeight="1" x14ac:dyDescent="0.25">
      <c r="B3390" s="9"/>
      <c r="C3390" s="17" t="s">
        <v>11</v>
      </c>
      <c r="D3390" s="7">
        <v>10022.5</v>
      </c>
      <c r="E3390" s="10"/>
    </row>
    <row r="3391" spans="2:5" ht="15" customHeight="1" x14ac:dyDescent="0.25">
      <c r="B3391" s="9"/>
      <c r="C3391" s="17" t="s">
        <v>12</v>
      </c>
      <c r="D3391" s="7">
        <v>1339.6</v>
      </c>
      <c r="E3391" s="10"/>
    </row>
    <row r="3392" spans="2:5" ht="15" customHeight="1" x14ac:dyDescent="0.25">
      <c r="B3392" s="9"/>
      <c r="C3392" s="17" t="s">
        <v>15</v>
      </c>
      <c r="D3392" s="7">
        <v>120.6</v>
      </c>
      <c r="E3392" s="10"/>
    </row>
    <row r="3393" spans="2:5" ht="15" customHeight="1" x14ac:dyDescent="0.25">
      <c r="B3393" s="9"/>
      <c r="C3393" s="17" t="s">
        <v>16</v>
      </c>
      <c r="D3393" s="7">
        <v>25.8</v>
      </c>
      <c r="E3393" s="10"/>
    </row>
    <row r="3394" spans="2:5" ht="15" customHeight="1" x14ac:dyDescent="0.25">
      <c r="B3394" s="9"/>
      <c r="C3394" s="25" t="s">
        <v>17</v>
      </c>
      <c r="D3394" s="26">
        <v>73.8</v>
      </c>
      <c r="E3394" s="10"/>
    </row>
    <row r="3395" spans="2:5" ht="15" customHeight="1" x14ac:dyDescent="0.25">
      <c r="B3395" s="9"/>
      <c r="C3395" s="15" t="s">
        <v>23</v>
      </c>
      <c r="D3395" s="7">
        <v>11420.7</v>
      </c>
      <c r="E3395" s="10"/>
    </row>
    <row r="3396" spans="2:5" ht="15" customHeight="1" x14ac:dyDescent="0.25">
      <c r="B3396" s="9"/>
      <c r="C3396" s="18" t="s">
        <v>0</v>
      </c>
      <c r="D3396" s="11">
        <v>11420.7</v>
      </c>
      <c r="E3396" s="10"/>
    </row>
    <row r="3397" spans="2:5" ht="15" customHeight="1" x14ac:dyDescent="0.25">
      <c r="B3397" s="9"/>
      <c r="C3397" s="15" t="s">
        <v>25</v>
      </c>
      <c r="D3397" s="7">
        <v>11582.3</v>
      </c>
      <c r="E3397" s="10"/>
    </row>
    <row r="3398" spans="2:5" ht="15" customHeight="1" x14ac:dyDescent="0.25">
      <c r="B3398" s="9"/>
      <c r="C3398" s="23" t="s">
        <v>10</v>
      </c>
      <c r="D3398" s="26">
        <v>11508.5</v>
      </c>
      <c r="E3398" s="10"/>
    </row>
    <row r="3399" spans="2:5" ht="15" customHeight="1" x14ac:dyDescent="0.25">
      <c r="B3399" s="9"/>
      <c r="C3399" s="23" t="s">
        <v>17</v>
      </c>
      <c r="D3399" s="26">
        <v>73.8</v>
      </c>
      <c r="E3399" s="10"/>
    </row>
    <row r="3400" spans="2:5" ht="15" customHeight="1" x14ac:dyDescent="0.25">
      <c r="B3400" s="9"/>
      <c r="C3400" s="21" t="s">
        <v>27</v>
      </c>
      <c r="D3400" s="12">
        <v>-161.6</v>
      </c>
      <c r="E3400" s="10"/>
    </row>
    <row r="3401" spans="2:5" ht="15" customHeight="1" x14ac:dyDescent="0.25">
      <c r="B3401" s="9"/>
      <c r="C3401" s="21" t="s">
        <v>28</v>
      </c>
      <c r="D3401" s="12">
        <v>496.9</v>
      </c>
      <c r="E3401" s="10"/>
    </row>
    <row r="3402" spans="2:5" ht="15" customHeight="1" x14ac:dyDescent="0.25">
      <c r="B3402" s="9"/>
      <c r="C3402" s="21" t="s">
        <v>29</v>
      </c>
      <c r="D3402" s="12">
        <v>335.3</v>
      </c>
      <c r="E3402" s="10"/>
    </row>
    <row r="3403" spans="2:5" ht="15" customHeight="1" x14ac:dyDescent="0.25">
      <c r="B3403" s="9"/>
      <c r="C3403" s="15" t="s">
        <v>31</v>
      </c>
      <c r="D3403" s="8">
        <v>1004</v>
      </c>
      <c r="E3403" s="10"/>
    </row>
    <row r="3404" spans="2:5" ht="30" customHeight="1" x14ac:dyDescent="0.25">
      <c r="B3404" s="9"/>
      <c r="C3404" s="16" t="s">
        <v>32</v>
      </c>
      <c r="D3404" s="8">
        <v>877</v>
      </c>
      <c r="E3404" s="10"/>
    </row>
    <row r="3405" spans="2:5" ht="15" customHeight="1" x14ac:dyDescent="0.25">
      <c r="B3405" s="9"/>
      <c r="C3405" s="16" t="s">
        <v>33</v>
      </c>
      <c r="D3405" s="8">
        <v>127</v>
      </c>
      <c r="E3405" s="10"/>
    </row>
    <row r="3406" spans="2:5" ht="13.8" x14ac:dyDescent="0.25">
      <c r="B3406" s="9"/>
      <c r="C3406" s="216" t="s">
        <v>204</v>
      </c>
      <c r="D3406" s="217"/>
      <c r="E3406" s="10"/>
    </row>
    <row r="3407" spans="2:5" ht="15" customHeight="1" x14ac:dyDescent="0.25">
      <c r="B3407" s="9"/>
      <c r="C3407" s="13" t="s">
        <v>0</v>
      </c>
      <c r="D3407" s="11">
        <v>23827.01755</v>
      </c>
      <c r="E3407" s="10"/>
    </row>
    <row r="3408" spans="2:5" ht="15" customHeight="1" x14ac:dyDescent="0.25">
      <c r="B3408" s="9"/>
      <c r="C3408" s="14" t="s">
        <v>2</v>
      </c>
      <c r="D3408" s="11">
        <v>2101.0581699999998</v>
      </c>
      <c r="E3408" s="10"/>
    </row>
    <row r="3409" spans="2:5" ht="15" customHeight="1" x14ac:dyDescent="0.25">
      <c r="B3409" s="9"/>
      <c r="C3409" s="14" t="s">
        <v>3</v>
      </c>
      <c r="D3409" s="11">
        <v>21725.95938</v>
      </c>
      <c r="E3409" s="10"/>
    </row>
    <row r="3410" spans="2:5" ht="15" customHeight="1" x14ac:dyDescent="0.25">
      <c r="B3410" s="9"/>
      <c r="C3410" s="22" t="s">
        <v>10</v>
      </c>
      <c r="D3410" s="26">
        <v>22830.208019999998</v>
      </c>
      <c r="E3410" s="10"/>
    </row>
    <row r="3411" spans="2:5" ht="15" customHeight="1" x14ac:dyDescent="0.25">
      <c r="B3411" s="9"/>
      <c r="C3411" s="17" t="s">
        <v>11</v>
      </c>
      <c r="D3411" s="7">
        <v>10093.300370000001</v>
      </c>
      <c r="E3411" s="10"/>
    </row>
    <row r="3412" spans="2:5" ht="15" customHeight="1" x14ac:dyDescent="0.25">
      <c r="B3412" s="9"/>
      <c r="C3412" s="17" t="s">
        <v>12</v>
      </c>
      <c r="D3412" s="7">
        <v>11602.172270000001</v>
      </c>
      <c r="E3412" s="10"/>
    </row>
    <row r="3413" spans="2:5" ht="15" customHeight="1" x14ac:dyDescent="0.25">
      <c r="B3413" s="9"/>
      <c r="C3413" s="14" t="s">
        <v>2</v>
      </c>
      <c r="D3413" s="11">
        <v>6.9705000000000004</v>
      </c>
      <c r="E3413" s="10"/>
    </row>
    <row r="3414" spans="2:5" ht="15" customHeight="1" x14ac:dyDescent="0.25">
      <c r="B3414" s="9"/>
      <c r="C3414" s="17" t="s">
        <v>15</v>
      </c>
      <c r="D3414" s="7">
        <v>20.1158</v>
      </c>
      <c r="E3414" s="10"/>
    </row>
    <row r="3415" spans="2:5" ht="15" customHeight="1" x14ac:dyDescent="0.25">
      <c r="B3415" s="9"/>
      <c r="C3415" s="17" t="s">
        <v>16</v>
      </c>
      <c r="D3415" s="7">
        <v>1107.6490799999999</v>
      </c>
      <c r="E3415" s="10"/>
    </row>
    <row r="3416" spans="2:5" ht="15" customHeight="1" x14ac:dyDescent="0.25">
      <c r="B3416" s="9"/>
      <c r="C3416" s="25" t="s">
        <v>17</v>
      </c>
      <c r="D3416" s="26">
        <v>6385.7244600000004</v>
      </c>
      <c r="E3416" s="10"/>
    </row>
    <row r="3417" spans="2:5" ht="15" customHeight="1" x14ac:dyDescent="0.25">
      <c r="B3417" s="9"/>
      <c r="C3417" s="15" t="s">
        <v>23</v>
      </c>
      <c r="D3417" s="7">
        <v>23827.01755</v>
      </c>
      <c r="E3417" s="10"/>
    </row>
    <row r="3418" spans="2:5" ht="15" customHeight="1" x14ac:dyDescent="0.25">
      <c r="B3418" s="9"/>
      <c r="C3418" s="18" t="s">
        <v>0</v>
      </c>
      <c r="D3418" s="11">
        <v>23827.01755</v>
      </c>
      <c r="E3418" s="10"/>
    </row>
    <row r="3419" spans="2:5" ht="15" customHeight="1" x14ac:dyDescent="0.25">
      <c r="B3419" s="9"/>
      <c r="C3419" s="15" t="s">
        <v>25</v>
      </c>
      <c r="D3419" s="7">
        <v>29215.932479999999</v>
      </c>
      <c r="E3419" s="10"/>
    </row>
    <row r="3420" spans="2:5" ht="15" customHeight="1" x14ac:dyDescent="0.25">
      <c r="B3420" s="9"/>
      <c r="C3420" s="23" t="s">
        <v>10</v>
      </c>
      <c r="D3420" s="26">
        <v>22830.208019999998</v>
      </c>
      <c r="E3420" s="10"/>
    </row>
    <row r="3421" spans="2:5" ht="15" customHeight="1" x14ac:dyDescent="0.25">
      <c r="B3421" s="9"/>
      <c r="C3421" s="23" t="s">
        <v>17</v>
      </c>
      <c r="D3421" s="26">
        <v>6385.7244600000004</v>
      </c>
      <c r="E3421" s="10"/>
    </row>
    <row r="3422" spans="2:5" ht="15" customHeight="1" x14ac:dyDescent="0.25">
      <c r="B3422" s="9"/>
      <c r="C3422" s="21" t="s">
        <v>27</v>
      </c>
      <c r="D3422" s="12">
        <v>-5388.9149299999999</v>
      </c>
      <c r="E3422" s="10"/>
    </row>
    <row r="3423" spans="2:5" ht="15" customHeight="1" x14ac:dyDescent="0.25">
      <c r="B3423" s="9"/>
      <c r="C3423" s="21" t="s">
        <v>28</v>
      </c>
      <c r="D3423" s="12">
        <v>10034.05177</v>
      </c>
      <c r="E3423" s="10"/>
    </row>
    <row r="3424" spans="2:5" ht="15" customHeight="1" x14ac:dyDescent="0.25">
      <c r="B3424" s="9"/>
      <c r="C3424" s="21" t="s">
        <v>29</v>
      </c>
      <c r="D3424" s="12">
        <v>4645.1368400000001</v>
      </c>
      <c r="E3424" s="10"/>
    </row>
    <row r="3425" spans="2:5" ht="15" customHeight="1" x14ac:dyDescent="0.25">
      <c r="B3425" s="9"/>
      <c r="C3425" s="15" t="s">
        <v>31</v>
      </c>
      <c r="D3425" s="8">
        <v>1613</v>
      </c>
      <c r="E3425" s="10"/>
    </row>
    <row r="3426" spans="2:5" ht="30" customHeight="1" x14ac:dyDescent="0.25">
      <c r="B3426" s="9"/>
      <c r="C3426" s="16" t="s">
        <v>32</v>
      </c>
      <c r="D3426" s="8">
        <v>676</v>
      </c>
      <c r="E3426" s="10"/>
    </row>
    <row r="3427" spans="2:5" ht="15" customHeight="1" x14ac:dyDescent="0.25">
      <c r="B3427" s="9"/>
      <c r="C3427" s="16" t="s">
        <v>33</v>
      </c>
      <c r="D3427" s="8">
        <v>937</v>
      </c>
      <c r="E3427" s="10"/>
    </row>
    <row r="3428" spans="2:5" ht="15" customHeight="1" x14ac:dyDescent="0.25">
      <c r="B3428" s="9"/>
      <c r="C3428" s="216" t="s">
        <v>205</v>
      </c>
      <c r="D3428" s="217"/>
      <c r="E3428" s="10"/>
    </row>
    <row r="3429" spans="2:5" ht="15" customHeight="1" x14ac:dyDescent="0.25">
      <c r="B3429" s="9"/>
      <c r="C3429" s="13" t="s">
        <v>0</v>
      </c>
      <c r="D3429" s="11">
        <v>312.86376999999999</v>
      </c>
      <c r="E3429" s="10"/>
    </row>
    <row r="3430" spans="2:5" ht="15" customHeight="1" x14ac:dyDescent="0.25">
      <c r="B3430" s="9"/>
      <c r="C3430" s="14" t="s">
        <v>2</v>
      </c>
      <c r="D3430" s="11">
        <v>268.79392999999999</v>
      </c>
      <c r="E3430" s="10"/>
    </row>
    <row r="3431" spans="2:5" ht="15" customHeight="1" x14ac:dyDescent="0.25">
      <c r="B3431" s="9"/>
      <c r="C3431" s="14" t="s">
        <v>3</v>
      </c>
      <c r="D3431" s="11">
        <v>44.069839999999999</v>
      </c>
      <c r="E3431" s="10"/>
    </row>
    <row r="3432" spans="2:5" ht="15" customHeight="1" x14ac:dyDescent="0.25">
      <c r="B3432" s="9"/>
      <c r="C3432" s="22" t="s">
        <v>10</v>
      </c>
      <c r="D3432" s="26">
        <v>311.38031000000001</v>
      </c>
      <c r="E3432" s="10"/>
    </row>
    <row r="3433" spans="2:5" ht="15" customHeight="1" x14ac:dyDescent="0.25">
      <c r="B3433" s="9"/>
      <c r="C3433" s="17" t="s">
        <v>12</v>
      </c>
      <c r="D3433" s="7">
        <v>150.64430999999999</v>
      </c>
      <c r="E3433" s="10"/>
    </row>
    <row r="3434" spans="2:5" ht="15" customHeight="1" x14ac:dyDescent="0.25">
      <c r="B3434" s="9"/>
      <c r="C3434" s="17" t="s">
        <v>16</v>
      </c>
      <c r="D3434" s="7">
        <v>160.73599999999999</v>
      </c>
      <c r="E3434" s="10"/>
    </row>
    <row r="3435" spans="2:5" ht="15" customHeight="1" x14ac:dyDescent="0.25">
      <c r="B3435" s="9"/>
      <c r="C3435" s="25" t="s">
        <v>17</v>
      </c>
      <c r="D3435" s="26">
        <v>673.72879999999998</v>
      </c>
      <c r="E3435" s="10"/>
    </row>
    <row r="3436" spans="2:5" ht="15" customHeight="1" x14ac:dyDescent="0.25">
      <c r="B3436" s="9"/>
      <c r="C3436" s="15" t="s">
        <v>23</v>
      </c>
      <c r="D3436" s="7">
        <v>312.86376999999999</v>
      </c>
      <c r="E3436" s="10"/>
    </row>
    <row r="3437" spans="2:5" ht="15" customHeight="1" x14ac:dyDescent="0.25">
      <c r="B3437" s="9"/>
      <c r="C3437" s="18" t="s">
        <v>0</v>
      </c>
      <c r="D3437" s="11">
        <v>312.86376999999999</v>
      </c>
      <c r="E3437" s="10"/>
    </row>
    <row r="3438" spans="2:5" ht="15" customHeight="1" x14ac:dyDescent="0.25">
      <c r="B3438" s="9"/>
      <c r="C3438" s="15" t="s">
        <v>25</v>
      </c>
      <c r="D3438" s="7">
        <v>985.10910999999999</v>
      </c>
      <c r="E3438" s="10"/>
    </row>
    <row r="3439" spans="2:5" ht="15" customHeight="1" x14ac:dyDescent="0.25">
      <c r="B3439" s="9"/>
      <c r="C3439" s="23" t="s">
        <v>10</v>
      </c>
      <c r="D3439" s="26">
        <v>311.38031000000001</v>
      </c>
      <c r="E3439" s="10"/>
    </row>
    <row r="3440" spans="2:5" ht="15" customHeight="1" x14ac:dyDescent="0.25">
      <c r="B3440" s="9"/>
      <c r="C3440" s="23" t="s">
        <v>17</v>
      </c>
      <c r="D3440" s="26">
        <v>673.72879999999998</v>
      </c>
      <c r="E3440" s="10"/>
    </row>
    <row r="3441" spans="2:5" ht="15" customHeight="1" x14ac:dyDescent="0.25">
      <c r="B3441" s="9"/>
      <c r="C3441" s="21" t="s">
        <v>27</v>
      </c>
      <c r="D3441" s="12">
        <v>-672.24534000000006</v>
      </c>
      <c r="E3441" s="10"/>
    </row>
    <row r="3442" spans="2:5" ht="15" customHeight="1" x14ac:dyDescent="0.25">
      <c r="B3442" s="9"/>
      <c r="C3442" s="21" t="s">
        <v>28</v>
      </c>
      <c r="D3442" s="12">
        <v>877.13277000000005</v>
      </c>
      <c r="E3442" s="10"/>
    </row>
    <row r="3443" spans="2:5" ht="15" customHeight="1" x14ac:dyDescent="0.25">
      <c r="B3443" s="9"/>
      <c r="C3443" s="21" t="s">
        <v>29</v>
      </c>
      <c r="D3443" s="12">
        <v>204.88742999999999</v>
      </c>
      <c r="E3443" s="10"/>
    </row>
    <row r="3444" spans="2:5" ht="15" customHeight="1" x14ac:dyDescent="0.25">
      <c r="B3444" s="9"/>
      <c r="C3444" s="15" t="s">
        <v>31</v>
      </c>
      <c r="D3444" s="8">
        <v>137</v>
      </c>
      <c r="E3444" s="10"/>
    </row>
    <row r="3445" spans="2:5" ht="30" customHeight="1" x14ac:dyDescent="0.25">
      <c r="B3445" s="9"/>
      <c r="C3445" s="16" t="s">
        <v>32</v>
      </c>
      <c r="D3445" s="8">
        <v>107</v>
      </c>
      <c r="E3445" s="10"/>
    </row>
    <row r="3446" spans="2:5" ht="15" customHeight="1" x14ac:dyDescent="0.25">
      <c r="B3446" s="9"/>
      <c r="C3446" s="16" t="s">
        <v>33</v>
      </c>
      <c r="D3446" s="8">
        <v>30</v>
      </c>
      <c r="E3446" s="10"/>
    </row>
    <row r="3447" spans="2:5" ht="13.8" x14ac:dyDescent="0.25">
      <c r="B3447" s="9"/>
      <c r="C3447" s="216" t="s">
        <v>206</v>
      </c>
      <c r="D3447" s="217"/>
      <c r="E3447" s="10"/>
    </row>
    <row r="3448" spans="2:5" ht="15" customHeight="1" x14ac:dyDescent="0.25">
      <c r="B3448" s="9"/>
      <c r="C3448" s="13" t="s">
        <v>0</v>
      </c>
      <c r="D3448" s="11">
        <v>6699.7</v>
      </c>
      <c r="E3448" s="10"/>
    </row>
    <row r="3449" spans="2:5" ht="15" customHeight="1" x14ac:dyDescent="0.25">
      <c r="B3449" s="9"/>
      <c r="C3449" s="14" t="s">
        <v>2</v>
      </c>
      <c r="D3449" s="11">
        <v>68.8</v>
      </c>
      <c r="E3449" s="10"/>
    </row>
    <row r="3450" spans="2:5" ht="15" customHeight="1" x14ac:dyDescent="0.25">
      <c r="B3450" s="9"/>
      <c r="C3450" s="14" t="s">
        <v>3</v>
      </c>
      <c r="D3450" s="11">
        <v>6630.9</v>
      </c>
      <c r="E3450" s="10"/>
    </row>
    <row r="3451" spans="2:5" ht="15" customHeight="1" x14ac:dyDescent="0.25">
      <c r="B3451" s="9"/>
      <c r="C3451" s="22" t="s">
        <v>10</v>
      </c>
      <c r="D3451" s="26">
        <v>6683.98</v>
      </c>
      <c r="E3451" s="10"/>
    </row>
    <row r="3452" spans="2:5" ht="15" customHeight="1" x14ac:dyDescent="0.25">
      <c r="B3452" s="9"/>
      <c r="C3452" s="17" t="s">
        <v>11</v>
      </c>
      <c r="D3452" s="7">
        <v>5243.1</v>
      </c>
      <c r="E3452" s="10"/>
    </row>
    <row r="3453" spans="2:5" ht="15" customHeight="1" x14ac:dyDescent="0.25">
      <c r="B3453" s="9"/>
      <c r="C3453" s="17" t="s">
        <v>12</v>
      </c>
      <c r="D3453" s="7">
        <v>1076.48</v>
      </c>
      <c r="E3453" s="10"/>
    </row>
    <row r="3454" spans="2:5" ht="15" customHeight="1" x14ac:dyDescent="0.25">
      <c r="B3454" s="9"/>
      <c r="C3454" s="17" t="s">
        <v>15</v>
      </c>
      <c r="D3454" s="7">
        <v>71.5</v>
      </c>
      <c r="E3454" s="10"/>
    </row>
    <row r="3455" spans="2:5" ht="15" customHeight="1" x14ac:dyDescent="0.25">
      <c r="B3455" s="9"/>
      <c r="C3455" s="17" t="s">
        <v>16</v>
      </c>
      <c r="D3455" s="7">
        <v>292.89999999999998</v>
      </c>
      <c r="E3455" s="10"/>
    </row>
    <row r="3456" spans="2:5" ht="15" customHeight="1" x14ac:dyDescent="0.25">
      <c r="B3456" s="9"/>
      <c r="C3456" s="15" t="s">
        <v>23</v>
      </c>
      <c r="D3456" s="7">
        <v>6699.7</v>
      </c>
      <c r="E3456" s="10"/>
    </row>
    <row r="3457" spans="2:5" ht="15" customHeight="1" x14ac:dyDescent="0.25">
      <c r="B3457" s="9"/>
      <c r="C3457" s="18" t="s">
        <v>0</v>
      </c>
      <c r="D3457" s="11">
        <v>6699.7</v>
      </c>
      <c r="E3457" s="10"/>
    </row>
    <row r="3458" spans="2:5" ht="15" customHeight="1" x14ac:dyDescent="0.25">
      <c r="B3458" s="9"/>
      <c r="C3458" s="15" t="s">
        <v>25</v>
      </c>
      <c r="D3458" s="7">
        <v>6683.98</v>
      </c>
      <c r="E3458" s="10"/>
    </row>
    <row r="3459" spans="2:5" ht="15" customHeight="1" x14ac:dyDescent="0.25">
      <c r="B3459" s="9"/>
      <c r="C3459" s="23" t="s">
        <v>10</v>
      </c>
      <c r="D3459" s="26">
        <v>6683.98</v>
      </c>
      <c r="E3459" s="10"/>
    </row>
    <row r="3460" spans="2:5" ht="15" customHeight="1" x14ac:dyDescent="0.25">
      <c r="B3460" s="9"/>
      <c r="C3460" s="21" t="s">
        <v>27</v>
      </c>
      <c r="D3460" s="12">
        <v>15.72</v>
      </c>
      <c r="E3460" s="10"/>
    </row>
    <row r="3461" spans="2:5" ht="15" customHeight="1" x14ac:dyDescent="0.25">
      <c r="B3461" s="9"/>
      <c r="C3461" s="21" t="s">
        <v>28</v>
      </c>
      <c r="D3461" s="12">
        <v>349.08</v>
      </c>
      <c r="E3461" s="10"/>
    </row>
    <row r="3462" spans="2:5" ht="15" customHeight="1" x14ac:dyDescent="0.25">
      <c r="B3462" s="9"/>
      <c r="C3462" s="21" t="s">
        <v>29</v>
      </c>
      <c r="D3462" s="12">
        <v>364.8</v>
      </c>
      <c r="E3462" s="10"/>
    </row>
    <row r="3463" spans="2:5" ht="15" customHeight="1" x14ac:dyDescent="0.25">
      <c r="B3463" s="9"/>
      <c r="C3463" s="15" t="s">
        <v>31</v>
      </c>
      <c r="D3463" s="8">
        <v>560</v>
      </c>
      <c r="E3463" s="10"/>
    </row>
    <row r="3464" spans="2:5" ht="30" customHeight="1" x14ac:dyDescent="0.25">
      <c r="B3464" s="9"/>
      <c r="C3464" s="16" t="s">
        <v>32</v>
      </c>
      <c r="D3464" s="8">
        <v>461</v>
      </c>
      <c r="E3464" s="10"/>
    </row>
    <row r="3465" spans="2:5" ht="15" customHeight="1" x14ac:dyDescent="0.25">
      <c r="B3465" s="9"/>
      <c r="C3465" s="16" t="s">
        <v>33</v>
      </c>
      <c r="D3465" s="8">
        <v>99</v>
      </c>
      <c r="E3465" s="10"/>
    </row>
    <row r="3466" spans="2:5" ht="13.8" x14ac:dyDescent="0.25">
      <c r="B3466" s="9"/>
      <c r="C3466" s="216" t="s">
        <v>207</v>
      </c>
      <c r="D3466" s="217"/>
      <c r="E3466" s="10"/>
    </row>
    <row r="3467" spans="2:5" ht="15" customHeight="1" x14ac:dyDescent="0.25">
      <c r="B3467" s="9"/>
      <c r="C3467" s="13" t="s">
        <v>0</v>
      </c>
      <c r="D3467" s="11">
        <v>411.42899999999997</v>
      </c>
      <c r="E3467" s="10"/>
    </row>
    <row r="3468" spans="2:5" ht="15" customHeight="1" x14ac:dyDescent="0.25">
      <c r="B3468" s="9"/>
      <c r="C3468" s="14" t="s">
        <v>2</v>
      </c>
      <c r="D3468" s="11">
        <v>411.42899999999997</v>
      </c>
      <c r="E3468" s="10"/>
    </row>
    <row r="3469" spans="2:5" ht="15" customHeight="1" x14ac:dyDescent="0.25">
      <c r="B3469" s="9"/>
      <c r="C3469" s="22" t="s">
        <v>10</v>
      </c>
      <c r="D3469" s="26">
        <v>18.730600000000003</v>
      </c>
      <c r="E3469" s="10"/>
    </row>
    <row r="3470" spans="2:5" ht="15" customHeight="1" x14ac:dyDescent="0.25">
      <c r="B3470" s="9"/>
      <c r="C3470" s="17" t="s">
        <v>12</v>
      </c>
      <c r="D3470" s="7">
        <v>18.730600000000003</v>
      </c>
      <c r="E3470" s="10"/>
    </row>
    <row r="3471" spans="2:5" ht="15" customHeight="1" x14ac:dyDescent="0.25">
      <c r="B3471" s="9"/>
      <c r="C3471" s="25" t="s">
        <v>17</v>
      </c>
      <c r="D3471" s="26">
        <v>90.542000000000002</v>
      </c>
      <c r="E3471" s="10"/>
    </row>
    <row r="3472" spans="2:5" ht="15" customHeight="1" x14ac:dyDescent="0.25">
      <c r="B3472" s="9"/>
      <c r="C3472" s="15" t="s">
        <v>23</v>
      </c>
      <c r="D3472" s="7">
        <v>411.42899999999997</v>
      </c>
      <c r="E3472" s="10"/>
    </row>
    <row r="3473" spans="2:5" ht="15" customHeight="1" x14ac:dyDescent="0.25">
      <c r="B3473" s="9"/>
      <c r="C3473" s="18" t="s">
        <v>0</v>
      </c>
      <c r="D3473" s="11">
        <v>411.42899999999997</v>
      </c>
      <c r="E3473" s="10"/>
    </row>
    <row r="3474" spans="2:5" ht="15" customHeight="1" x14ac:dyDescent="0.25">
      <c r="B3474" s="9"/>
      <c r="C3474" s="15" t="s">
        <v>25</v>
      </c>
      <c r="D3474" s="7">
        <v>109.2726</v>
      </c>
      <c r="E3474" s="10"/>
    </row>
    <row r="3475" spans="2:5" ht="15" customHeight="1" x14ac:dyDescent="0.25">
      <c r="B3475" s="9"/>
      <c r="C3475" s="23" t="s">
        <v>10</v>
      </c>
      <c r="D3475" s="26">
        <v>18.730599999999999</v>
      </c>
      <c r="E3475" s="10"/>
    </row>
    <row r="3476" spans="2:5" ht="15" customHeight="1" x14ac:dyDescent="0.25">
      <c r="B3476" s="9"/>
      <c r="C3476" s="23" t="s">
        <v>17</v>
      </c>
      <c r="D3476" s="26">
        <v>90.542000000000002</v>
      </c>
      <c r="E3476" s="10"/>
    </row>
    <row r="3477" spans="2:5" ht="15" customHeight="1" x14ac:dyDescent="0.25">
      <c r="B3477" s="9"/>
      <c r="C3477" s="21" t="s">
        <v>27</v>
      </c>
      <c r="D3477" s="12">
        <v>302.15640000000002</v>
      </c>
      <c r="E3477" s="10"/>
    </row>
    <row r="3478" spans="2:5" ht="15" customHeight="1" x14ac:dyDescent="0.25">
      <c r="B3478" s="9"/>
      <c r="C3478" s="21" t="s">
        <v>29</v>
      </c>
      <c r="D3478" s="12">
        <v>302.15640000000002</v>
      </c>
      <c r="E3478" s="10"/>
    </row>
    <row r="3479" spans="2:5" ht="15" customHeight="1" x14ac:dyDescent="0.25">
      <c r="B3479" s="9"/>
      <c r="C3479" s="15" t="s">
        <v>31</v>
      </c>
      <c r="D3479" s="8">
        <v>10</v>
      </c>
      <c r="E3479" s="10"/>
    </row>
    <row r="3480" spans="2:5" ht="30" customHeight="1" x14ac:dyDescent="0.25">
      <c r="B3480" s="9"/>
      <c r="C3480" s="16" t="s">
        <v>32</v>
      </c>
      <c r="D3480" s="8">
        <v>10</v>
      </c>
      <c r="E3480" s="10"/>
    </row>
    <row r="3481" spans="2:5" ht="13.8" x14ac:dyDescent="0.25">
      <c r="B3481" s="9"/>
      <c r="C3481" s="216" t="s">
        <v>208</v>
      </c>
      <c r="D3481" s="217"/>
      <c r="E3481" s="10"/>
    </row>
    <row r="3482" spans="2:5" ht="15" customHeight="1" x14ac:dyDescent="0.25">
      <c r="B3482" s="9"/>
      <c r="C3482" s="13" t="s">
        <v>0</v>
      </c>
      <c r="D3482" s="11">
        <v>12075.1</v>
      </c>
      <c r="E3482" s="10"/>
    </row>
    <row r="3483" spans="2:5" ht="15" customHeight="1" x14ac:dyDescent="0.25">
      <c r="B3483" s="9"/>
      <c r="C3483" s="14" t="s">
        <v>2</v>
      </c>
      <c r="D3483" s="11">
        <v>165.6</v>
      </c>
      <c r="E3483" s="10"/>
    </row>
    <row r="3484" spans="2:5" ht="15" customHeight="1" x14ac:dyDescent="0.25">
      <c r="B3484" s="9"/>
      <c r="C3484" s="14" t="s">
        <v>3</v>
      </c>
      <c r="D3484" s="11">
        <v>11909.5</v>
      </c>
      <c r="E3484" s="10"/>
    </row>
    <row r="3485" spans="2:5" ht="15" customHeight="1" x14ac:dyDescent="0.25">
      <c r="B3485" s="9"/>
      <c r="C3485" s="22" t="s">
        <v>10</v>
      </c>
      <c r="D3485" s="26">
        <v>11777.3</v>
      </c>
      <c r="E3485" s="10"/>
    </row>
    <row r="3486" spans="2:5" ht="15" customHeight="1" x14ac:dyDescent="0.25">
      <c r="B3486" s="9"/>
      <c r="C3486" s="17" t="s">
        <v>11</v>
      </c>
      <c r="D3486" s="7">
        <v>10308.799999999999</v>
      </c>
      <c r="E3486" s="10"/>
    </row>
    <row r="3487" spans="2:5" ht="15" customHeight="1" x14ac:dyDescent="0.25">
      <c r="B3487" s="9"/>
      <c r="C3487" s="17" t="s">
        <v>12</v>
      </c>
      <c r="D3487" s="7">
        <v>1356.6</v>
      </c>
      <c r="E3487" s="10"/>
    </row>
    <row r="3488" spans="2:5" ht="15" customHeight="1" x14ac:dyDescent="0.25">
      <c r="B3488" s="9"/>
      <c r="C3488" s="17" t="s">
        <v>15</v>
      </c>
      <c r="D3488" s="7">
        <v>111.9</v>
      </c>
      <c r="E3488" s="10"/>
    </row>
    <row r="3489" spans="2:5" ht="15" customHeight="1" x14ac:dyDescent="0.25">
      <c r="B3489" s="9"/>
      <c r="C3489" s="25" t="s">
        <v>17</v>
      </c>
      <c r="D3489" s="26">
        <v>31.1</v>
      </c>
      <c r="E3489" s="10"/>
    </row>
    <row r="3490" spans="2:5" ht="15" customHeight="1" x14ac:dyDescent="0.25">
      <c r="B3490" s="9"/>
      <c r="C3490" s="15" t="s">
        <v>23</v>
      </c>
      <c r="D3490" s="7">
        <v>12075.1</v>
      </c>
      <c r="E3490" s="10"/>
    </row>
    <row r="3491" spans="2:5" ht="15" customHeight="1" x14ac:dyDescent="0.25">
      <c r="B3491" s="9"/>
      <c r="C3491" s="18" t="s">
        <v>0</v>
      </c>
      <c r="D3491" s="11">
        <v>12075.1</v>
      </c>
      <c r="E3491" s="10"/>
    </row>
    <row r="3492" spans="2:5" ht="15" customHeight="1" x14ac:dyDescent="0.25">
      <c r="B3492" s="9"/>
      <c r="C3492" s="15" t="s">
        <v>25</v>
      </c>
      <c r="D3492" s="7">
        <v>11808.4</v>
      </c>
      <c r="E3492" s="10"/>
    </row>
    <row r="3493" spans="2:5" ht="15" customHeight="1" x14ac:dyDescent="0.25">
      <c r="B3493" s="9"/>
      <c r="C3493" s="23" t="s">
        <v>10</v>
      </c>
      <c r="D3493" s="26">
        <v>11777.3</v>
      </c>
      <c r="E3493" s="10"/>
    </row>
    <row r="3494" spans="2:5" ht="15" customHeight="1" x14ac:dyDescent="0.25">
      <c r="B3494" s="9"/>
      <c r="C3494" s="23" t="s">
        <v>17</v>
      </c>
      <c r="D3494" s="26">
        <v>31.1</v>
      </c>
      <c r="E3494" s="10"/>
    </row>
    <row r="3495" spans="2:5" ht="15" customHeight="1" x14ac:dyDescent="0.25">
      <c r="B3495" s="9"/>
      <c r="C3495" s="21" t="s">
        <v>27</v>
      </c>
      <c r="D3495" s="12">
        <v>266.7</v>
      </c>
      <c r="E3495" s="10"/>
    </row>
    <row r="3496" spans="2:5" ht="15" customHeight="1" x14ac:dyDescent="0.25">
      <c r="B3496" s="9"/>
      <c r="C3496" s="21" t="s">
        <v>28</v>
      </c>
      <c r="D3496" s="12">
        <v>1970.4</v>
      </c>
      <c r="E3496" s="10"/>
    </row>
    <row r="3497" spans="2:5" ht="15" customHeight="1" x14ac:dyDescent="0.25">
      <c r="B3497" s="9"/>
      <c r="C3497" s="21" t="s">
        <v>29</v>
      </c>
      <c r="D3497" s="12">
        <v>2237.1</v>
      </c>
      <c r="E3497" s="10"/>
    </row>
    <row r="3498" spans="2:5" ht="15" customHeight="1" x14ac:dyDescent="0.25">
      <c r="B3498" s="9"/>
      <c r="C3498" s="15" t="s">
        <v>31</v>
      </c>
      <c r="D3498" s="8">
        <v>933</v>
      </c>
      <c r="E3498" s="10"/>
    </row>
    <row r="3499" spans="2:5" ht="30" customHeight="1" x14ac:dyDescent="0.25">
      <c r="B3499" s="9"/>
      <c r="C3499" s="16" t="s">
        <v>32</v>
      </c>
      <c r="D3499" s="8">
        <v>737</v>
      </c>
      <c r="E3499" s="10"/>
    </row>
    <row r="3500" spans="2:5" ht="15" customHeight="1" x14ac:dyDescent="0.25">
      <c r="B3500" s="9"/>
      <c r="C3500" s="16" t="s">
        <v>33</v>
      </c>
      <c r="D3500" s="8">
        <v>196</v>
      </c>
      <c r="E3500" s="10"/>
    </row>
    <row r="3501" spans="2:5" ht="13.8" x14ac:dyDescent="0.25">
      <c r="B3501" s="9"/>
      <c r="C3501" s="216" t="s">
        <v>209</v>
      </c>
      <c r="D3501" s="217"/>
      <c r="E3501" s="10"/>
    </row>
    <row r="3502" spans="2:5" ht="15" customHeight="1" x14ac:dyDescent="0.25">
      <c r="B3502" s="9"/>
      <c r="C3502" s="13" t="s">
        <v>0</v>
      </c>
      <c r="D3502" s="11">
        <v>8602.8000000000011</v>
      </c>
      <c r="E3502" s="10"/>
    </row>
    <row r="3503" spans="2:5" ht="15" customHeight="1" x14ac:dyDescent="0.25">
      <c r="B3503" s="9"/>
      <c r="C3503" s="14" t="s">
        <v>2</v>
      </c>
      <c r="D3503" s="11">
        <v>32.1</v>
      </c>
      <c r="E3503" s="10"/>
    </row>
    <row r="3504" spans="2:5" ht="15" customHeight="1" x14ac:dyDescent="0.25">
      <c r="B3504" s="9"/>
      <c r="C3504" s="14" t="s">
        <v>3</v>
      </c>
      <c r="D3504" s="11">
        <v>8570.7000000000007</v>
      </c>
      <c r="E3504" s="10"/>
    </row>
    <row r="3505" spans="2:5" ht="15" customHeight="1" x14ac:dyDescent="0.25">
      <c r="B3505" s="9"/>
      <c r="C3505" s="22" t="s">
        <v>10</v>
      </c>
      <c r="D3505" s="26">
        <v>8495.33</v>
      </c>
      <c r="E3505" s="10"/>
    </row>
    <row r="3506" spans="2:5" ht="15" customHeight="1" x14ac:dyDescent="0.25">
      <c r="B3506" s="9"/>
      <c r="C3506" s="17" t="s">
        <v>11</v>
      </c>
      <c r="D3506" s="7">
        <v>7592.65</v>
      </c>
      <c r="E3506" s="10"/>
    </row>
    <row r="3507" spans="2:5" ht="15" customHeight="1" x14ac:dyDescent="0.25">
      <c r="B3507" s="9"/>
      <c r="C3507" s="17" t="s">
        <v>12</v>
      </c>
      <c r="D3507" s="7">
        <v>850.1</v>
      </c>
      <c r="E3507" s="10"/>
    </row>
    <row r="3508" spans="2:5" ht="15" customHeight="1" x14ac:dyDescent="0.25">
      <c r="B3508" s="9"/>
      <c r="C3508" s="17" t="s">
        <v>15</v>
      </c>
      <c r="D3508" s="7">
        <v>52.42</v>
      </c>
      <c r="E3508" s="10"/>
    </row>
    <row r="3509" spans="2:5" ht="15" customHeight="1" x14ac:dyDescent="0.25">
      <c r="B3509" s="9"/>
      <c r="C3509" s="17" t="s">
        <v>16</v>
      </c>
      <c r="D3509" s="7">
        <v>0.16</v>
      </c>
      <c r="E3509" s="10"/>
    </row>
    <row r="3510" spans="2:5" ht="15" customHeight="1" x14ac:dyDescent="0.25">
      <c r="B3510" s="9"/>
      <c r="C3510" s="25" t="s">
        <v>17</v>
      </c>
      <c r="D3510" s="26">
        <v>18.71</v>
      </c>
      <c r="E3510" s="10"/>
    </row>
    <row r="3511" spans="2:5" ht="15" customHeight="1" x14ac:dyDescent="0.25">
      <c r="B3511" s="9"/>
      <c r="C3511" s="15" t="s">
        <v>23</v>
      </c>
      <c r="D3511" s="7">
        <v>8602.7999999999993</v>
      </c>
      <c r="E3511" s="10"/>
    </row>
    <row r="3512" spans="2:5" ht="15" customHeight="1" x14ac:dyDescent="0.25">
      <c r="B3512" s="9"/>
      <c r="C3512" s="18" t="s">
        <v>0</v>
      </c>
      <c r="D3512" s="11">
        <v>8602.7999999999993</v>
      </c>
      <c r="E3512" s="10"/>
    </row>
    <row r="3513" spans="2:5" ht="15" customHeight="1" x14ac:dyDescent="0.25">
      <c r="B3513" s="9"/>
      <c r="C3513" s="15" t="s">
        <v>25</v>
      </c>
      <c r="D3513" s="7">
        <v>8514.0399999999991</v>
      </c>
      <c r="E3513" s="10"/>
    </row>
    <row r="3514" spans="2:5" ht="15" customHeight="1" x14ac:dyDescent="0.25">
      <c r="B3514" s="9"/>
      <c r="C3514" s="23" t="s">
        <v>10</v>
      </c>
      <c r="D3514" s="26">
        <v>8495.33</v>
      </c>
      <c r="E3514" s="10"/>
    </row>
    <row r="3515" spans="2:5" ht="15" customHeight="1" x14ac:dyDescent="0.25">
      <c r="B3515" s="9"/>
      <c r="C3515" s="23" t="s">
        <v>17</v>
      </c>
      <c r="D3515" s="26">
        <v>18.71</v>
      </c>
      <c r="E3515" s="10"/>
    </row>
    <row r="3516" spans="2:5" ht="15" customHeight="1" x14ac:dyDescent="0.25">
      <c r="B3516" s="9"/>
      <c r="C3516" s="21" t="s">
        <v>27</v>
      </c>
      <c r="D3516" s="12">
        <v>88.76</v>
      </c>
      <c r="E3516" s="10"/>
    </row>
    <row r="3517" spans="2:5" ht="15" customHeight="1" x14ac:dyDescent="0.25">
      <c r="B3517" s="9"/>
      <c r="C3517" s="21" t="s">
        <v>28</v>
      </c>
      <c r="D3517" s="12">
        <v>284.05</v>
      </c>
      <c r="E3517" s="10"/>
    </row>
    <row r="3518" spans="2:5" ht="15" customHeight="1" x14ac:dyDescent="0.25">
      <c r="B3518" s="9"/>
      <c r="C3518" s="21" t="s">
        <v>29</v>
      </c>
      <c r="D3518" s="12">
        <v>372.81</v>
      </c>
      <c r="E3518" s="10"/>
    </row>
    <row r="3519" spans="2:5" ht="15" customHeight="1" x14ac:dyDescent="0.25">
      <c r="B3519" s="9"/>
      <c r="C3519" s="15" t="s">
        <v>31</v>
      </c>
      <c r="D3519" s="8">
        <v>696</v>
      </c>
      <c r="E3519" s="10"/>
    </row>
    <row r="3520" spans="2:5" ht="30" customHeight="1" x14ac:dyDescent="0.25">
      <c r="B3520" s="9"/>
      <c r="C3520" s="16" t="s">
        <v>32</v>
      </c>
      <c r="D3520" s="8">
        <v>573</v>
      </c>
      <c r="E3520" s="10"/>
    </row>
    <row r="3521" spans="2:5" ht="15" customHeight="1" x14ac:dyDescent="0.25">
      <c r="B3521" s="9"/>
      <c r="C3521" s="16" t="s">
        <v>33</v>
      </c>
      <c r="D3521" s="8">
        <v>123</v>
      </c>
      <c r="E3521" s="10"/>
    </row>
    <row r="3522" spans="2:5" ht="13.8" x14ac:dyDescent="0.25">
      <c r="B3522" s="9"/>
      <c r="C3522" s="216" t="s">
        <v>210</v>
      </c>
      <c r="D3522" s="217"/>
      <c r="E3522" s="10"/>
    </row>
    <row r="3523" spans="2:5" ht="15" customHeight="1" x14ac:dyDescent="0.25">
      <c r="B3523" s="9"/>
      <c r="C3523" s="13" t="s">
        <v>0</v>
      </c>
      <c r="D3523" s="11">
        <v>11204.9</v>
      </c>
      <c r="E3523" s="10"/>
    </row>
    <row r="3524" spans="2:5" ht="15" customHeight="1" x14ac:dyDescent="0.25">
      <c r="B3524" s="9"/>
      <c r="C3524" s="14" t="s">
        <v>2</v>
      </c>
      <c r="D3524" s="11">
        <v>176</v>
      </c>
      <c r="E3524" s="10"/>
    </row>
    <row r="3525" spans="2:5" ht="15" customHeight="1" x14ac:dyDescent="0.25">
      <c r="B3525" s="9"/>
      <c r="C3525" s="14" t="s">
        <v>3</v>
      </c>
      <c r="D3525" s="11">
        <v>11028.9</v>
      </c>
      <c r="E3525" s="10"/>
    </row>
    <row r="3526" spans="2:5" ht="15" customHeight="1" x14ac:dyDescent="0.25">
      <c r="B3526" s="9"/>
      <c r="C3526" s="22" t="s">
        <v>10</v>
      </c>
      <c r="D3526" s="26">
        <v>10823.4</v>
      </c>
      <c r="E3526" s="10"/>
    </row>
    <row r="3527" spans="2:5" ht="15" customHeight="1" x14ac:dyDescent="0.25">
      <c r="B3527" s="9"/>
      <c r="C3527" s="17" t="s">
        <v>11</v>
      </c>
      <c r="D3527" s="7">
        <v>9339.4</v>
      </c>
      <c r="E3527" s="10"/>
    </row>
    <row r="3528" spans="2:5" ht="15" customHeight="1" x14ac:dyDescent="0.25">
      <c r="B3528" s="9"/>
      <c r="C3528" s="17" t="s">
        <v>12</v>
      </c>
      <c r="D3528" s="7">
        <v>1324.1</v>
      </c>
      <c r="E3528" s="10"/>
    </row>
    <row r="3529" spans="2:5" ht="15" customHeight="1" x14ac:dyDescent="0.25">
      <c r="B3529" s="9"/>
      <c r="C3529" s="17" t="s">
        <v>15</v>
      </c>
      <c r="D3529" s="7">
        <v>159.80000000000001</v>
      </c>
      <c r="E3529" s="10"/>
    </row>
    <row r="3530" spans="2:5" ht="15" customHeight="1" x14ac:dyDescent="0.25">
      <c r="B3530" s="9"/>
      <c r="C3530" s="17" t="s">
        <v>16</v>
      </c>
      <c r="D3530" s="7">
        <v>0.1</v>
      </c>
      <c r="E3530" s="10"/>
    </row>
    <row r="3531" spans="2:5" ht="15" customHeight="1" x14ac:dyDescent="0.25">
      <c r="B3531" s="9"/>
      <c r="C3531" s="25" t="s">
        <v>17</v>
      </c>
      <c r="D3531" s="26">
        <v>11.4</v>
      </c>
      <c r="E3531" s="10"/>
    </row>
    <row r="3532" spans="2:5" ht="15" customHeight="1" x14ac:dyDescent="0.25">
      <c r="B3532" s="9"/>
      <c r="C3532" s="15" t="s">
        <v>23</v>
      </c>
      <c r="D3532" s="7">
        <v>11204.9</v>
      </c>
      <c r="E3532" s="10"/>
    </row>
    <row r="3533" spans="2:5" ht="15" customHeight="1" x14ac:dyDescent="0.25">
      <c r="B3533" s="9"/>
      <c r="C3533" s="18" t="s">
        <v>0</v>
      </c>
      <c r="D3533" s="11">
        <v>11204.9</v>
      </c>
      <c r="E3533" s="10"/>
    </row>
    <row r="3534" spans="2:5" ht="15" customHeight="1" x14ac:dyDescent="0.25">
      <c r="B3534" s="9"/>
      <c r="C3534" s="15" t="s">
        <v>25</v>
      </c>
      <c r="D3534" s="7">
        <v>10834.8</v>
      </c>
      <c r="E3534" s="10"/>
    </row>
    <row r="3535" spans="2:5" ht="15" customHeight="1" x14ac:dyDescent="0.25">
      <c r="B3535" s="9"/>
      <c r="C3535" s="23" t="s">
        <v>10</v>
      </c>
      <c r="D3535" s="26">
        <v>10823.4</v>
      </c>
      <c r="E3535" s="10"/>
    </row>
    <row r="3536" spans="2:5" ht="15" customHeight="1" x14ac:dyDescent="0.25">
      <c r="B3536" s="9"/>
      <c r="C3536" s="23" t="s">
        <v>17</v>
      </c>
      <c r="D3536" s="26">
        <v>11.4</v>
      </c>
      <c r="E3536" s="10"/>
    </row>
    <row r="3537" spans="2:5" ht="15" customHeight="1" x14ac:dyDescent="0.25">
      <c r="B3537" s="9"/>
      <c r="C3537" s="21" t="s">
        <v>27</v>
      </c>
      <c r="D3537" s="12">
        <v>370.1</v>
      </c>
      <c r="E3537" s="10"/>
    </row>
    <row r="3538" spans="2:5" ht="15" customHeight="1" x14ac:dyDescent="0.25">
      <c r="B3538" s="9"/>
      <c r="C3538" s="21" t="s">
        <v>28</v>
      </c>
      <c r="D3538" s="12">
        <v>711</v>
      </c>
      <c r="E3538" s="10"/>
    </row>
    <row r="3539" spans="2:5" ht="15" customHeight="1" x14ac:dyDescent="0.25">
      <c r="B3539" s="9"/>
      <c r="C3539" s="21" t="s">
        <v>29</v>
      </c>
      <c r="D3539" s="12">
        <v>1081.0999999999999</v>
      </c>
      <c r="E3539" s="10"/>
    </row>
    <row r="3540" spans="2:5" ht="15" customHeight="1" x14ac:dyDescent="0.25">
      <c r="B3540" s="9"/>
      <c r="C3540" s="15" t="s">
        <v>31</v>
      </c>
      <c r="D3540" s="8">
        <v>810</v>
      </c>
      <c r="E3540" s="10"/>
    </row>
    <row r="3541" spans="2:5" ht="30" customHeight="1" x14ac:dyDescent="0.25">
      <c r="B3541" s="9"/>
      <c r="C3541" s="16" t="s">
        <v>32</v>
      </c>
      <c r="D3541" s="8">
        <v>643</v>
      </c>
      <c r="E3541" s="10"/>
    </row>
    <row r="3542" spans="2:5" ht="15" customHeight="1" x14ac:dyDescent="0.25">
      <c r="B3542" s="9"/>
      <c r="C3542" s="16" t="s">
        <v>33</v>
      </c>
      <c r="D3542" s="8">
        <v>167</v>
      </c>
      <c r="E3542" s="10"/>
    </row>
    <row r="3543" spans="2:5" ht="15" customHeight="1" x14ac:dyDescent="0.25">
      <c r="B3543" s="9"/>
      <c r="C3543" s="216" t="s">
        <v>211</v>
      </c>
      <c r="D3543" s="217"/>
      <c r="E3543" s="10"/>
    </row>
    <row r="3544" spans="2:5" ht="15" customHeight="1" x14ac:dyDescent="0.25">
      <c r="B3544" s="9"/>
      <c r="C3544" s="13" t="s">
        <v>0</v>
      </c>
      <c r="D3544" s="11">
        <v>3455.4270999999999</v>
      </c>
      <c r="E3544" s="10"/>
    </row>
    <row r="3545" spans="2:5" ht="15" customHeight="1" x14ac:dyDescent="0.25">
      <c r="B3545" s="9"/>
      <c r="C3545" s="14" t="s">
        <v>2</v>
      </c>
      <c r="D3545" s="11">
        <v>458.48585000000003</v>
      </c>
      <c r="E3545" s="10"/>
    </row>
    <row r="3546" spans="2:5" ht="15" customHeight="1" x14ac:dyDescent="0.25">
      <c r="B3546" s="9"/>
      <c r="C3546" s="14" t="s">
        <v>3</v>
      </c>
      <c r="D3546" s="11">
        <v>2996.9412499999999</v>
      </c>
      <c r="E3546" s="10"/>
    </row>
    <row r="3547" spans="2:5" ht="15" customHeight="1" x14ac:dyDescent="0.25">
      <c r="B3547" s="9"/>
      <c r="C3547" s="22" t="s">
        <v>10</v>
      </c>
      <c r="D3547" s="26">
        <v>3120.8466799999997</v>
      </c>
      <c r="E3547" s="10"/>
    </row>
    <row r="3548" spans="2:5" ht="15" customHeight="1" x14ac:dyDescent="0.25">
      <c r="B3548" s="9"/>
      <c r="C3548" s="17" t="s">
        <v>11</v>
      </c>
      <c r="D3548" s="7">
        <v>1638.1351999999999</v>
      </c>
      <c r="E3548" s="10"/>
    </row>
    <row r="3549" spans="2:5" ht="15" customHeight="1" x14ac:dyDescent="0.25">
      <c r="B3549" s="9"/>
      <c r="C3549" s="17" t="s">
        <v>12</v>
      </c>
      <c r="D3549" s="7">
        <v>1288.0987199999997</v>
      </c>
      <c r="E3549" s="10"/>
    </row>
    <row r="3550" spans="2:5" ht="15" customHeight="1" x14ac:dyDescent="0.25">
      <c r="B3550" s="9"/>
      <c r="C3550" s="14" t="s">
        <v>2</v>
      </c>
      <c r="D3550" s="11">
        <v>17.330500000000001</v>
      </c>
      <c r="E3550" s="10"/>
    </row>
    <row r="3551" spans="2:5" ht="15" customHeight="1" x14ac:dyDescent="0.25">
      <c r="B3551" s="9"/>
      <c r="C3551" s="17" t="s">
        <v>16</v>
      </c>
      <c r="D3551" s="7">
        <v>177.28226000000001</v>
      </c>
      <c r="E3551" s="10"/>
    </row>
    <row r="3552" spans="2:5" ht="15" customHeight="1" x14ac:dyDescent="0.25">
      <c r="B3552" s="9"/>
      <c r="C3552" s="25" t="s">
        <v>17</v>
      </c>
      <c r="D3552" s="26">
        <v>270.88871</v>
      </c>
      <c r="E3552" s="10"/>
    </row>
    <row r="3553" spans="2:5" ht="15" customHeight="1" x14ac:dyDescent="0.25">
      <c r="B3553" s="9"/>
      <c r="C3553" s="15" t="s">
        <v>23</v>
      </c>
      <c r="D3553" s="7">
        <v>3455.4270999999999</v>
      </c>
      <c r="E3553" s="10"/>
    </row>
    <row r="3554" spans="2:5" ht="15" customHeight="1" x14ac:dyDescent="0.25">
      <c r="B3554" s="9"/>
      <c r="C3554" s="18" t="s">
        <v>0</v>
      </c>
      <c r="D3554" s="11">
        <v>3455.4270999999999</v>
      </c>
      <c r="E3554" s="10"/>
    </row>
    <row r="3555" spans="2:5" ht="15" customHeight="1" x14ac:dyDescent="0.25">
      <c r="B3555" s="9"/>
      <c r="C3555" s="15" t="s">
        <v>25</v>
      </c>
      <c r="D3555" s="7">
        <v>3391.7353900000003</v>
      </c>
      <c r="E3555" s="10"/>
    </row>
    <row r="3556" spans="2:5" ht="15" customHeight="1" x14ac:dyDescent="0.25">
      <c r="B3556" s="9"/>
      <c r="C3556" s="23" t="s">
        <v>10</v>
      </c>
      <c r="D3556" s="26">
        <v>3120.8466800000001</v>
      </c>
      <c r="E3556" s="10"/>
    </row>
    <row r="3557" spans="2:5" ht="15" customHeight="1" x14ac:dyDescent="0.25">
      <c r="B3557" s="9"/>
      <c r="C3557" s="23" t="s">
        <v>17</v>
      </c>
      <c r="D3557" s="26">
        <v>270.88871</v>
      </c>
      <c r="E3557" s="10"/>
    </row>
    <row r="3558" spans="2:5" ht="15" customHeight="1" x14ac:dyDescent="0.25">
      <c r="B3558" s="9"/>
      <c r="C3558" s="21" t="s">
        <v>27</v>
      </c>
      <c r="D3558" s="12">
        <v>63.69171</v>
      </c>
      <c r="E3558" s="10"/>
    </row>
    <row r="3559" spans="2:5" ht="15" customHeight="1" x14ac:dyDescent="0.25">
      <c r="B3559" s="9"/>
      <c r="C3559" s="21" t="s">
        <v>28</v>
      </c>
      <c r="D3559" s="12">
        <v>2493.1280099999999</v>
      </c>
      <c r="E3559" s="10"/>
    </row>
    <row r="3560" spans="2:5" ht="15" customHeight="1" x14ac:dyDescent="0.25">
      <c r="B3560" s="9"/>
      <c r="C3560" s="21" t="s">
        <v>29</v>
      </c>
      <c r="D3560" s="12">
        <v>2556.81972</v>
      </c>
      <c r="E3560" s="10"/>
    </row>
    <row r="3561" spans="2:5" ht="15" customHeight="1" x14ac:dyDescent="0.25">
      <c r="B3561" s="9"/>
      <c r="C3561" s="15" t="s">
        <v>31</v>
      </c>
      <c r="D3561" s="8">
        <v>287</v>
      </c>
      <c r="E3561" s="10"/>
    </row>
    <row r="3562" spans="2:5" ht="30" customHeight="1" x14ac:dyDescent="0.25">
      <c r="B3562" s="9"/>
      <c r="C3562" s="16" t="s">
        <v>32</v>
      </c>
      <c r="D3562" s="8">
        <v>153</v>
      </c>
      <c r="E3562" s="10"/>
    </row>
    <row r="3563" spans="2:5" ht="15" customHeight="1" x14ac:dyDescent="0.25">
      <c r="B3563" s="9"/>
      <c r="C3563" s="16" t="s">
        <v>33</v>
      </c>
      <c r="D3563" s="8">
        <v>134</v>
      </c>
      <c r="E3563" s="10"/>
    </row>
    <row r="3564" spans="2:5" ht="13.8" x14ac:dyDescent="0.25">
      <c r="B3564" s="9"/>
      <c r="C3564" s="216" t="s">
        <v>212</v>
      </c>
      <c r="D3564" s="217"/>
      <c r="E3564" s="10"/>
    </row>
    <row r="3565" spans="2:5" ht="15" customHeight="1" x14ac:dyDescent="0.25">
      <c r="B3565" s="9"/>
      <c r="C3565" s="13" t="s">
        <v>0</v>
      </c>
      <c r="D3565" s="11">
        <v>181.42788999999999</v>
      </c>
      <c r="E3565" s="10"/>
    </row>
    <row r="3566" spans="2:5" ht="15" customHeight="1" x14ac:dyDescent="0.25">
      <c r="B3566" s="9"/>
      <c r="C3566" s="14" t="s">
        <v>2</v>
      </c>
      <c r="D3566" s="11">
        <v>4.7619999999999996</v>
      </c>
      <c r="E3566" s="10"/>
    </row>
    <row r="3567" spans="2:5" ht="15" customHeight="1" x14ac:dyDescent="0.25">
      <c r="B3567" s="9"/>
      <c r="C3567" s="14" t="s">
        <v>3</v>
      </c>
      <c r="D3567" s="11">
        <v>176.66588999999999</v>
      </c>
      <c r="E3567" s="10"/>
    </row>
    <row r="3568" spans="2:5" ht="15" customHeight="1" x14ac:dyDescent="0.25">
      <c r="B3568" s="9"/>
      <c r="C3568" s="22" t="s">
        <v>10</v>
      </c>
      <c r="D3568" s="26">
        <v>133.18719999999999</v>
      </c>
      <c r="E3568" s="10"/>
    </row>
    <row r="3569" spans="2:5" ht="15" customHeight="1" x14ac:dyDescent="0.25">
      <c r="B3569" s="9"/>
      <c r="C3569" s="17" t="s">
        <v>12</v>
      </c>
      <c r="D3569" s="7">
        <v>132.25413</v>
      </c>
      <c r="E3569" s="10"/>
    </row>
    <row r="3570" spans="2:5" ht="15" customHeight="1" x14ac:dyDescent="0.25">
      <c r="B3570" s="9"/>
      <c r="C3570" s="17" t="s">
        <v>15</v>
      </c>
      <c r="D3570" s="7">
        <v>0.93306999999999995</v>
      </c>
      <c r="E3570" s="10"/>
    </row>
    <row r="3571" spans="2:5" ht="15" customHeight="1" x14ac:dyDescent="0.25">
      <c r="B3571" s="9"/>
      <c r="C3571" s="25" t="s">
        <v>17</v>
      </c>
      <c r="D3571" s="26">
        <v>15.194000000000001</v>
      </c>
      <c r="E3571" s="10"/>
    </row>
    <row r="3572" spans="2:5" ht="15" customHeight="1" x14ac:dyDescent="0.25">
      <c r="B3572" s="9"/>
      <c r="C3572" s="15" t="s">
        <v>23</v>
      </c>
      <c r="D3572" s="7">
        <v>181.42788999999999</v>
      </c>
      <c r="E3572" s="10"/>
    </row>
    <row r="3573" spans="2:5" ht="15" customHeight="1" x14ac:dyDescent="0.25">
      <c r="B3573" s="9"/>
      <c r="C3573" s="18" t="s">
        <v>0</v>
      </c>
      <c r="D3573" s="11">
        <v>181.42788999999999</v>
      </c>
      <c r="E3573" s="10"/>
    </row>
    <row r="3574" spans="2:5" ht="15" customHeight="1" x14ac:dyDescent="0.25">
      <c r="B3574" s="9"/>
      <c r="C3574" s="15" t="s">
        <v>25</v>
      </c>
      <c r="D3574" s="7">
        <v>148.38119999999998</v>
      </c>
      <c r="E3574" s="10"/>
    </row>
    <row r="3575" spans="2:5" ht="15" customHeight="1" x14ac:dyDescent="0.25">
      <c r="B3575" s="9"/>
      <c r="C3575" s="23" t="s">
        <v>10</v>
      </c>
      <c r="D3575" s="26">
        <v>133.18719999999999</v>
      </c>
      <c r="E3575" s="10"/>
    </row>
    <row r="3576" spans="2:5" ht="15" customHeight="1" x14ac:dyDescent="0.25">
      <c r="B3576" s="9"/>
      <c r="C3576" s="23" t="s">
        <v>17</v>
      </c>
      <c r="D3576" s="26">
        <v>15.194000000000001</v>
      </c>
      <c r="E3576" s="10"/>
    </row>
    <row r="3577" spans="2:5" ht="15" customHeight="1" x14ac:dyDescent="0.25">
      <c r="B3577" s="9"/>
      <c r="C3577" s="21" t="s">
        <v>27</v>
      </c>
      <c r="D3577" s="12">
        <v>33.046689999999998</v>
      </c>
      <c r="E3577" s="10"/>
    </row>
    <row r="3578" spans="2:5" ht="15" customHeight="1" x14ac:dyDescent="0.25">
      <c r="B3578" s="9"/>
      <c r="C3578" s="21" t="s">
        <v>28</v>
      </c>
      <c r="D3578" s="12">
        <v>132.03360000000001</v>
      </c>
      <c r="E3578" s="10"/>
    </row>
    <row r="3579" spans="2:5" ht="15" customHeight="1" x14ac:dyDescent="0.25">
      <c r="B3579" s="9"/>
      <c r="C3579" s="21" t="s">
        <v>29</v>
      </c>
      <c r="D3579" s="12">
        <v>165.08028999999999</v>
      </c>
      <c r="E3579" s="10"/>
    </row>
    <row r="3580" spans="2:5" ht="15" customHeight="1" x14ac:dyDescent="0.25">
      <c r="B3580" s="9"/>
      <c r="C3580" s="15" t="s">
        <v>31</v>
      </c>
      <c r="D3580" s="8">
        <v>34</v>
      </c>
      <c r="E3580" s="10"/>
    </row>
    <row r="3581" spans="2:5" ht="30" customHeight="1" x14ac:dyDescent="0.25">
      <c r="B3581" s="9"/>
      <c r="C3581" s="16" t="s">
        <v>32</v>
      </c>
      <c r="D3581" s="8">
        <v>22</v>
      </c>
      <c r="E3581" s="10"/>
    </row>
    <row r="3582" spans="2:5" ht="15" customHeight="1" x14ac:dyDescent="0.25">
      <c r="B3582" s="9"/>
      <c r="C3582" s="16" t="s">
        <v>33</v>
      </c>
      <c r="D3582" s="8">
        <v>12</v>
      </c>
      <c r="E3582" s="10"/>
    </row>
    <row r="3583" spans="2:5" ht="13.8" x14ac:dyDescent="0.25">
      <c r="B3583" s="9"/>
      <c r="C3583" s="216" t="s">
        <v>213</v>
      </c>
      <c r="D3583" s="217"/>
      <c r="E3583" s="10"/>
    </row>
    <row r="3584" spans="2:5" ht="15" customHeight="1" x14ac:dyDescent="0.25">
      <c r="B3584" s="9"/>
      <c r="C3584" s="13" t="s">
        <v>0</v>
      </c>
      <c r="D3584" s="11">
        <v>1682.17164</v>
      </c>
      <c r="E3584" s="10"/>
    </row>
    <row r="3585" spans="2:5" ht="15" customHeight="1" x14ac:dyDescent="0.25">
      <c r="B3585" s="9"/>
      <c r="C3585" s="14" t="s">
        <v>2</v>
      </c>
      <c r="D3585" s="11">
        <v>263.81927999999999</v>
      </c>
      <c r="E3585" s="10"/>
    </row>
    <row r="3586" spans="2:5" ht="15" customHeight="1" x14ac:dyDescent="0.25">
      <c r="B3586" s="9"/>
      <c r="C3586" s="14" t="s">
        <v>3</v>
      </c>
      <c r="D3586" s="11">
        <v>1418.3523600000001</v>
      </c>
      <c r="E3586" s="10"/>
    </row>
    <row r="3587" spans="2:5" ht="15" customHeight="1" x14ac:dyDescent="0.25">
      <c r="B3587" s="9"/>
      <c r="C3587" s="22" t="s">
        <v>10</v>
      </c>
      <c r="D3587" s="26">
        <v>1272.52206</v>
      </c>
      <c r="E3587" s="10"/>
    </row>
    <row r="3588" spans="2:5" ht="15" customHeight="1" x14ac:dyDescent="0.25">
      <c r="B3588" s="9"/>
      <c r="C3588" s="17" t="s">
        <v>12</v>
      </c>
      <c r="D3588" s="7">
        <v>1270.86409</v>
      </c>
      <c r="E3588" s="10"/>
    </row>
    <row r="3589" spans="2:5" ht="15" customHeight="1" x14ac:dyDescent="0.25">
      <c r="B3589" s="9"/>
      <c r="C3589" s="17" t="s">
        <v>15</v>
      </c>
      <c r="D3589" s="7">
        <v>0.5</v>
      </c>
      <c r="E3589" s="10"/>
    </row>
    <row r="3590" spans="2:5" ht="15" customHeight="1" x14ac:dyDescent="0.25">
      <c r="B3590" s="9"/>
      <c r="C3590" s="17" t="s">
        <v>16</v>
      </c>
      <c r="D3590" s="7">
        <v>1.1579699999999999</v>
      </c>
      <c r="E3590" s="10"/>
    </row>
    <row r="3591" spans="2:5" ht="15" customHeight="1" x14ac:dyDescent="0.25">
      <c r="B3591" s="9"/>
      <c r="C3591" s="25" t="s">
        <v>17</v>
      </c>
      <c r="D3591" s="26">
        <v>10.9655</v>
      </c>
      <c r="E3591" s="10"/>
    </row>
    <row r="3592" spans="2:5" ht="15" customHeight="1" x14ac:dyDescent="0.25">
      <c r="B3592" s="9"/>
      <c r="C3592" s="15" t="s">
        <v>23</v>
      </c>
      <c r="D3592" s="7">
        <v>1682.17164</v>
      </c>
      <c r="E3592" s="10"/>
    </row>
    <row r="3593" spans="2:5" ht="15" customHeight="1" x14ac:dyDescent="0.25">
      <c r="B3593" s="9"/>
      <c r="C3593" s="18" t="s">
        <v>0</v>
      </c>
      <c r="D3593" s="11">
        <v>1682.17164</v>
      </c>
      <c r="E3593" s="10"/>
    </row>
    <row r="3594" spans="2:5" ht="15" customHeight="1" x14ac:dyDescent="0.25">
      <c r="B3594" s="9"/>
      <c r="C3594" s="15" t="s">
        <v>25</v>
      </c>
      <c r="D3594" s="7">
        <v>1283.48756</v>
      </c>
      <c r="E3594" s="10"/>
    </row>
    <row r="3595" spans="2:5" ht="15" customHeight="1" x14ac:dyDescent="0.25">
      <c r="B3595" s="9"/>
      <c r="C3595" s="23" t="s">
        <v>10</v>
      </c>
      <c r="D3595" s="26">
        <v>1272.52206</v>
      </c>
      <c r="E3595" s="10"/>
    </row>
    <row r="3596" spans="2:5" ht="15" customHeight="1" x14ac:dyDescent="0.25">
      <c r="B3596" s="9"/>
      <c r="C3596" s="23" t="s">
        <v>17</v>
      </c>
      <c r="D3596" s="26">
        <v>10.9655</v>
      </c>
      <c r="E3596" s="10"/>
    </row>
    <row r="3597" spans="2:5" ht="15" customHeight="1" x14ac:dyDescent="0.25">
      <c r="B3597" s="9"/>
      <c r="C3597" s="21" t="s">
        <v>27</v>
      </c>
      <c r="D3597" s="12">
        <v>398.68407999999999</v>
      </c>
      <c r="E3597" s="10"/>
    </row>
    <row r="3598" spans="2:5" ht="15" customHeight="1" x14ac:dyDescent="0.25">
      <c r="B3598" s="9"/>
      <c r="C3598" s="21" t="s">
        <v>28</v>
      </c>
      <c r="D3598" s="12">
        <v>861.19906000000003</v>
      </c>
      <c r="E3598" s="10"/>
    </row>
    <row r="3599" spans="2:5" ht="15" customHeight="1" x14ac:dyDescent="0.25">
      <c r="B3599" s="9"/>
      <c r="C3599" s="21" t="s">
        <v>29</v>
      </c>
      <c r="D3599" s="12">
        <v>1259.8831399999999</v>
      </c>
      <c r="E3599" s="10"/>
    </row>
    <row r="3600" spans="2:5" ht="15" customHeight="1" x14ac:dyDescent="0.25">
      <c r="B3600" s="9"/>
      <c r="C3600" s="15" t="s">
        <v>31</v>
      </c>
      <c r="D3600" s="8">
        <v>144</v>
      </c>
      <c r="E3600" s="10"/>
    </row>
    <row r="3601" spans="2:5" ht="30" customHeight="1" x14ac:dyDescent="0.25">
      <c r="B3601" s="9"/>
      <c r="C3601" s="16" t="s">
        <v>32</v>
      </c>
      <c r="D3601" s="8">
        <v>34</v>
      </c>
      <c r="E3601" s="10"/>
    </row>
    <row r="3602" spans="2:5" ht="15" customHeight="1" x14ac:dyDescent="0.25">
      <c r="B3602" s="9"/>
      <c r="C3602" s="16" t="s">
        <v>33</v>
      </c>
      <c r="D3602" s="8">
        <v>110</v>
      </c>
      <c r="E3602" s="10"/>
    </row>
    <row r="3603" spans="2:5" ht="15" customHeight="1" x14ac:dyDescent="0.25">
      <c r="B3603" s="9"/>
      <c r="C3603" s="216" t="s">
        <v>214</v>
      </c>
      <c r="D3603" s="217"/>
      <c r="E3603" s="10"/>
    </row>
    <row r="3604" spans="2:5" ht="15" customHeight="1" x14ac:dyDescent="0.25">
      <c r="B3604" s="9"/>
      <c r="C3604" s="13" t="s">
        <v>0</v>
      </c>
      <c r="D3604" s="11">
        <v>47577.83</v>
      </c>
      <c r="E3604" s="10"/>
    </row>
    <row r="3605" spans="2:5" ht="15" customHeight="1" x14ac:dyDescent="0.25">
      <c r="B3605" s="9"/>
      <c r="C3605" s="14" t="s">
        <v>2</v>
      </c>
      <c r="D3605" s="11">
        <v>1284.8599999999999</v>
      </c>
      <c r="E3605" s="10"/>
    </row>
    <row r="3606" spans="2:5" ht="15" customHeight="1" x14ac:dyDescent="0.25">
      <c r="B3606" s="9"/>
      <c r="C3606" s="14" t="s">
        <v>3</v>
      </c>
      <c r="D3606" s="11">
        <v>46292.97</v>
      </c>
      <c r="E3606" s="10"/>
    </row>
    <row r="3607" spans="2:5" ht="15" customHeight="1" x14ac:dyDescent="0.25">
      <c r="B3607" s="9"/>
      <c r="C3607" s="22" t="s">
        <v>10</v>
      </c>
      <c r="D3607" s="26">
        <v>46762.36</v>
      </c>
      <c r="E3607" s="10"/>
    </row>
    <row r="3608" spans="2:5" ht="15" customHeight="1" x14ac:dyDescent="0.25">
      <c r="B3608" s="9"/>
      <c r="C3608" s="17" t="s">
        <v>11</v>
      </c>
      <c r="D3608" s="7">
        <v>39153.949999999997</v>
      </c>
      <c r="E3608" s="10"/>
    </row>
    <row r="3609" spans="2:5" ht="15" customHeight="1" x14ac:dyDescent="0.25">
      <c r="B3609" s="9"/>
      <c r="C3609" s="17" t="s">
        <v>12</v>
      </c>
      <c r="D3609" s="7">
        <v>6708.03</v>
      </c>
      <c r="E3609" s="10"/>
    </row>
    <row r="3610" spans="2:5" ht="15" customHeight="1" x14ac:dyDescent="0.25">
      <c r="B3610" s="9"/>
      <c r="C3610" s="17" t="s">
        <v>15</v>
      </c>
      <c r="D3610" s="7">
        <v>250.01</v>
      </c>
      <c r="E3610" s="10"/>
    </row>
    <row r="3611" spans="2:5" ht="15" customHeight="1" x14ac:dyDescent="0.25">
      <c r="B3611" s="9"/>
      <c r="C3611" s="17" t="s">
        <v>16</v>
      </c>
      <c r="D3611" s="7">
        <v>650.37</v>
      </c>
      <c r="E3611" s="10"/>
    </row>
    <row r="3612" spans="2:5" ht="15" customHeight="1" x14ac:dyDescent="0.25">
      <c r="B3612" s="9"/>
      <c r="C3612" s="25" t="s">
        <v>17</v>
      </c>
      <c r="D3612" s="26">
        <v>47.78</v>
      </c>
      <c r="E3612" s="10"/>
    </row>
    <row r="3613" spans="2:5" ht="15" customHeight="1" x14ac:dyDescent="0.25">
      <c r="B3613" s="9"/>
      <c r="C3613" s="15" t="s">
        <v>23</v>
      </c>
      <c r="D3613" s="7">
        <v>47577.83</v>
      </c>
      <c r="E3613" s="10"/>
    </row>
    <row r="3614" spans="2:5" ht="15" customHeight="1" x14ac:dyDescent="0.25">
      <c r="B3614" s="9"/>
      <c r="C3614" s="18" t="s">
        <v>0</v>
      </c>
      <c r="D3614" s="11">
        <v>47577.83</v>
      </c>
      <c r="E3614" s="10"/>
    </row>
    <row r="3615" spans="2:5" ht="15" customHeight="1" x14ac:dyDescent="0.25">
      <c r="B3615" s="9"/>
      <c r="C3615" s="15" t="s">
        <v>25</v>
      </c>
      <c r="D3615" s="7">
        <v>46810.14</v>
      </c>
      <c r="E3615" s="10"/>
    </row>
    <row r="3616" spans="2:5" ht="15" customHeight="1" x14ac:dyDescent="0.25">
      <c r="B3616" s="9"/>
      <c r="C3616" s="23" t="s">
        <v>10</v>
      </c>
      <c r="D3616" s="26">
        <v>46762.36</v>
      </c>
      <c r="E3616" s="10"/>
    </row>
    <row r="3617" spans="2:5" ht="15" customHeight="1" x14ac:dyDescent="0.25">
      <c r="B3617" s="9"/>
      <c r="C3617" s="23" t="s">
        <v>17</v>
      </c>
      <c r="D3617" s="26">
        <v>47.78</v>
      </c>
      <c r="E3617" s="10"/>
    </row>
    <row r="3618" spans="2:5" ht="15" customHeight="1" x14ac:dyDescent="0.25">
      <c r="B3618" s="9"/>
      <c r="C3618" s="21" t="s">
        <v>27</v>
      </c>
      <c r="D3618" s="12">
        <v>767.69</v>
      </c>
      <c r="E3618" s="10"/>
    </row>
    <row r="3619" spans="2:5" ht="15" customHeight="1" x14ac:dyDescent="0.25">
      <c r="B3619" s="9"/>
      <c r="C3619" s="21" t="s">
        <v>28</v>
      </c>
      <c r="D3619" s="12">
        <v>1590.62</v>
      </c>
      <c r="E3619" s="10"/>
    </row>
    <row r="3620" spans="2:5" ht="15" customHeight="1" x14ac:dyDescent="0.25">
      <c r="B3620" s="9"/>
      <c r="C3620" s="21" t="s">
        <v>29</v>
      </c>
      <c r="D3620" s="12">
        <v>2358.31</v>
      </c>
      <c r="E3620" s="10"/>
    </row>
    <row r="3621" spans="2:5" ht="15" customHeight="1" x14ac:dyDescent="0.25">
      <c r="B3621" s="9"/>
      <c r="C3621" s="15" t="s">
        <v>31</v>
      </c>
      <c r="D3621" s="8">
        <v>3116</v>
      </c>
      <c r="E3621" s="10"/>
    </row>
    <row r="3622" spans="2:5" ht="30" customHeight="1" x14ac:dyDescent="0.25">
      <c r="B3622" s="9"/>
      <c r="C3622" s="16" t="s">
        <v>32</v>
      </c>
      <c r="D3622" s="8">
        <v>2401</v>
      </c>
      <c r="E3622" s="10"/>
    </row>
    <row r="3623" spans="2:5" ht="15" customHeight="1" x14ac:dyDescent="0.25">
      <c r="B3623" s="9"/>
      <c r="C3623" s="16" t="s">
        <v>33</v>
      </c>
      <c r="D3623" s="8">
        <v>715</v>
      </c>
      <c r="E3623" s="10"/>
    </row>
    <row r="3624" spans="2:5" ht="13.8" x14ac:dyDescent="0.25">
      <c r="B3624" s="9"/>
      <c r="C3624" s="216" t="s">
        <v>215</v>
      </c>
      <c r="D3624" s="217"/>
      <c r="E3624" s="10"/>
    </row>
    <row r="3625" spans="2:5" ht="15" customHeight="1" x14ac:dyDescent="0.25">
      <c r="B3625" s="9"/>
      <c r="C3625" s="13" t="s">
        <v>0</v>
      </c>
      <c r="D3625" s="11">
        <v>13851.21</v>
      </c>
      <c r="E3625" s="10"/>
    </row>
    <row r="3626" spans="2:5" ht="15" customHeight="1" x14ac:dyDescent="0.25">
      <c r="B3626" s="9"/>
      <c r="C3626" s="14" t="s">
        <v>2</v>
      </c>
      <c r="D3626" s="11">
        <v>261.22000000000003</v>
      </c>
      <c r="E3626" s="10"/>
    </row>
    <row r="3627" spans="2:5" ht="15" customHeight="1" x14ac:dyDescent="0.25">
      <c r="B3627" s="9"/>
      <c r="C3627" s="14" t="s">
        <v>3</v>
      </c>
      <c r="D3627" s="11">
        <v>13589.99</v>
      </c>
      <c r="E3627" s="10"/>
    </row>
    <row r="3628" spans="2:5" ht="15" customHeight="1" x14ac:dyDescent="0.25">
      <c r="B3628" s="9"/>
      <c r="C3628" s="22" t="s">
        <v>10</v>
      </c>
      <c r="D3628" s="26">
        <v>13655.9</v>
      </c>
      <c r="E3628" s="10"/>
    </row>
    <row r="3629" spans="2:5" ht="15" customHeight="1" x14ac:dyDescent="0.25">
      <c r="B3629" s="9"/>
      <c r="C3629" s="17" t="s">
        <v>11</v>
      </c>
      <c r="D3629" s="7">
        <v>12069.44</v>
      </c>
      <c r="E3629" s="10"/>
    </row>
    <row r="3630" spans="2:5" ht="15" customHeight="1" x14ac:dyDescent="0.25">
      <c r="B3630" s="9"/>
      <c r="C3630" s="17" t="s">
        <v>12</v>
      </c>
      <c r="D3630" s="7">
        <v>1445.29</v>
      </c>
      <c r="E3630" s="10"/>
    </row>
    <row r="3631" spans="2:5" ht="15" customHeight="1" x14ac:dyDescent="0.25">
      <c r="B3631" s="9"/>
      <c r="C3631" s="17" t="s">
        <v>15</v>
      </c>
      <c r="D3631" s="7">
        <v>112.92</v>
      </c>
      <c r="E3631" s="10"/>
    </row>
    <row r="3632" spans="2:5" ht="15" customHeight="1" x14ac:dyDescent="0.25">
      <c r="B3632" s="9"/>
      <c r="C3632" s="17" t="s">
        <v>16</v>
      </c>
      <c r="D3632" s="7">
        <v>28.25</v>
      </c>
      <c r="E3632" s="10"/>
    </row>
    <row r="3633" spans="2:5" ht="15" customHeight="1" x14ac:dyDescent="0.25">
      <c r="B3633" s="9"/>
      <c r="C3633" s="25" t="s">
        <v>17</v>
      </c>
      <c r="D3633" s="26">
        <v>113.59</v>
      </c>
      <c r="E3633" s="10"/>
    </row>
    <row r="3634" spans="2:5" ht="15" customHeight="1" x14ac:dyDescent="0.25">
      <c r="B3634" s="9"/>
      <c r="C3634" s="15" t="s">
        <v>23</v>
      </c>
      <c r="D3634" s="7">
        <v>13851.21</v>
      </c>
      <c r="E3634" s="10"/>
    </row>
    <row r="3635" spans="2:5" ht="15" customHeight="1" x14ac:dyDescent="0.25">
      <c r="B3635" s="9"/>
      <c r="C3635" s="18" t="s">
        <v>0</v>
      </c>
      <c r="D3635" s="11">
        <v>13851.21</v>
      </c>
      <c r="E3635" s="10"/>
    </row>
    <row r="3636" spans="2:5" ht="15" customHeight="1" x14ac:dyDescent="0.25">
      <c r="B3636" s="9"/>
      <c r="C3636" s="15" t="s">
        <v>25</v>
      </c>
      <c r="D3636" s="7">
        <v>13769.49</v>
      </c>
      <c r="E3636" s="10"/>
    </row>
    <row r="3637" spans="2:5" ht="15" customHeight="1" x14ac:dyDescent="0.25">
      <c r="B3637" s="9"/>
      <c r="C3637" s="23" t="s">
        <v>10</v>
      </c>
      <c r="D3637" s="26">
        <v>13655.9</v>
      </c>
      <c r="E3637" s="10"/>
    </row>
    <row r="3638" spans="2:5" ht="15" customHeight="1" x14ac:dyDescent="0.25">
      <c r="B3638" s="9"/>
      <c r="C3638" s="23" t="s">
        <v>17</v>
      </c>
      <c r="D3638" s="26">
        <v>113.59</v>
      </c>
      <c r="E3638" s="10"/>
    </row>
    <row r="3639" spans="2:5" ht="15" customHeight="1" x14ac:dyDescent="0.25">
      <c r="B3639" s="9"/>
      <c r="C3639" s="21" t="s">
        <v>27</v>
      </c>
      <c r="D3639" s="12">
        <v>81.72</v>
      </c>
      <c r="E3639" s="10"/>
    </row>
    <row r="3640" spans="2:5" ht="15" customHeight="1" x14ac:dyDescent="0.25">
      <c r="B3640" s="9"/>
      <c r="C3640" s="21" t="s">
        <v>28</v>
      </c>
      <c r="D3640" s="12">
        <v>768.85</v>
      </c>
      <c r="E3640" s="10"/>
    </row>
    <row r="3641" spans="2:5" ht="15" customHeight="1" x14ac:dyDescent="0.25">
      <c r="B3641" s="9"/>
      <c r="C3641" s="21" t="s">
        <v>29</v>
      </c>
      <c r="D3641" s="12">
        <v>850.57</v>
      </c>
      <c r="E3641" s="10"/>
    </row>
    <row r="3642" spans="2:5" ht="15" customHeight="1" x14ac:dyDescent="0.25">
      <c r="B3642" s="9"/>
      <c r="C3642" s="15" t="s">
        <v>31</v>
      </c>
      <c r="D3642" s="8">
        <v>1155</v>
      </c>
      <c r="E3642" s="10"/>
    </row>
    <row r="3643" spans="2:5" ht="30" customHeight="1" x14ac:dyDescent="0.25">
      <c r="B3643" s="9"/>
      <c r="C3643" s="16" t="s">
        <v>32</v>
      </c>
      <c r="D3643" s="8">
        <v>973</v>
      </c>
      <c r="E3643" s="10"/>
    </row>
    <row r="3644" spans="2:5" ht="15" customHeight="1" x14ac:dyDescent="0.25">
      <c r="B3644" s="9"/>
      <c r="C3644" s="16" t="s">
        <v>33</v>
      </c>
      <c r="D3644" s="8">
        <v>182</v>
      </c>
      <c r="E3644" s="10"/>
    </row>
    <row r="3645" spans="2:5" ht="13.8" x14ac:dyDescent="0.25">
      <c r="B3645" s="9"/>
      <c r="C3645" s="216" t="s">
        <v>216</v>
      </c>
      <c r="D3645" s="217"/>
      <c r="E3645" s="10"/>
    </row>
    <row r="3646" spans="2:5" ht="15" customHeight="1" x14ac:dyDescent="0.25">
      <c r="B3646" s="9"/>
      <c r="C3646" s="13" t="s">
        <v>0</v>
      </c>
      <c r="D3646" s="11">
        <v>1432.8402599999999</v>
      </c>
      <c r="E3646" s="10"/>
    </row>
    <row r="3647" spans="2:5" ht="15" customHeight="1" x14ac:dyDescent="0.25">
      <c r="B3647" s="9"/>
      <c r="C3647" s="14" t="s">
        <v>2</v>
      </c>
      <c r="D3647" s="11">
        <v>445.92694</v>
      </c>
      <c r="E3647" s="10"/>
    </row>
    <row r="3648" spans="2:5" ht="15" customHeight="1" x14ac:dyDescent="0.25">
      <c r="B3648" s="9"/>
      <c r="C3648" s="14" t="s">
        <v>3</v>
      </c>
      <c r="D3648" s="11">
        <v>986.91332</v>
      </c>
      <c r="E3648" s="10"/>
    </row>
    <row r="3649" spans="2:5" ht="15" customHeight="1" x14ac:dyDescent="0.25">
      <c r="B3649" s="9"/>
      <c r="C3649" s="22" t="s">
        <v>10</v>
      </c>
      <c r="D3649" s="26">
        <v>1091.4061200000001</v>
      </c>
      <c r="E3649" s="10"/>
    </row>
    <row r="3650" spans="2:5" ht="15" customHeight="1" x14ac:dyDescent="0.25">
      <c r="B3650" s="9"/>
      <c r="C3650" s="17" t="s">
        <v>12</v>
      </c>
      <c r="D3650" s="7">
        <v>1090.8171200000002</v>
      </c>
      <c r="E3650" s="10"/>
    </row>
    <row r="3651" spans="2:5" ht="15" customHeight="1" x14ac:dyDescent="0.25">
      <c r="B3651" s="9"/>
      <c r="C3651" s="17" t="s">
        <v>15</v>
      </c>
      <c r="D3651" s="7">
        <v>0.58899999999999997</v>
      </c>
      <c r="E3651" s="10"/>
    </row>
    <row r="3652" spans="2:5" ht="15" customHeight="1" x14ac:dyDescent="0.25">
      <c r="B3652" s="9"/>
      <c r="C3652" s="25" t="s">
        <v>17</v>
      </c>
      <c r="D3652" s="26">
        <v>242.34610000000001</v>
      </c>
      <c r="E3652" s="10"/>
    </row>
    <row r="3653" spans="2:5" ht="15" customHeight="1" x14ac:dyDescent="0.25">
      <c r="B3653" s="9"/>
      <c r="C3653" s="15" t="s">
        <v>23</v>
      </c>
      <c r="D3653" s="7">
        <v>1432.8402599999999</v>
      </c>
      <c r="E3653" s="10"/>
    </row>
    <row r="3654" spans="2:5" ht="15" customHeight="1" x14ac:dyDescent="0.25">
      <c r="B3654" s="9"/>
      <c r="C3654" s="18" t="s">
        <v>0</v>
      </c>
      <c r="D3654" s="11">
        <v>1432.8402599999999</v>
      </c>
      <c r="E3654" s="10"/>
    </row>
    <row r="3655" spans="2:5" ht="15" customHeight="1" x14ac:dyDescent="0.25">
      <c r="B3655" s="9"/>
      <c r="C3655" s="15" t="s">
        <v>25</v>
      </c>
      <c r="D3655" s="7">
        <v>1333.7522200000001</v>
      </c>
      <c r="E3655" s="10"/>
    </row>
    <row r="3656" spans="2:5" ht="15" customHeight="1" x14ac:dyDescent="0.25">
      <c r="B3656" s="9"/>
      <c r="C3656" s="23" t="s">
        <v>10</v>
      </c>
      <c r="D3656" s="26">
        <v>1091.4061200000001</v>
      </c>
      <c r="E3656" s="10"/>
    </row>
    <row r="3657" spans="2:5" ht="15" customHeight="1" x14ac:dyDescent="0.25">
      <c r="B3657" s="9"/>
      <c r="C3657" s="23" t="s">
        <v>17</v>
      </c>
      <c r="D3657" s="26">
        <v>242.34610000000001</v>
      </c>
      <c r="E3657" s="10"/>
    </row>
    <row r="3658" spans="2:5" ht="15" customHeight="1" x14ac:dyDescent="0.25">
      <c r="B3658" s="9"/>
      <c r="C3658" s="21" t="s">
        <v>27</v>
      </c>
      <c r="D3658" s="12">
        <v>99.088040000000007</v>
      </c>
      <c r="E3658" s="10"/>
    </row>
    <row r="3659" spans="2:5" ht="15" customHeight="1" x14ac:dyDescent="0.25">
      <c r="B3659" s="9"/>
      <c r="C3659" s="21" t="s">
        <v>28</v>
      </c>
      <c r="D3659" s="12">
        <v>889.73833999999999</v>
      </c>
      <c r="E3659" s="10"/>
    </row>
    <row r="3660" spans="2:5" ht="15" customHeight="1" x14ac:dyDescent="0.25">
      <c r="B3660" s="9"/>
      <c r="C3660" s="21" t="s">
        <v>29</v>
      </c>
      <c r="D3660" s="12">
        <v>988.82637999999997</v>
      </c>
      <c r="E3660" s="10"/>
    </row>
    <row r="3661" spans="2:5" ht="15" customHeight="1" x14ac:dyDescent="0.25">
      <c r="B3661" s="9"/>
      <c r="C3661" s="15" t="s">
        <v>31</v>
      </c>
      <c r="D3661" s="8">
        <v>73</v>
      </c>
      <c r="E3661" s="10"/>
    </row>
    <row r="3662" spans="2:5" ht="30" customHeight="1" x14ac:dyDescent="0.25">
      <c r="B3662" s="9"/>
      <c r="C3662" s="16" t="s">
        <v>32</v>
      </c>
      <c r="D3662" s="8">
        <v>68</v>
      </c>
      <c r="E3662" s="10"/>
    </row>
    <row r="3663" spans="2:5" ht="15" customHeight="1" x14ac:dyDescent="0.25">
      <c r="B3663" s="9"/>
      <c r="C3663" s="16" t="s">
        <v>33</v>
      </c>
      <c r="D3663" s="8">
        <v>5</v>
      </c>
      <c r="E3663" s="10"/>
    </row>
    <row r="3664" spans="2:5" ht="15" customHeight="1" x14ac:dyDescent="0.25">
      <c r="B3664" s="9"/>
      <c r="C3664" s="216" t="s">
        <v>217</v>
      </c>
      <c r="D3664" s="217"/>
      <c r="E3664" s="10"/>
    </row>
    <row r="3665" spans="2:5" ht="15" customHeight="1" x14ac:dyDescent="0.25">
      <c r="B3665" s="9"/>
      <c r="C3665" s="13" t="s">
        <v>0</v>
      </c>
      <c r="D3665" s="11">
        <v>3286.8354899999999</v>
      </c>
      <c r="E3665" s="10"/>
    </row>
    <row r="3666" spans="2:5" ht="15" customHeight="1" x14ac:dyDescent="0.25">
      <c r="B3666" s="9"/>
      <c r="C3666" s="14" t="s">
        <v>2</v>
      </c>
      <c r="D3666" s="11">
        <v>33.9</v>
      </c>
      <c r="E3666" s="10"/>
    </row>
    <row r="3667" spans="2:5" ht="15" customHeight="1" x14ac:dyDescent="0.25">
      <c r="B3667" s="9"/>
      <c r="C3667" s="14" t="s">
        <v>3</v>
      </c>
      <c r="D3667" s="11">
        <v>3252.9354899999998</v>
      </c>
      <c r="E3667" s="10"/>
    </row>
    <row r="3668" spans="2:5" ht="15" customHeight="1" x14ac:dyDescent="0.25">
      <c r="B3668" s="9"/>
      <c r="C3668" s="22" t="s">
        <v>10</v>
      </c>
      <c r="D3668" s="26">
        <v>3487.0437900000002</v>
      </c>
      <c r="E3668" s="10"/>
    </row>
    <row r="3669" spans="2:5" ht="15" customHeight="1" x14ac:dyDescent="0.25">
      <c r="B3669" s="9"/>
      <c r="C3669" s="17" t="s">
        <v>11</v>
      </c>
      <c r="D3669" s="7">
        <v>1044.67823</v>
      </c>
      <c r="E3669" s="10"/>
    </row>
    <row r="3670" spans="2:5" ht="15" customHeight="1" x14ac:dyDescent="0.25">
      <c r="B3670" s="9"/>
      <c r="C3670" s="17" t="s">
        <v>12</v>
      </c>
      <c r="D3670" s="7">
        <v>2367.5468000000001</v>
      </c>
      <c r="E3670" s="10"/>
    </row>
    <row r="3671" spans="2:5" ht="15" customHeight="1" x14ac:dyDescent="0.25">
      <c r="B3671" s="9"/>
      <c r="C3671" s="17" t="s">
        <v>15</v>
      </c>
      <c r="D3671" s="7">
        <v>19.947800000000001</v>
      </c>
      <c r="E3671" s="10"/>
    </row>
    <row r="3672" spans="2:5" ht="15" customHeight="1" x14ac:dyDescent="0.25">
      <c r="B3672" s="9"/>
      <c r="C3672" s="17" t="s">
        <v>16</v>
      </c>
      <c r="D3672" s="7">
        <v>54.870959999999997</v>
      </c>
      <c r="E3672" s="10"/>
    </row>
    <row r="3673" spans="2:5" ht="15" customHeight="1" x14ac:dyDescent="0.25">
      <c r="B3673" s="9"/>
      <c r="C3673" s="25" t="s">
        <v>17</v>
      </c>
      <c r="D3673" s="26">
        <v>60.342619999999997</v>
      </c>
      <c r="E3673" s="10"/>
    </row>
    <row r="3674" spans="2:5" ht="15" customHeight="1" x14ac:dyDescent="0.25">
      <c r="B3674" s="9"/>
      <c r="C3674" s="15" t="s">
        <v>23</v>
      </c>
      <c r="D3674" s="7">
        <v>3286.8354899999999</v>
      </c>
      <c r="E3674" s="10"/>
    </row>
    <row r="3675" spans="2:5" ht="15" customHeight="1" x14ac:dyDescent="0.25">
      <c r="B3675" s="9"/>
      <c r="C3675" s="18" t="s">
        <v>0</v>
      </c>
      <c r="D3675" s="11">
        <v>3286.8354899999999</v>
      </c>
      <c r="E3675" s="10"/>
    </row>
    <row r="3676" spans="2:5" ht="15" customHeight="1" x14ac:dyDescent="0.25">
      <c r="B3676" s="9"/>
      <c r="C3676" s="15" t="s">
        <v>25</v>
      </c>
      <c r="D3676" s="7">
        <v>3547.3864100000001</v>
      </c>
      <c r="E3676" s="10"/>
    </row>
    <row r="3677" spans="2:5" ht="15" customHeight="1" x14ac:dyDescent="0.25">
      <c r="B3677" s="9"/>
      <c r="C3677" s="23" t="s">
        <v>10</v>
      </c>
      <c r="D3677" s="26">
        <v>3487.0437900000002</v>
      </c>
      <c r="E3677" s="10"/>
    </row>
    <row r="3678" spans="2:5" ht="15" customHeight="1" x14ac:dyDescent="0.25">
      <c r="B3678" s="9"/>
      <c r="C3678" s="23" t="s">
        <v>17</v>
      </c>
      <c r="D3678" s="26">
        <v>60.342619999999997</v>
      </c>
      <c r="E3678" s="10"/>
    </row>
    <row r="3679" spans="2:5" ht="15" customHeight="1" x14ac:dyDescent="0.25">
      <c r="B3679" s="9"/>
      <c r="C3679" s="21" t="s">
        <v>27</v>
      </c>
      <c r="D3679" s="12">
        <v>-260.55092000000002</v>
      </c>
      <c r="E3679" s="10"/>
    </row>
    <row r="3680" spans="2:5" ht="15" customHeight="1" x14ac:dyDescent="0.25">
      <c r="B3680" s="9"/>
      <c r="C3680" s="21" t="s">
        <v>28</v>
      </c>
      <c r="D3680" s="12">
        <v>674.98145</v>
      </c>
      <c r="E3680" s="10"/>
    </row>
    <row r="3681" spans="2:5" ht="15" customHeight="1" x14ac:dyDescent="0.25">
      <c r="B3681" s="9"/>
      <c r="C3681" s="21" t="s">
        <v>29</v>
      </c>
      <c r="D3681" s="12">
        <v>414.43052999999998</v>
      </c>
      <c r="E3681" s="10"/>
    </row>
    <row r="3682" spans="2:5" ht="15" customHeight="1" x14ac:dyDescent="0.25">
      <c r="B3682" s="9"/>
      <c r="C3682" s="15" t="s">
        <v>31</v>
      </c>
      <c r="D3682" s="8">
        <v>433</v>
      </c>
      <c r="E3682" s="10"/>
    </row>
    <row r="3683" spans="2:5" ht="30" customHeight="1" x14ac:dyDescent="0.25">
      <c r="B3683" s="9"/>
      <c r="C3683" s="16" t="s">
        <v>32</v>
      </c>
      <c r="D3683" s="8">
        <v>268</v>
      </c>
      <c r="E3683" s="10"/>
    </row>
    <row r="3684" spans="2:5" ht="15" customHeight="1" x14ac:dyDescent="0.25">
      <c r="B3684" s="9"/>
      <c r="C3684" s="16" t="s">
        <v>33</v>
      </c>
      <c r="D3684" s="8">
        <v>165</v>
      </c>
      <c r="E3684" s="10"/>
    </row>
    <row r="3685" spans="2:5" ht="15" customHeight="1" x14ac:dyDescent="0.25">
      <c r="B3685" s="9"/>
      <c r="C3685" s="216" t="s">
        <v>218</v>
      </c>
      <c r="D3685" s="217"/>
      <c r="E3685" s="10"/>
    </row>
    <row r="3686" spans="2:5" ht="15" customHeight="1" x14ac:dyDescent="0.25">
      <c r="B3686" s="9"/>
      <c r="C3686" s="13" t="s">
        <v>0</v>
      </c>
      <c r="D3686" s="11">
        <v>636.55477999999994</v>
      </c>
      <c r="E3686" s="10"/>
    </row>
    <row r="3687" spans="2:5" ht="15" customHeight="1" x14ac:dyDescent="0.25">
      <c r="B3687" s="9"/>
      <c r="C3687" s="14" t="s">
        <v>2</v>
      </c>
      <c r="D3687" s="11">
        <v>87.186520000000002</v>
      </c>
      <c r="E3687" s="10"/>
    </row>
    <row r="3688" spans="2:5" ht="15" customHeight="1" x14ac:dyDescent="0.25">
      <c r="B3688" s="9"/>
      <c r="C3688" s="14" t="s">
        <v>3</v>
      </c>
      <c r="D3688" s="11">
        <v>549.36825999999996</v>
      </c>
      <c r="E3688" s="10"/>
    </row>
    <row r="3689" spans="2:5" ht="15" customHeight="1" x14ac:dyDescent="0.25">
      <c r="B3689" s="9"/>
      <c r="C3689" s="22" t="s">
        <v>10</v>
      </c>
      <c r="D3689" s="26">
        <v>596.96062999999992</v>
      </c>
      <c r="E3689" s="10"/>
    </row>
    <row r="3690" spans="2:5" ht="15" customHeight="1" x14ac:dyDescent="0.25">
      <c r="B3690" s="9"/>
      <c r="C3690" s="17" t="s">
        <v>12</v>
      </c>
      <c r="D3690" s="7">
        <v>582.06038999999987</v>
      </c>
      <c r="E3690" s="10"/>
    </row>
    <row r="3691" spans="2:5" ht="15" customHeight="1" x14ac:dyDescent="0.25">
      <c r="B3691" s="9"/>
      <c r="C3691" s="17" t="s">
        <v>15</v>
      </c>
      <c r="D3691" s="7">
        <v>14.90024</v>
      </c>
      <c r="E3691" s="10"/>
    </row>
    <row r="3692" spans="2:5" ht="15" customHeight="1" x14ac:dyDescent="0.25">
      <c r="B3692" s="9"/>
      <c r="C3692" s="25" t="s">
        <v>17</v>
      </c>
      <c r="D3692" s="26">
        <v>37.172879999999999</v>
      </c>
      <c r="E3692" s="10"/>
    </row>
    <row r="3693" spans="2:5" ht="15" customHeight="1" x14ac:dyDescent="0.25">
      <c r="B3693" s="9"/>
      <c r="C3693" s="15" t="s">
        <v>23</v>
      </c>
      <c r="D3693" s="7">
        <v>636.55478000000005</v>
      </c>
      <c r="E3693" s="10"/>
    </row>
    <row r="3694" spans="2:5" ht="15" customHeight="1" x14ac:dyDescent="0.25">
      <c r="B3694" s="9"/>
      <c r="C3694" s="18" t="s">
        <v>0</v>
      </c>
      <c r="D3694" s="11">
        <v>636.55478000000005</v>
      </c>
      <c r="E3694" s="10"/>
    </row>
    <row r="3695" spans="2:5" ht="15" customHeight="1" x14ac:dyDescent="0.25">
      <c r="B3695" s="9"/>
      <c r="C3695" s="15" t="s">
        <v>25</v>
      </c>
      <c r="D3695" s="7">
        <v>634.13351</v>
      </c>
      <c r="E3695" s="10"/>
    </row>
    <row r="3696" spans="2:5" ht="15" customHeight="1" x14ac:dyDescent="0.25">
      <c r="B3696" s="9"/>
      <c r="C3696" s="23" t="s">
        <v>10</v>
      </c>
      <c r="D3696" s="26">
        <v>596.96063000000004</v>
      </c>
      <c r="E3696" s="10"/>
    </row>
    <row r="3697" spans="2:5" ht="15" customHeight="1" x14ac:dyDescent="0.25">
      <c r="B3697" s="9"/>
      <c r="C3697" s="23" t="s">
        <v>17</v>
      </c>
      <c r="D3697" s="26">
        <v>37.172879999999999</v>
      </c>
      <c r="E3697" s="10"/>
    </row>
    <row r="3698" spans="2:5" ht="15" customHeight="1" x14ac:dyDescent="0.25">
      <c r="B3698" s="9"/>
      <c r="C3698" s="21" t="s">
        <v>27</v>
      </c>
      <c r="D3698" s="12">
        <v>2.4212699999999998</v>
      </c>
      <c r="E3698" s="10"/>
    </row>
    <row r="3699" spans="2:5" ht="15" customHeight="1" x14ac:dyDescent="0.25">
      <c r="B3699" s="9"/>
      <c r="C3699" s="21" t="s">
        <v>28</v>
      </c>
      <c r="D3699" s="12">
        <v>428.60667000000001</v>
      </c>
      <c r="E3699" s="10"/>
    </row>
    <row r="3700" spans="2:5" ht="15" customHeight="1" x14ac:dyDescent="0.25">
      <c r="B3700" s="9"/>
      <c r="C3700" s="21" t="s">
        <v>29</v>
      </c>
      <c r="D3700" s="12">
        <v>431.02794</v>
      </c>
      <c r="E3700" s="10"/>
    </row>
    <row r="3701" spans="2:5" ht="15" customHeight="1" x14ac:dyDescent="0.25">
      <c r="B3701" s="9"/>
      <c r="C3701" s="15" t="s">
        <v>31</v>
      </c>
      <c r="D3701" s="8">
        <v>59</v>
      </c>
      <c r="E3701" s="10"/>
    </row>
    <row r="3702" spans="2:5" ht="30" customHeight="1" x14ac:dyDescent="0.25">
      <c r="B3702" s="9"/>
      <c r="C3702" s="16" t="s">
        <v>32</v>
      </c>
      <c r="D3702" s="8">
        <v>18</v>
      </c>
      <c r="E3702" s="10"/>
    </row>
    <row r="3703" spans="2:5" ht="15" customHeight="1" x14ac:dyDescent="0.25">
      <c r="B3703" s="9"/>
      <c r="C3703" s="16" t="s">
        <v>33</v>
      </c>
      <c r="D3703" s="8">
        <v>41</v>
      </c>
      <c r="E3703" s="10"/>
    </row>
    <row r="3704" spans="2:5" ht="13.8" x14ac:dyDescent="0.25">
      <c r="B3704" s="9"/>
      <c r="C3704" s="216" t="s">
        <v>219</v>
      </c>
      <c r="D3704" s="217"/>
      <c r="E3704" s="10"/>
    </row>
    <row r="3705" spans="2:5" ht="15" customHeight="1" x14ac:dyDescent="0.25">
      <c r="B3705" s="9"/>
      <c r="C3705" s="13" t="s">
        <v>0</v>
      </c>
      <c r="D3705" s="11">
        <v>52336.705170000001</v>
      </c>
      <c r="E3705" s="10"/>
    </row>
    <row r="3706" spans="2:5" ht="15" customHeight="1" x14ac:dyDescent="0.25">
      <c r="B3706" s="9"/>
      <c r="C3706" s="14" t="s">
        <v>2</v>
      </c>
      <c r="D3706" s="11">
        <v>4088.9660199999998</v>
      </c>
      <c r="E3706" s="10"/>
    </row>
    <row r="3707" spans="2:5" ht="15" customHeight="1" x14ac:dyDescent="0.25">
      <c r="B3707" s="9"/>
      <c r="C3707" s="14" t="s">
        <v>3</v>
      </c>
      <c r="D3707" s="11">
        <v>48247.739150000001</v>
      </c>
      <c r="E3707" s="10"/>
    </row>
    <row r="3708" spans="2:5" ht="15" customHeight="1" x14ac:dyDescent="0.25">
      <c r="B3708" s="9"/>
      <c r="C3708" s="22" t="s">
        <v>10</v>
      </c>
      <c r="D3708" s="26">
        <v>53033.390119999996</v>
      </c>
      <c r="E3708" s="10"/>
    </row>
    <row r="3709" spans="2:5" ht="15" customHeight="1" x14ac:dyDescent="0.25">
      <c r="B3709" s="9"/>
      <c r="C3709" s="17" t="s">
        <v>11</v>
      </c>
      <c r="D3709" s="7">
        <v>29381.366600000001</v>
      </c>
      <c r="E3709" s="10"/>
    </row>
    <row r="3710" spans="2:5" ht="15" customHeight="1" x14ac:dyDescent="0.25">
      <c r="B3710" s="9"/>
      <c r="C3710" s="17" t="s">
        <v>12</v>
      </c>
      <c r="D3710" s="7">
        <v>20573.021189999999</v>
      </c>
      <c r="E3710" s="10"/>
    </row>
    <row r="3711" spans="2:5" ht="15" customHeight="1" x14ac:dyDescent="0.25">
      <c r="B3711" s="9"/>
      <c r="C3711" s="14" t="s">
        <v>2</v>
      </c>
      <c r="D3711" s="11">
        <v>16.071259999999999</v>
      </c>
      <c r="E3711" s="10"/>
    </row>
    <row r="3712" spans="2:5" ht="15" customHeight="1" x14ac:dyDescent="0.25">
      <c r="B3712" s="9"/>
      <c r="C3712" s="17" t="s">
        <v>15</v>
      </c>
      <c r="D3712" s="7">
        <v>16.934550000000002</v>
      </c>
      <c r="E3712" s="10"/>
    </row>
    <row r="3713" spans="2:5" ht="15" customHeight="1" x14ac:dyDescent="0.25">
      <c r="B3713" s="9"/>
      <c r="C3713" s="17" t="s">
        <v>16</v>
      </c>
      <c r="D3713" s="7">
        <v>3045.9965200000001</v>
      </c>
      <c r="E3713" s="10"/>
    </row>
    <row r="3714" spans="2:5" ht="15" customHeight="1" x14ac:dyDescent="0.25">
      <c r="B3714" s="9"/>
      <c r="C3714" s="25" t="s">
        <v>17</v>
      </c>
      <c r="D3714" s="26">
        <v>3299.8680399999998</v>
      </c>
      <c r="E3714" s="10"/>
    </row>
    <row r="3715" spans="2:5" ht="15" customHeight="1" x14ac:dyDescent="0.25">
      <c r="B3715" s="9"/>
      <c r="C3715" s="15" t="s">
        <v>23</v>
      </c>
      <c r="D3715" s="7">
        <v>52336.705170000001</v>
      </c>
      <c r="E3715" s="10"/>
    </row>
    <row r="3716" spans="2:5" ht="15" customHeight="1" x14ac:dyDescent="0.25">
      <c r="B3716" s="9"/>
      <c r="C3716" s="18" t="s">
        <v>0</v>
      </c>
      <c r="D3716" s="11">
        <v>52336.705170000001</v>
      </c>
      <c r="E3716" s="10"/>
    </row>
    <row r="3717" spans="2:5" ht="15" customHeight="1" x14ac:dyDescent="0.25">
      <c r="B3717" s="9"/>
      <c r="C3717" s="15" t="s">
        <v>25</v>
      </c>
      <c r="D3717" s="7">
        <v>56333.258159999998</v>
      </c>
      <c r="E3717" s="10"/>
    </row>
    <row r="3718" spans="2:5" ht="15" customHeight="1" x14ac:dyDescent="0.25">
      <c r="B3718" s="9"/>
      <c r="C3718" s="23" t="s">
        <v>10</v>
      </c>
      <c r="D3718" s="26">
        <v>53033.390119999996</v>
      </c>
      <c r="E3718" s="10"/>
    </row>
    <row r="3719" spans="2:5" ht="15" customHeight="1" x14ac:dyDescent="0.25">
      <c r="B3719" s="9"/>
      <c r="C3719" s="23" t="s">
        <v>17</v>
      </c>
      <c r="D3719" s="26">
        <v>3299.8680399999998</v>
      </c>
      <c r="E3719" s="10"/>
    </row>
    <row r="3720" spans="2:5" ht="15" customHeight="1" x14ac:dyDescent="0.25">
      <c r="B3720" s="9"/>
      <c r="C3720" s="21" t="s">
        <v>27</v>
      </c>
      <c r="D3720" s="12">
        <v>-3996.5529900000001</v>
      </c>
      <c r="E3720" s="10"/>
    </row>
    <row r="3721" spans="2:5" ht="15" customHeight="1" x14ac:dyDescent="0.25">
      <c r="B3721" s="9"/>
      <c r="C3721" s="21" t="s">
        <v>28</v>
      </c>
      <c r="D3721" s="12">
        <v>5151.8854199999996</v>
      </c>
      <c r="E3721" s="10"/>
    </row>
    <row r="3722" spans="2:5" ht="15" customHeight="1" x14ac:dyDescent="0.25">
      <c r="B3722" s="9"/>
      <c r="C3722" s="21" t="s">
        <v>29</v>
      </c>
      <c r="D3722" s="12">
        <v>1155.3324299999999</v>
      </c>
      <c r="E3722" s="10"/>
    </row>
    <row r="3723" spans="2:5" ht="15" customHeight="1" x14ac:dyDescent="0.25">
      <c r="B3723" s="9"/>
      <c r="C3723" s="15" t="s">
        <v>31</v>
      </c>
      <c r="D3723" s="8">
        <v>3899</v>
      </c>
      <c r="E3723" s="10"/>
    </row>
    <row r="3724" spans="2:5" ht="30" customHeight="1" x14ac:dyDescent="0.25">
      <c r="B3724" s="9"/>
      <c r="C3724" s="16" t="s">
        <v>32</v>
      </c>
      <c r="D3724" s="8">
        <v>2948</v>
      </c>
      <c r="E3724" s="10"/>
    </row>
    <row r="3725" spans="2:5" ht="15" customHeight="1" x14ac:dyDescent="0.25">
      <c r="B3725" s="9"/>
      <c r="C3725" s="16" t="s">
        <v>33</v>
      </c>
      <c r="D3725" s="8">
        <v>951</v>
      </c>
      <c r="E3725" s="10"/>
    </row>
    <row r="3726" spans="2:5" ht="15" customHeight="1" x14ac:dyDescent="0.25">
      <c r="B3726" s="9"/>
      <c r="C3726" s="216" t="s">
        <v>220</v>
      </c>
      <c r="D3726" s="217"/>
      <c r="E3726" s="10"/>
    </row>
    <row r="3727" spans="2:5" ht="15" customHeight="1" x14ac:dyDescent="0.25">
      <c r="B3727" s="9"/>
      <c r="C3727" s="13" t="s">
        <v>0</v>
      </c>
      <c r="D3727" s="11">
        <v>1060</v>
      </c>
      <c r="E3727" s="10"/>
    </row>
    <row r="3728" spans="2:5" ht="15" customHeight="1" x14ac:dyDescent="0.25">
      <c r="B3728" s="9"/>
      <c r="C3728" s="14" t="s">
        <v>2</v>
      </c>
      <c r="D3728" s="11">
        <v>450</v>
      </c>
      <c r="E3728" s="10"/>
    </row>
    <row r="3729" spans="2:5" ht="15" customHeight="1" x14ac:dyDescent="0.25">
      <c r="B3729" s="9"/>
      <c r="C3729" s="14" t="s">
        <v>3</v>
      </c>
      <c r="D3729" s="11">
        <v>610</v>
      </c>
      <c r="E3729" s="10"/>
    </row>
    <row r="3730" spans="2:5" ht="15" customHeight="1" x14ac:dyDescent="0.25">
      <c r="B3730" s="9"/>
      <c r="C3730" s="22" t="s">
        <v>10</v>
      </c>
      <c r="D3730" s="26">
        <v>1030.34007</v>
      </c>
      <c r="E3730" s="10"/>
    </row>
    <row r="3731" spans="2:5" ht="15" customHeight="1" x14ac:dyDescent="0.25">
      <c r="B3731" s="9"/>
      <c r="C3731" s="17" t="s">
        <v>12</v>
      </c>
      <c r="D3731" s="7">
        <v>1030.2400700000001</v>
      </c>
      <c r="E3731" s="10"/>
    </row>
    <row r="3732" spans="2:5" ht="15" customHeight="1" x14ac:dyDescent="0.25">
      <c r="B3732" s="9"/>
      <c r="C3732" s="17" t="s">
        <v>16</v>
      </c>
      <c r="D3732" s="7">
        <v>0.1</v>
      </c>
      <c r="E3732" s="10"/>
    </row>
    <row r="3733" spans="2:5" ht="15" customHeight="1" x14ac:dyDescent="0.25">
      <c r="B3733" s="9"/>
      <c r="C3733" s="15" t="s">
        <v>23</v>
      </c>
      <c r="D3733" s="7">
        <v>1060</v>
      </c>
      <c r="E3733" s="10"/>
    </row>
    <row r="3734" spans="2:5" ht="15" customHeight="1" x14ac:dyDescent="0.25">
      <c r="B3734" s="9"/>
      <c r="C3734" s="18" t="s">
        <v>0</v>
      </c>
      <c r="D3734" s="11">
        <v>1060</v>
      </c>
      <c r="E3734" s="10"/>
    </row>
    <row r="3735" spans="2:5" ht="15" customHeight="1" x14ac:dyDescent="0.25">
      <c r="B3735" s="9"/>
      <c r="C3735" s="15" t="s">
        <v>25</v>
      </c>
      <c r="D3735" s="7">
        <v>1030.34007</v>
      </c>
      <c r="E3735" s="10"/>
    </row>
    <row r="3736" spans="2:5" ht="15" customHeight="1" x14ac:dyDescent="0.25">
      <c r="B3736" s="9"/>
      <c r="C3736" s="23" t="s">
        <v>10</v>
      </c>
      <c r="D3736" s="26">
        <v>1030.34007</v>
      </c>
      <c r="E3736" s="10"/>
    </row>
    <row r="3737" spans="2:5" ht="15" customHeight="1" x14ac:dyDescent="0.25">
      <c r="B3737" s="9"/>
      <c r="C3737" s="21" t="s">
        <v>27</v>
      </c>
      <c r="D3737" s="12">
        <v>29.659929999999999</v>
      </c>
      <c r="E3737" s="10"/>
    </row>
    <row r="3738" spans="2:5" ht="15" customHeight="1" x14ac:dyDescent="0.25">
      <c r="B3738" s="9"/>
      <c r="C3738" s="21" t="s">
        <v>28</v>
      </c>
      <c r="D3738" s="12">
        <v>0.84692000000000001</v>
      </c>
      <c r="E3738" s="10"/>
    </row>
    <row r="3739" spans="2:5" ht="15" customHeight="1" x14ac:dyDescent="0.25">
      <c r="B3739" s="9"/>
      <c r="C3739" s="21" t="s">
        <v>29</v>
      </c>
      <c r="D3739" s="12">
        <v>30.50685</v>
      </c>
      <c r="E3739" s="10"/>
    </row>
    <row r="3740" spans="2:5" ht="15" customHeight="1" x14ac:dyDescent="0.25">
      <c r="B3740" s="9"/>
      <c r="C3740" s="15" t="s">
        <v>31</v>
      </c>
      <c r="D3740" s="8">
        <v>24</v>
      </c>
      <c r="E3740" s="10"/>
    </row>
    <row r="3741" spans="2:5" ht="30" customHeight="1" x14ac:dyDescent="0.25">
      <c r="B3741" s="9"/>
      <c r="C3741" s="16" t="s">
        <v>32</v>
      </c>
      <c r="D3741" s="8">
        <v>3</v>
      </c>
      <c r="E3741" s="10"/>
    </row>
    <row r="3742" spans="2:5" ht="15" customHeight="1" x14ac:dyDescent="0.25">
      <c r="B3742" s="9"/>
      <c r="C3742" s="16" t="s">
        <v>33</v>
      </c>
      <c r="D3742" s="8">
        <v>21</v>
      </c>
      <c r="E3742" s="10"/>
    </row>
    <row r="3743" spans="2:5" ht="13.8" x14ac:dyDescent="0.25">
      <c r="B3743" s="9"/>
      <c r="C3743" s="216" t="s">
        <v>221</v>
      </c>
      <c r="D3743" s="217"/>
      <c r="E3743" s="10"/>
    </row>
    <row r="3744" spans="2:5" ht="15" customHeight="1" x14ac:dyDescent="0.25">
      <c r="B3744" s="9"/>
      <c r="C3744" s="13" t="s">
        <v>0</v>
      </c>
      <c r="D3744" s="11">
        <v>1618.0317299999999</v>
      </c>
      <c r="E3744" s="10"/>
    </row>
    <row r="3745" spans="2:5" ht="15" customHeight="1" x14ac:dyDescent="0.25">
      <c r="B3745" s="9"/>
      <c r="C3745" s="14" t="s">
        <v>2</v>
      </c>
      <c r="D3745" s="11">
        <v>109.13448</v>
      </c>
      <c r="E3745" s="10"/>
    </row>
    <row r="3746" spans="2:5" ht="15" customHeight="1" x14ac:dyDescent="0.25">
      <c r="B3746" s="9"/>
      <c r="C3746" s="14" t="s">
        <v>3</v>
      </c>
      <c r="D3746" s="11">
        <v>1508.89725</v>
      </c>
      <c r="E3746" s="10"/>
    </row>
    <row r="3747" spans="2:5" ht="15" customHeight="1" x14ac:dyDescent="0.25">
      <c r="B3747" s="9"/>
      <c r="C3747" s="22" t="s">
        <v>10</v>
      </c>
      <c r="D3747" s="26">
        <v>921.48496999999998</v>
      </c>
      <c r="E3747" s="10"/>
    </row>
    <row r="3748" spans="2:5" ht="15" customHeight="1" x14ac:dyDescent="0.25">
      <c r="B3748" s="9"/>
      <c r="C3748" s="17" t="s">
        <v>12</v>
      </c>
      <c r="D3748" s="7">
        <v>921.48496999999998</v>
      </c>
      <c r="E3748" s="10"/>
    </row>
    <row r="3749" spans="2:5" ht="15" customHeight="1" x14ac:dyDescent="0.25">
      <c r="B3749" s="9"/>
      <c r="C3749" s="25" t="s">
        <v>17</v>
      </c>
      <c r="D3749" s="26">
        <v>122.51496</v>
      </c>
      <c r="E3749" s="10"/>
    </row>
    <row r="3750" spans="2:5" ht="15" customHeight="1" x14ac:dyDescent="0.25">
      <c r="B3750" s="9"/>
      <c r="C3750" s="15" t="s">
        <v>23</v>
      </c>
      <c r="D3750" s="7">
        <v>1618.0317299999999</v>
      </c>
      <c r="E3750" s="10"/>
    </row>
    <row r="3751" spans="2:5" ht="15" customHeight="1" x14ac:dyDescent="0.25">
      <c r="B3751" s="9"/>
      <c r="C3751" s="18" t="s">
        <v>0</v>
      </c>
      <c r="D3751" s="11">
        <v>1618.0317299999999</v>
      </c>
      <c r="E3751" s="10"/>
    </row>
    <row r="3752" spans="2:5" ht="15" customHeight="1" x14ac:dyDescent="0.25">
      <c r="B3752" s="9"/>
      <c r="C3752" s="15" t="s">
        <v>25</v>
      </c>
      <c r="D3752" s="7">
        <v>1043.9999299999999</v>
      </c>
      <c r="E3752" s="10"/>
    </row>
    <row r="3753" spans="2:5" ht="15" customHeight="1" x14ac:dyDescent="0.25">
      <c r="B3753" s="9"/>
      <c r="C3753" s="23" t="s">
        <v>10</v>
      </c>
      <c r="D3753" s="26">
        <v>921.48496999999998</v>
      </c>
      <c r="E3753" s="10"/>
    </row>
    <row r="3754" spans="2:5" ht="15" customHeight="1" x14ac:dyDescent="0.25">
      <c r="B3754" s="9"/>
      <c r="C3754" s="23" t="s">
        <v>17</v>
      </c>
      <c r="D3754" s="26">
        <v>122.51496</v>
      </c>
      <c r="E3754" s="10"/>
    </row>
    <row r="3755" spans="2:5" ht="15" customHeight="1" x14ac:dyDescent="0.25">
      <c r="B3755" s="9"/>
      <c r="C3755" s="21" t="s">
        <v>27</v>
      </c>
      <c r="D3755" s="12">
        <v>574.03179999999998</v>
      </c>
      <c r="E3755" s="10"/>
    </row>
    <row r="3756" spans="2:5" ht="15" customHeight="1" x14ac:dyDescent="0.25">
      <c r="B3756" s="9"/>
      <c r="C3756" s="21" t="s">
        <v>28</v>
      </c>
      <c r="D3756" s="12">
        <v>1986.51584</v>
      </c>
      <c r="E3756" s="10"/>
    </row>
    <row r="3757" spans="2:5" ht="15" customHeight="1" x14ac:dyDescent="0.25">
      <c r="B3757" s="9"/>
      <c r="C3757" s="21" t="s">
        <v>29</v>
      </c>
      <c r="D3757" s="12">
        <v>2560.5476399999998</v>
      </c>
      <c r="E3757" s="10"/>
    </row>
    <row r="3758" spans="2:5" ht="15" customHeight="1" x14ac:dyDescent="0.25">
      <c r="B3758" s="9"/>
      <c r="C3758" s="15" t="s">
        <v>31</v>
      </c>
      <c r="D3758" s="8">
        <v>89</v>
      </c>
      <c r="E3758" s="10"/>
    </row>
    <row r="3759" spans="2:5" ht="30" customHeight="1" x14ac:dyDescent="0.25">
      <c r="B3759" s="9"/>
      <c r="C3759" s="16" t="s">
        <v>32</v>
      </c>
      <c r="D3759" s="8">
        <v>32</v>
      </c>
      <c r="E3759" s="10"/>
    </row>
    <row r="3760" spans="2:5" ht="15" customHeight="1" x14ac:dyDescent="0.25">
      <c r="B3760" s="9"/>
      <c r="C3760" s="16" t="s">
        <v>33</v>
      </c>
      <c r="D3760" s="8">
        <v>57</v>
      </c>
      <c r="E3760" s="10"/>
    </row>
    <row r="3761" spans="2:5" ht="15" customHeight="1" x14ac:dyDescent="0.25">
      <c r="B3761" s="9"/>
      <c r="C3761" s="216" t="s">
        <v>222</v>
      </c>
      <c r="D3761" s="217"/>
      <c r="E3761" s="10"/>
    </row>
    <row r="3762" spans="2:5" ht="15" customHeight="1" x14ac:dyDescent="0.25">
      <c r="B3762" s="9"/>
      <c r="C3762" s="13" t="s">
        <v>0</v>
      </c>
      <c r="D3762" s="11">
        <v>1150.9323199999999</v>
      </c>
      <c r="E3762" s="10"/>
    </row>
    <row r="3763" spans="2:5" ht="15" customHeight="1" x14ac:dyDescent="0.25">
      <c r="B3763" s="9"/>
      <c r="C3763" s="14" t="s">
        <v>2</v>
      </c>
      <c r="D3763" s="11">
        <v>40.717170000000003</v>
      </c>
      <c r="E3763" s="10"/>
    </row>
    <row r="3764" spans="2:5" ht="15" customHeight="1" x14ac:dyDescent="0.25">
      <c r="B3764" s="9"/>
      <c r="C3764" s="14" t="s">
        <v>3</v>
      </c>
      <c r="D3764" s="11">
        <v>1110.21515</v>
      </c>
      <c r="E3764" s="10"/>
    </row>
    <row r="3765" spans="2:5" ht="15" customHeight="1" x14ac:dyDescent="0.25">
      <c r="B3765" s="9"/>
      <c r="C3765" s="22" t="s">
        <v>10</v>
      </c>
      <c r="D3765" s="26">
        <v>618.85700999999995</v>
      </c>
      <c r="E3765" s="10"/>
    </row>
    <row r="3766" spans="2:5" ht="15" customHeight="1" x14ac:dyDescent="0.25">
      <c r="B3766" s="9"/>
      <c r="C3766" s="17" t="s">
        <v>11</v>
      </c>
      <c r="D3766" s="7">
        <v>216.04986</v>
      </c>
      <c r="E3766" s="10"/>
    </row>
    <row r="3767" spans="2:5" ht="15" customHeight="1" x14ac:dyDescent="0.25">
      <c r="B3767" s="9"/>
      <c r="C3767" s="17" t="s">
        <v>12</v>
      </c>
      <c r="D3767" s="7">
        <v>198.83340000000001</v>
      </c>
      <c r="E3767" s="10"/>
    </row>
    <row r="3768" spans="2:5" ht="15" customHeight="1" x14ac:dyDescent="0.25">
      <c r="B3768" s="9"/>
      <c r="C3768" s="14" t="s">
        <v>2</v>
      </c>
      <c r="D3768" s="11">
        <v>28.5</v>
      </c>
      <c r="E3768" s="10"/>
    </row>
    <row r="3769" spans="2:5" ht="15" customHeight="1" x14ac:dyDescent="0.25">
      <c r="B3769" s="9"/>
      <c r="C3769" s="17" t="s">
        <v>16</v>
      </c>
      <c r="D3769" s="7">
        <v>175.47375</v>
      </c>
      <c r="E3769" s="10"/>
    </row>
    <row r="3770" spans="2:5" ht="15" customHeight="1" x14ac:dyDescent="0.25">
      <c r="B3770" s="9"/>
      <c r="C3770" s="25" t="s">
        <v>17</v>
      </c>
      <c r="D3770" s="26">
        <v>11.647</v>
      </c>
      <c r="E3770" s="10"/>
    </row>
    <row r="3771" spans="2:5" ht="15" customHeight="1" x14ac:dyDescent="0.25">
      <c r="B3771" s="9"/>
      <c r="C3771" s="15" t="s">
        <v>23</v>
      </c>
      <c r="D3771" s="7">
        <v>1150.9323199999999</v>
      </c>
      <c r="E3771" s="10"/>
    </row>
    <row r="3772" spans="2:5" ht="15" customHeight="1" x14ac:dyDescent="0.25">
      <c r="B3772" s="9"/>
      <c r="C3772" s="18" t="s">
        <v>0</v>
      </c>
      <c r="D3772" s="11">
        <v>1150.9323199999999</v>
      </c>
      <c r="E3772" s="10"/>
    </row>
    <row r="3773" spans="2:5" ht="15" customHeight="1" x14ac:dyDescent="0.25">
      <c r="B3773" s="9"/>
      <c r="C3773" s="15" t="s">
        <v>25</v>
      </c>
      <c r="D3773" s="7">
        <v>630.50400999999999</v>
      </c>
      <c r="E3773" s="10"/>
    </row>
    <row r="3774" spans="2:5" ht="15" customHeight="1" x14ac:dyDescent="0.25">
      <c r="B3774" s="9"/>
      <c r="C3774" s="23" t="s">
        <v>10</v>
      </c>
      <c r="D3774" s="26">
        <v>618.85700999999995</v>
      </c>
      <c r="E3774" s="10"/>
    </row>
    <row r="3775" spans="2:5" ht="15" customHeight="1" x14ac:dyDescent="0.25">
      <c r="B3775" s="9"/>
      <c r="C3775" s="23" t="s">
        <v>17</v>
      </c>
      <c r="D3775" s="26">
        <v>11.647</v>
      </c>
      <c r="E3775" s="10"/>
    </row>
    <row r="3776" spans="2:5" ht="15" customHeight="1" x14ac:dyDescent="0.25">
      <c r="B3776" s="9"/>
      <c r="C3776" s="21" t="s">
        <v>27</v>
      </c>
      <c r="D3776" s="12">
        <v>520.42831000000001</v>
      </c>
      <c r="E3776" s="10"/>
    </row>
    <row r="3777" spans="2:5" ht="15" customHeight="1" x14ac:dyDescent="0.25">
      <c r="B3777" s="9"/>
      <c r="C3777" s="21" t="s">
        <v>28</v>
      </c>
      <c r="D3777" s="12">
        <v>1130.6350299999999</v>
      </c>
      <c r="E3777" s="10"/>
    </row>
    <row r="3778" spans="2:5" ht="15" customHeight="1" x14ac:dyDescent="0.25">
      <c r="B3778" s="9"/>
      <c r="C3778" s="21" t="s">
        <v>29</v>
      </c>
      <c r="D3778" s="12">
        <v>1651.0633399999999</v>
      </c>
      <c r="E3778" s="10"/>
    </row>
    <row r="3779" spans="2:5" ht="15" customHeight="1" x14ac:dyDescent="0.25">
      <c r="B3779" s="9"/>
      <c r="C3779" s="15" t="s">
        <v>31</v>
      </c>
      <c r="D3779" s="8">
        <v>561</v>
      </c>
      <c r="E3779" s="10"/>
    </row>
    <row r="3780" spans="2:5" ht="30" customHeight="1" x14ac:dyDescent="0.25">
      <c r="B3780" s="9"/>
      <c r="C3780" s="16" t="s">
        <v>32</v>
      </c>
      <c r="D3780" s="8">
        <v>19</v>
      </c>
      <c r="E3780" s="10"/>
    </row>
    <row r="3781" spans="2:5" ht="15" customHeight="1" x14ac:dyDescent="0.25">
      <c r="B3781" s="9"/>
      <c r="C3781" s="16" t="s">
        <v>33</v>
      </c>
      <c r="D3781" s="8">
        <v>542</v>
      </c>
      <c r="E3781" s="10"/>
    </row>
    <row r="3782" spans="2:5" ht="13.8" x14ac:dyDescent="0.25">
      <c r="B3782" s="9"/>
      <c r="C3782" s="216" t="s">
        <v>223</v>
      </c>
      <c r="D3782" s="217"/>
      <c r="E3782" s="10"/>
    </row>
    <row r="3783" spans="2:5" ht="15" customHeight="1" x14ac:dyDescent="0.25">
      <c r="B3783" s="9"/>
      <c r="C3783" s="13" t="s">
        <v>0</v>
      </c>
      <c r="D3783" s="11">
        <v>16167.380000000001</v>
      </c>
      <c r="E3783" s="10"/>
    </row>
    <row r="3784" spans="2:5" ht="15" customHeight="1" x14ac:dyDescent="0.25">
      <c r="B3784" s="9"/>
      <c r="C3784" s="14" t="s">
        <v>2</v>
      </c>
      <c r="D3784" s="11">
        <v>247.09</v>
      </c>
      <c r="E3784" s="10"/>
    </row>
    <row r="3785" spans="2:5" ht="15" customHeight="1" x14ac:dyDescent="0.25">
      <c r="B3785" s="9"/>
      <c r="C3785" s="14" t="s">
        <v>3</v>
      </c>
      <c r="D3785" s="11">
        <v>15920.29</v>
      </c>
      <c r="E3785" s="10"/>
    </row>
    <row r="3786" spans="2:5" ht="15" customHeight="1" x14ac:dyDescent="0.25">
      <c r="B3786" s="9"/>
      <c r="C3786" s="22" t="s">
        <v>10</v>
      </c>
      <c r="D3786" s="26">
        <v>16016.289999999999</v>
      </c>
      <c r="E3786" s="10"/>
    </row>
    <row r="3787" spans="2:5" ht="15" customHeight="1" x14ac:dyDescent="0.25">
      <c r="B3787" s="9"/>
      <c r="C3787" s="17" t="s">
        <v>11</v>
      </c>
      <c r="D3787" s="7">
        <v>14229.96</v>
      </c>
      <c r="E3787" s="10"/>
    </row>
    <row r="3788" spans="2:5" ht="15" customHeight="1" x14ac:dyDescent="0.25">
      <c r="B3788" s="9"/>
      <c r="C3788" s="17" t="s">
        <v>12</v>
      </c>
      <c r="D3788" s="7">
        <v>1516.03</v>
      </c>
      <c r="E3788" s="10"/>
    </row>
    <row r="3789" spans="2:5" ht="15" customHeight="1" x14ac:dyDescent="0.25">
      <c r="B3789" s="9"/>
      <c r="C3789" s="17" t="s">
        <v>15</v>
      </c>
      <c r="D3789" s="7">
        <v>146.88</v>
      </c>
      <c r="E3789" s="10"/>
    </row>
    <row r="3790" spans="2:5" ht="15" customHeight="1" x14ac:dyDescent="0.25">
      <c r="B3790" s="9"/>
      <c r="C3790" s="17" t="s">
        <v>16</v>
      </c>
      <c r="D3790" s="7">
        <v>123.42</v>
      </c>
      <c r="E3790" s="10"/>
    </row>
    <row r="3791" spans="2:5" ht="15" customHeight="1" x14ac:dyDescent="0.25">
      <c r="B3791" s="9"/>
      <c r="C3791" s="25" t="s">
        <v>17</v>
      </c>
      <c r="D3791" s="26">
        <v>63.53</v>
      </c>
      <c r="E3791" s="10"/>
    </row>
    <row r="3792" spans="2:5" ht="15" customHeight="1" x14ac:dyDescent="0.25">
      <c r="B3792" s="9"/>
      <c r="C3792" s="15" t="s">
        <v>23</v>
      </c>
      <c r="D3792" s="7">
        <v>16167.38</v>
      </c>
      <c r="E3792" s="10"/>
    </row>
    <row r="3793" spans="2:5" ht="15" customHeight="1" x14ac:dyDescent="0.25">
      <c r="B3793" s="9"/>
      <c r="C3793" s="18" t="s">
        <v>0</v>
      </c>
      <c r="D3793" s="11">
        <v>16167.38</v>
      </c>
      <c r="E3793" s="10"/>
    </row>
    <row r="3794" spans="2:5" ht="15" customHeight="1" x14ac:dyDescent="0.25">
      <c r="B3794" s="9"/>
      <c r="C3794" s="15" t="s">
        <v>25</v>
      </c>
      <c r="D3794" s="7">
        <v>16079.820000000002</v>
      </c>
      <c r="E3794" s="10"/>
    </row>
    <row r="3795" spans="2:5" ht="15" customHeight="1" x14ac:dyDescent="0.25">
      <c r="B3795" s="9"/>
      <c r="C3795" s="23" t="s">
        <v>10</v>
      </c>
      <c r="D3795" s="26">
        <v>16016.29</v>
      </c>
      <c r="E3795" s="10"/>
    </row>
    <row r="3796" spans="2:5" ht="15" customHeight="1" x14ac:dyDescent="0.25">
      <c r="B3796" s="9"/>
      <c r="C3796" s="23" t="s">
        <v>17</v>
      </c>
      <c r="D3796" s="26">
        <v>63.53</v>
      </c>
      <c r="E3796" s="10"/>
    </row>
    <row r="3797" spans="2:5" ht="15" customHeight="1" x14ac:dyDescent="0.25">
      <c r="B3797" s="9"/>
      <c r="C3797" s="21" t="s">
        <v>27</v>
      </c>
      <c r="D3797" s="12">
        <v>87.56</v>
      </c>
      <c r="E3797" s="10"/>
    </row>
    <row r="3798" spans="2:5" ht="15" customHeight="1" x14ac:dyDescent="0.25">
      <c r="B3798" s="9"/>
      <c r="C3798" s="21" t="s">
        <v>28</v>
      </c>
      <c r="D3798" s="12">
        <v>697.42</v>
      </c>
      <c r="E3798" s="10"/>
    </row>
    <row r="3799" spans="2:5" ht="15" customHeight="1" x14ac:dyDescent="0.25">
      <c r="B3799" s="9"/>
      <c r="C3799" s="21" t="s">
        <v>29</v>
      </c>
      <c r="D3799" s="12">
        <v>784.98</v>
      </c>
      <c r="E3799" s="10"/>
    </row>
    <row r="3800" spans="2:5" ht="15" customHeight="1" x14ac:dyDescent="0.25">
      <c r="B3800" s="9"/>
      <c r="C3800" s="15" t="s">
        <v>31</v>
      </c>
      <c r="D3800" s="8">
        <v>1163</v>
      </c>
      <c r="E3800" s="10"/>
    </row>
    <row r="3801" spans="2:5" ht="30" customHeight="1" x14ac:dyDescent="0.25">
      <c r="B3801" s="9"/>
      <c r="C3801" s="16" t="s">
        <v>32</v>
      </c>
      <c r="D3801" s="8">
        <v>944</v>
      </c>
      <c r="E3801" s="10"/>
    </row>
    <row r="3802" spans="2:5" ht="15" customHeight="1" x14ac:dyDescent="0.25">
      <c r="B3802" s="9"/>
      <c r="C3802" s="16" t="s">
        <v>33</v>
      </c>
      <c r="D3802" s="8">
        <v>219</v>
      </c>
      <c r="E3802" s="10"/>
    </row>
    <row r="3803" spans="2:5" ht="15" customHeight="1" x14ac:dyDescent="0.25">
      <c r="B3803" s="9"/>
      <c r="C3803" s="216" t="s">
        <v>224</v>
      </c>
      <c r="D3803" s="217"/>
      <c r="E3803" s="10"/>
    </row>
    <row r="3804" spans="2:5" ht="15" customHeight="1" x14ac:dyDescent="0.25">
      <c r="B3804" s="9"/>
      <c r="C3804" s="13" t="s">
        <v>0</v>
      </c>
      <c r="D3804" s="11">
        <v>3115.7937900000002</v>
      </c>
      <c r="E3804" s="10"/>
    </row>
    <row r="3805" spans="2:5" ht="15" customHeight="1" x14ac:dyDescent="0.25">
      <c r="B3805" s="9"/>
      <c r="C3805" s="14" t="s">
        <v>3</v>
      </c>
      <c r="D3805" s="11">
        <v>3115.7937900000002</v>
      </c>
      <c r="E3805" s="10"/>
    </row>
    <row r="3806" spans="2:5" ht="15" customHeight="1" x14ac:dyDescent="0.25">
      <c r="B3806" s="9"/>
      <c r="C3806" s="13" t="s">
        <v>7</v>
      </c>
      <c r="D3806" s="11">
        <v>2874.0594900000001</v>
      </c>
      <c r="E3806" s="10"/>
    </row>
    <row r="3807" spans="2:5" ht="15" customHeight="1" x14ac:dyDescent="0.25">
      <c r="B3807" s="9"/>
      <c r="C3807" s="22" t="s">
        <v>10</v>
      </c>
      <c r="D3807" s="26">
        <v>5234.6458000000002</v>
      </c>
      <c r="E3807" s="10"/>
    </row>
    <row r="3808" spans="2:5" ht="15" customHeight="1" x14ac:dyDescent="0.25">
      <c r="B3808" s="9"/>
      <c r="C3808" s="17" t="s">
        <v>11</v>
      </c>
      <c r="D3808" s="7">
        <v>607.84849999999994</v>
      </c>
      <c r="E3808" s="10"/>
    </row>
    <row r="3809" spans="2:5" ht="15" customHeight="1" x14ac:dyDescent="0.25">
      <c r="B3809" s="9"/>
      <c r="C3809" s="17" t="s">
        <v>12</v>
      </c>
      <c r="D3809" s="7">
        <v>3821.7974100000001</v>
      </c>
      <c r="E3809" s="10"/>
    </row>
    <row r="3810" spans="2:5" ht="15" customHeight="1" x14ac:dyDescent="0.25">
      <c r="B3810" s="9"/>
      <c r="C3810" s="17" t="s">
        <v>13</v>
      </c>
      <c r="D3810" s="7">
        <v>90.635210000000001</v>
      </c>
      <c r="E3810" s="10"/>
    </row>
    <row r="3811" spans="2:5" ht="15" customHeight="1" x14ac:dyDescent="0.25">
      <c r="B3811" s="9"/>
      <c r="C3811" s="17" t="s">
        <v>15</v>
      </c>
      <c r="D3811" s="7">
        <v>3.5461900000000002</v>
      </c>
      <c r="E3811" s="10"/>
    </row>
    <row r="3812" spans="2:5" ht="15" customHeight="1" x14ac:dyDescent="0.25">
      <c r="B3812" s="9"/>
      <c r="C3812" s="17" t="s">
        <v>16</v>
      </c>
      <c r="D3812" s="7">
        <v>710.81849</v>
      </c>
      <c r="E3812" s="10"/>
    </row>
    <row r="3813" spans="2:5" ht="15" customHeight="1" x14ac:dyDescent="0.25">
      <c r="B3813" s="9"/>
      <c r="C3813" s="25" t="s">
        <v>17</v>
      </c>
      <c r="D3813" s="26">
        <v>747.45286999999996</v>
      </c>
      <c r="E3813" s="10"/>
    </row>
    <row r="3814" spans="2:5" ht="15" customHeight="1" x14ac:dyDescent="0.25">
      <c r="B3814" s="9"/>
      <c r="C3814" s="15" t="s">
        <v>23</v>
      </c>
      <c r="D3814" s="7">
        <v>5989.8532800000003</v>
      </c>
      <c r="E3814" s="10"/>
    </row>
    <row r="3815" spans="2:5" ht="15" customHeight="1" x14ac:dyDescent="0.25">
      <c r="B3815" s="9"/>
      <c r="C3815" s="18" t="s">
        <v>0</v>
      </c>
      <c r="D3815" s="11">
        <v>3115.7937900000002</v>
      </c>
      <c r="E3815" s="10"/>
    </row>
    <row r="3816" spans="2:5" ht="15" customHeight="1" x14ac:dyDescent="0.25">
      <c r="B3816" s="9"/>
      <c r="C3816" s="18" t="s">
        <v>7</v>
      </c>
      <c r="D3816" s="11">
        <v>2874.0594900000001</v>
      </c>
      <c r="E3816" s="10"/>
    </row>
    <row r="3817" spans="2:5" ht="15" customHeight="1" x14ac:dyDescent="0.25">
      <c r="B3817" s="9"/>
      <c r="C3817" s="15" t="s">
        <v>25</v>
      </c>
      <c r="D3817" s="7">
        <v>5982.0986700000003</v>
      </c>
      <c r="E3817" s="10"/>
    </row>
    <row r="3818" spans="2:5" ht="15" customHeight="1" x14ac:dyDescent="0.25">
      <c r="B3818" s="9"/>
      <c r="C3818" s="23" t="s">
        <v>10</v>
      </c>
      <c r="D3818" s="26">
        <v>5234.6458000000002</v>
      </c>
      <c r="E3818" s="10"/>
    </row>
    <row r="3819" spans="2:5" ht="15" customHeight="1" x14ac:dyDescent="0.25">
      <c r="B3819" s="9"/>
      <c r="C3819" s="23" t="s">
        <v>17</v>
      </c>
      <c r="D3819" s="26">
        <v>747.45286999999996</v>
      </c>
      <c r="E3819" s="10"/>
    </row>
    <row r="3820" spans="2:5" ht="15" customHeight="1" x14ac:dyDescent="0.25">
      <c r="B3820" s="9"/>
      <c r="C3820" s="21" t="s">
        <v>27</v>
      </c>
      <c r="D3820" s="12">
        <v>7.7546099999999996</v>
      </c>
      <c r="E3820" s="10"/>
    </row>
    <row r="3821" spans="2:5" ht="15" customHeight="1" x14ac:dyDescent="0.25">
      <c r="B3821" s="9"/>
      <c r="C3821" s="21" t="s">
        <v>28</v>
      </c>
      <c r="D3821" s="12">
        <v>60.427700000000002</v>
      </c>
      <c r="E3821" s="10"/>
    </row>
    <row r="3822" spans="2:5" ht="15" customHeight="1" x14ac:dyDescent="0.25">
      <c r="B3822" s="9"/>
      <c r="C3822" s="21" t="s">
        <v>29</v>
      </c>
      <c r="D3822" s="12">
        <v>68.182310000000001</v>
      </c>
      <c r="E3822" s="10"/>
    </row>
    <row r="3823" spans="2:5" ht="15" customHeight="1" x14ac:dyDescent="0.25">
      <c r="B3823" s="9"/>
      <c r="C3823" s="15" t="s">
        <v>31</v>
      </c>
      <c r="D3823" s="8">
        <v>573</v>
      </c>
      <c r="E3823" s="10"/>
    </row>
    <row r="3824" spans="2:5" ht="30" customHeight="1" x14ac:dyDescent="0.25">
      <c r="B3824" s="9"/>
      <c r="C3824" s="16" t="s">
        <v>32</v>
      </c>
      <c r="D3824" s="8">
        <v>448</v>
      </c>
      <c r="E3824" s="10"/>
    </row>
    <row r="3825" spans="2:5" ht="15" customHeight="1" x14ac:dyDescent="0.25">
      <c r="B3825" s="9"/>
      <c r="C3825" s="16" t="s">
        <v>33</v>
      </c>
      <c r="D3825" s="8">
        <v>125</v>
      </c>
      <c r="E3825" s="10"/>
    </row>
    <row r="3826" spans="2:5" ht="13.8" x14ac:dyDescent="0.25">
      <c r="B3826" s="9"/>
      <c r="C3826" s="216" t="s">
        <v>225</v>
      </c>
      <c r="D3826" s="217"/>
      <c r="E3826" s="10"/>
    </row>
    <row r="3827" spans="2:5" ht="15" customHeight="1" x14ac:dyDescent="0.25">
      <c r="B3827" s="9"/>
      <c r="C3827" s="13" t="s">
        <v>0</v>
      </c>
      <c r="D3827" s="11">
        <v>1083.32312</v>
      </c>
      <c r="E3827" s="10"/>
    </row>
    <row r="3828" spans="2:5" ht="15" customHeight="1" x14ac:dyDescent="0.25">
      <c r="B3828" s="9"/>
      <c r="C3828" s="14" t="s">
        <v>3</v>
      </c>
      <c r="D3828" s="11">
        <v>1083.32312</v>
      </c>
      <c r="E3828" s="10"/>
    </row>
    <row r="3829" spans="2:5" ht="15" customHeight="1" x14ac:dyDescent="0.25">
      <c r="B3829" s="9"/>
      <c r="C3829" s="22" t="s">
        <v>10</v>
      </c>
      <c r="D3829" s="26">
        <v>1052.6114600000001</v>
      </c>
      <c r="E3829" s="10"/>
    </row>
    <row r="3830" spans="2:5" ht="15" customHeight="1" x14ac:dyDescent="0.25">
      <c r="B3830" s="9"/>
      <c r="C3830" s="17" t="s">
        <v>11</v>
      </c>
      <c r="D3830" s="7">
        <v>770.07637</v>
      </c>
      <c r="E3830" s="10"/>
    </row>
    <row r="3831" spans="2:5" ht="15" customHeight="1" x14ac:dyDescent="0.25">
      <c r="B3831" s="9"/>
      <c r="C3831" s="17" t="s">
        <v>12</v>
      </c>
      <c r="D3831" s="7">
        <v>136.21402</v>
      </c>
      <c r="E3831" s="10"/>
    </row>
    <row r="3832" spans="2:5" ht="15" customHeight="1" x14ac:dyDescent="0.25">
      <c r="B3832" s="9"/>
      <c r="C3832" s="17" t="s">
        <v>15</v>
      </c>
      <c r="D3832" s="7">
        <v>5.93</v>
      </c>
      <c r="E3832" s="10"/>
    </row>
    <row r="3833" spans="2:5" ht="15" customHeight="1" x14ac:dyDescent="0.25">
      <c r="B3833" s="9"/>
      <c r="C3833" s="17" t="s">
        <v>16</v>
      </c>
      <c r="D3833" s="7">
        <v>140.39107000000001</v>
      </c>
      <c r="E3833" s="10"/>
    </row>
    <row r="3834" spans="2:5" ht="15" customHeight="1" x14ac:dyDescent="0.25">
      <c r="B3834" s="9"/>
      <c r="C3834" s="25" t="s">
        <v>17</v>
      </c>
      <c r="D3834" s="26">
        <v>30.925999999999998</v>
      </c>
      <c r="E3834" s="10"/>
    </row>
    <row r="3835" spans="2:5" ht="15" customHeight="1" x14ac:dyDescent="0.25">
      <c r="B3835" s="9"/>
      <c r="C3835" s="15" t="s">
        <v>23</v>
      </c>
      <c r="D3835" s="7">
        <v>1083.32312</v>
      </c>
      <c r="E3835" s="10"/>
    </row>
    <row r="3836" spans="2:5" ht="15" customHeight="1" x14ac:dyDescent="0.25">
      <c r="B3836" s="9"/>
      <c r="C3836" s="18" t="s">
        <v>0</v>
      </c>
      <c r="D3836" s="11">
        <v>1083.32312</v>
      </c>
      <c r="E3836" s="10"/>
    </row>
    <row r="3837" spans="2:5" ht="15" customHeight="1" x14ac:dyDescent="0.25">
      <c r="B3837" s="9"/>
      <c r="C3837" s="15" t="s">
        <v>25</v>
      </c>
      <c r="D3837" s="7">
        <v>1083.53746</v>
      </c>
      <c r="E3837" s="10"/>
    </row>
    <row r="3838" spans="2:5" ht="15" customHeight="1" x14ac:dyDescent="0.25">
      <c r="B3838" s="9"/>
      <c r="C3838" s="23" t="s">
        <v>10</v>
      </c>
      <c r="D3838" s="26">
        <v>1052.6114600000001</v>
      </c>
      <c r="E3838" s="10"/>
    </row>
    <row r="3839" spans="2:5" ht="15" customHeight="1" x14ac:dyDescent="0.25">
      <c r="B3839" s="9"/>
      <c r="C3839" s="23" t="s">
        <v>17</v>
      </c>
      <c r="D3839" s="26">
        <v>30.925999999999998</v>
      </c>
      <c r="E3839" s="10"/>
    </row>
    <row r="3840" spans="2:5" ht="15" customHeight="1" x14ac:dyDescent="0.25">
      <c r="B3840" s="9"/>
      <c r="C3840" s="21" t="s">
        <v>27</v>
      </c>
      <c r="D3840" s="12">
        <v>-0.21434</v>
      </c>
      <c r="E3840" s="10"/>
    </row>
    <row r="3841" spans="2:5" ht="15" customHeight="1" x14ac:dyDescent="0.25">
      <c r="B3841" s="9"/>
      <c r="C3841" s="21" t="s">
        <v>28</v>
      </c>
      <c r="D3841" s="12">
        <v>273.75657999999999</v>
      </c>
      <c r="E3841" s="10"/>
    </row>
    <row r="3842" spans="2:5" ht="15" customHeight="1" x14ac:dyDescent="0.25">
      <c r="B3842" s="9"/>
      <c r="C3842" s="21" t="s">
        <v>29</v>
      </c>
      <c r="D3842" s="12">
        <v>273.54223999999999</v>
      </c>
      <c r="E3842" s="10"/>
    </row>
    <row r="3843" spans="2:5" ht="15" customHeight="1" x14ac:dyDescent="0.25">
      <c r="B3843" s="9"/>
      <c r="C3843" s="15" t="s">
        <v>31</v>
      </c>
      <c r="D3843" s="8">
        <v>52</v>
      </c>
      <c r="E3843" s="10"/>
    </row>
    <row r="3844" spans="2:5" ht="30" customHeight="1" x14ac:dyDescent="0.25">
      <c r="B3844" s="9"/>
      <c r="C3844" s="16" t="s">
        <v>32</v>
      </c>
      <c r="D3844" s="8">
        <v>47</v>
      </c>
      <c r="E3844" s="10"/>
    </row>
    <row r="3845" spans="2:5" ht="15" customHeight="1" x14ac:dyDescent="0.25">
      <c r="B3845" s="9"/>
      <c r="C3845" s="16" t="s">
        <v>33</v>
      </c>
      <c r="D3845" s="8">
        <v>5</v>
      </c>
      <c r="E3845" s="10"/>
    </row>
    <row r="3846" spans="2:5" ht="15" customHeight="1" x14ac:dyDescent="0.25">
      <c r="B3846" s="9"/>
      <c r="C3846" s="216" t="s">
        <v>226</v>
      </c>
      <c r="D3846" s="217"/>
      <c r="E3846" s="10"/>
    </row>
    <row r="3847" spans="2:5" ht="15" customHeight="1" x14ac:dyDescent="0.25">
      <c r="B3847" s="9"/>
      <c r="C3847" s="13" t="s">
        <v>0</v>
      </c>
      <c r="D3847" s="11">
        <v>713.32100000000003</v>
      </c>
      <c r="E3847" s="10"/>
    </row>
    <row r="3848" spans="2:5" ht="15" customHeight="1" x14ac:dyDescent="0.25">
      <c r="B3848" s="9"/>
      <c r="C3848" s="14" t="s">
        <v>3</v>
      </c>
      <c r="D3848" s="11">
        <v>713.32100000000003</v>
      </c>
      <c r="E3848" s="10"/>
    </row>
    <row r="3849" spans="2:5" ht="15" customHeight="1" x14ac:dyDescent="0.25">
      <c r="B3849" s="9"/>
      <c r="C3849" s="22" t="s">
        <v>10</v>
      </c>
      <c r="D3849" s="26">
        <v>610.95455000000004</v>
      </c>
      <c r="E3849" s="10"/>
    </row>
    <row r="3850" spans="2:5" ht="15" customHeight="1" x14ac:dyDescent="0.25">
      <c r="B3850" s="9"/>
      <c r="C3850" s="17" t="s">
        <v>11</v>
      </c>
      <c r="D3850" s="7">
        <v>160.77824000000001</v>
      </c>
      <c r="E3850" s="10"/>
    </row>
    <row r="3851" spans="2:5" ht="15" customHeight="1" x14ac:dyDescent="0.25">
      <c r="B3851" s="9"/>
      <c r="C3851" s="17" t="s">
        <v>12</v>
      </c>
      <c r="D3851" s="7">
        <v>345.22467000000006</v>
      </c>
      <c r="E3851" s="10"/>
    </row>
    <row r="3852" spans="2:5" ht="15" customHeight="1" x14ac:dyDescent="0.25">
      <c r="B3852" s="9"/>
      <c r="C3852" s="17" t="s">
        <v>16</v>
      </c>
      <c r="D3852" s="7">
        <v>104.95164</v>
      </c>
      <c r="E3852" s="10"/>
    </row>
    <row r="3853" spans="2:5" ht="15" customHeight="1" x14ac:dyDescent="0.25">
      <c r="B3853" s="9"/>
      <c r="C3853" s="15" t="s">
        <v>23</v>
      </c>
      <c r="D3853" s="7">
        <v>713.32100000000003</v>
      </c>
      <c r="E3853" s="10"/>
    </row>
    <row r="3854" spans="2:5" ht="15" customHeight="1" x14ac:dyDescent="0.25">
      <c r="B3854" s="9"/>
      <c r="C3854" s="18" t="s">
        <v>0</v>
      </c>
      <c r="D3854" s="11">
        <v>713.32100000000003</v>
      </c>
      <c r="E3854" s="10"/>
    </row>
    <row r="3855" spans="2:5" ht="15" customHeight="1" x14ac:dyDescent="0.25">
      <c r="B3855" s="9"/>
      <c r="C3855" s="15" t="s">
        <v>25</v>
      </c>
      <c r="D3855" s="7">
        <v>610.95455000000004</v>
      </c>
      <c r="E3855" s="10"/>
    </row>
    <row r="3856" spans="2:5" ht="15" customHeight="1" x14ac:dyDescent="0.25">
      <c r="B3856" s="9"/>
      <c r="C3856" s="23" t="s">
        <v>10</v>
      </c>
      <c r="D3856" s="26">
        <v>610.95455000000004</v>
      </c>
      <c r="E3856" s="10"/>
    </row>
    <row r="3857" spans="2:5" ht="15" customHeight="1" x14ac:dyDescent="0.25">
      <c r="B3857" s="9"/>
      <c r="C3857" s="21" t="s">
        <v>27</v>
      </c>
      <c r="D3857" s="12">
        <v>102.36645</v>
      </c>
      <c r="E3857" s="10"/>
    </row>
    <row r="3858" spans="2:5" ht="15" customHeight="1" x14ac:dyDescent="0.25">
      <c r="B3858" s="9"/>
      <c r="C3858" s="21" t="s">
        <v>28</v>
      </c>
      <c r="D3858" s="12">
        <v>7.6248500000000003</v>
      </c>
      <c r="E3858" s="10"/>
    </row>
    <row r="3859" spans="2:5" ht="15" customHeight="1" x14ac:dyDescent="0.25">
      <c r="B3859" s="9"/>
      <c r="C3859" s="21" t="s">
        <v>29</v>
      </c>
      <c r="D3859" s="12">
        <v>109.9913</v>
      </c>
      <c r="E3859" s="10"/>
    </row>
    <row r="3860" spans="2:5" ht="15" customHeight="1" x14ac:dyDescent="0.25">
      <c r="B3860" s="9"/>
      <c r="C3860" s="15" t="s">
        <v>31</v>
      </c>
      <c r="D3860" s="8">
        <v>234</v>
      </c>
      <c r="E3860" s="10"/>
    </row>
    <row r="3861" spans="2:5" ht="30" customHeight="1" x14ac:dyDescent="0.25">
      <c r="B3861" s="9"/>
      <c r="C3861" s="16" t="s">
        <v>32</v>
      </c>
      <c r="D3861" s="8">
        <v>181</v>
      </c>
      <c r="E3861" s="10"/>
    </row>
    <row r="3862" spans="2:5" ht="15" customHeight="1" x14ac:dyDescent="0.25">
      <c r="B3862" s="9"/>
      <c r="C3862" s="16" t="s">
        <v>33</v>
      </c>
      <c r="D3862" s="8">
        <v>53</v>
      </c>
      <c r="E3862" s="10"/>
    </row>
    <row r="3863" spans="2:5" ht="15" customHeight="1" x14ac:dyDescent="0.25">
      <c r="B3863" s="9"/>
      <c r="C3863" s="216" t="s">
        <v>227</v>
      </c>
      <c r="D3863" s="217"/>
      <c r="E3863" s="10"/>
    </row>
    <row r="3864" spans="2:5" ht="15" customHeight="1" x14ac:dyDescent="0.25">
      <c r="B3864" s="9"/>
      <c r="C3864" s="13" t="s">
        <v>0</v>
      </c>
      <c r="D3864" s="11">
        <v>79.750699999999995</v>
      </c>
      <c r="E3864" s="10"/>
    </row>
    <row r="3865" spans="2:5" ht="15" customHeight="1" x14ac:dyDescent="0.25">
      <c r="B3865" s="9"/>
      <c r="C3865" s="14" t="s">
        <v>3</v>
      </c>
      <c r="D3865" s="11">
        <v>79.750699999999995</v>
      </c>
      <c r="E3865" s="10"/>
    </row>
    <row r="3866" spans="2:5" ht="15" customHeight="1" x14ac:dyDescent="0.25">
      <c r="B3866" s="9"/>
      <c r="C3866" s="22" t="s">
        <v>10</v>
      </c>
      <c r="D3866" s="26">
        <v>2.0150000000000001</v>
      </c>
      <c r="E3866" s="10"/>
    </row>
    <row r="3867" spans="2:5" ht="15" customHeight="1" x14ac:dyDescent="0.25">
      <c r="B3867" s="9"/>
      <c r="C3867" s="17" t="s">
        <v>16</v>
      </c>
      <c r="D3867" s="7">
        <v>2.0150000000000001</v>
      </c>
      <c r="E3867" s="10"/>
    </row>
    <row r="3868" spans="2:5" ht="15" customHeight="1" x14ac:dyDescent="0.25">
      <c r="B3868" s="9"/>
      <c r="C3868" s="15" t="s">
        <v>23</v>
      </c>
      <c r="D3868" s="7">
        <v>79.750699999999995</v>
      </c>
      <c r="E3868" s="10"/>
    </row>
    <row r="3869" spans="2:5" ht="15" customHeight="1" x14ac:dyDescent="0.25">
      <c r="B3869" s="9"/>
      <c r="C3869" s="18" t="s">
        <v>0</v>
      </c>
      <c r="D3869" s="11">
        <v>79.750699999999995</v>
      </c>
      <c r="E3869" s="10"/>
    </row>
    <row r="3870" spans="2:5" ht="15" customHeight="1" x14ac:dyDescent="0.25">
      <c r="B3870" s="9"/>
      <c r="C3870" s="15" t="s">
        <v>25</v>
      </c>
      <c r="D3870" s="7">
        <v>2.0150000000000001</v>
      </c>
      <c r="E3870" s="10"/>
    </row>
    <row r="3871" spans="2:5" ht="15" customHeight="1" x14ac:dyDescent="0.25">
      <c r="B3871" s="9"/>
      <c r="C3871" s="23" t="s">
        <v>10</v>
      </c>
      <c r="D3871" s="26">
        <v>2.0150000000000001</v>
      </c>
      <c r="E3871" s="10"/>
    </row>
    <row r="3872" spans="2:5" ht="15" customHeight="1" x14ac:dyDescent="0.25">
      <c r="B3872" s="9"/>
      <c r="C3872" s="21" t="s">
        <v>27</v>
      </c>
      <c r="D3872" s="12">
        <v>77.735699999999994</v>
      </c>
      <c r="E3872" s="10"/>
    </row>
    <row r="3873" spans="2:5" ht="15" customHeight="1" x14ac:dyDescent="0.25">
      <c r="B3873" s="9"/>
      <c r="C3873" s="21" t="s">
        <v>28</v>
      </c>
      <c r="D3873" s="12">
        <v>152.75558000000001</v>
      </c>
      <c r="E3873" s="10"/>
    </row>
    <row r="3874" spans="2:5" ht="15" customHeight="1" x14ac:dyDescent="0.25">
      <c r="B3874" s="9"/>
      <c r="C3874" s="21" t="s">
        <v>29</v>
      </c>
      <c r="D3874" s="12">
        <v>230.49127999999999</v>
      </c>
      <c r="E3874" s="10"/>
    </row>
    <row r="3875" spans="2:5" ht="15" customHeight="1" x14ac:dyDescent="0.25">
      <c r="B3875" s="9"/>
      <c r="C3875" s="15" t="s">
        <v>31</v>
      </c>
      <c r="D3875" s="8">
        <v>56</v>
      </c>
      <c r="E3875" s="10"/>
    </row>
    <row r="3876" spans="2:5" ht="30" customHeight="1" x14ac:dyDescent="0.25">
      <c r="B3876" s="9"/>
      <c r="C3876" s="16" t="s">
        <v>32</v>
      </c>
      <c r="D3876" s="8">
        <v>51</v>
      </c>
      <c r="E3876" s="10"/>
    </row>
    <row r="3877" spans="2:5" ht="15" customHeight="1" x14ac:dyDescent="0.25">
      <c r="B3877" s="9"/>
      <c r="C3877" s="16" t="s">
        <v>33</v>
      </c>
      <c r="D3877" s="8">
        <v>5</v>
      </c>
      <c r="E3877" s="10"/>
    </row>
    <row r="3878" spans="2:5" ht="15" customHeight="1" x14ac:dyDescent="0.25">
      <c r="B3878" s="9"/>
      <c r="C3878" s="216" t="s">
        <v>228</v>
      </c>
      <c r="D3878" s="217"/>
      <c r="E3878" s="10"/>
    </row>
    <row r="3879" spans="2:5" ht="15" customHeight="1" x14ac:dyDescent="0.25">
      <c r="B3879" s="9"/>
      <c r="C3879" s="13" t="s">
        <v>0</v>
      </c>
      <c r="D3879" s="11">
        <v>0.35</v>
      </c>
      <c r="E3879" s="10"/>
    </row>
    <row r="3880" spans="2:5" ht="15" customHeight="1" x14ac:dyDescent="0.25">
      <c r="B3880" s="9"/>
      <c r="C3880" s="14" t="s">
        <v>3</v>
      </c>
      <c r="D3880" s="11">
        <v>0.35</v>
      </c>
      <c r="E3880" s="10"/>
    </row>
    <row r="3881" spans="2:5" ht="15" customHeight="1" x14ac:dyDescent="0.25">
      <c r="B3881" s="9"/>
      <c r="C3881" s="22" t="s">
        <v>10</v>
      </c>
      <c r="D3881" s="26">
        <v>0.35000000000000003</v>
      </c>
      <c r="E3881" s="10"/>
    </row>
    <row r="3882" spans="2:5" ht="15" customHeight="1" x14ac:dyDescent="0.25">
      <c r="B3882" s="9"/>
      <c r="C3882" s="17" t="s">
        <v>11</v>
      </c>
      <c r="D3882" s="7">
        <v>0.28000000000000003</v>
      </c>
      <c r="E3882" s="10"/>
    </row>
    <row r="3883" spans="2:5" ht="15" customHeight="1" x14ac:dyDescent="0.25">
      <c r="B3883" s="9"/>
      <c r="C3883" s="17" t="s">
        <v>12</v>
      </c>
      <c r="D3883" s="7">
        <v>7.0000000000000007E-2</v>
      </c>
      <c r="E3883" s="10"/>
    </row>
    <row r="3884" spans="2:5" ht="15" customHeight="1" x14ac:dyDescent="0.25">
      <c r="B3884" s="9"/>
      <c r="C3884" s="15" t="s">
        <v>23</v>
      </c>
      <c r="D3884" s="7">
        <v>0.35</v>
      </c>
      <c r="E3884" s="10"/>
    </row>
    <row r="3885" spans="2:5" ht="15" customHeight="1" x14ac:dyDescent="0.25">
      <c r="B3885" s="9"/>
      <c r="C3885" s="18" t="s">
        <v>0</v>
      </c>
      <c r="D3885" s="11">
        <v>0.35</v>
      </c>
      <c r="E3885" s="10"/>
    </row>
    <row r="3886" spans="2:5" ht="15" customHeight="1" x14ac:dyDescent="0.25">
      <c r="B3886" s="9"/>
      <c r="C3886" s="15" t="s">
        <v>25</v>
      </c>
      <c r="D3886" s="7">
        <v>0.35</v>
      </c>
      <c r="E3886" s="10"/>
    </row>
    <row r="3887" spans="2:5" ht="15" customHeight="1" x14ac:dyDescent="0.25">
      <c r="B3887" s="9"/>
      <c r="C3887" s="23" t="s">
        <v>10</v>
      </c>
      <c r="D3887" s="26">
        <v>0.35</v>
      </c>
      <c r="E3887" s="10"/>
    </row>
    <row r="3888" spans="2:5" ht="15" customHeight="1" x14ac:dyDescent="0.25">
      <c r="B3888" s="9"/>
      <c r="C3888" s="15" t="s">
        <v>31</v>
      </c>
      <c r="D3888" s="8">
        <v>71</v>
      </c>
      <c r="E3888" s="10"/>
    </row>
    <row r="3889" spans="2:5" ht="30" customHeight="1" x14ac:dyDescent="0.25">
      <c r="B3889" s="9"/>
      <c r="C3889" s="16" t="s">
        <v>32</v>
      </c>
      <c r="D3889" s="8">
        <v>66</v>
      </c>
      <c r="E3889" s="10"/>
    </row>
    <row r="3890" spans="2:5" ht="15" customHeight="1" x14ac:dyDescent="0.25">
      <c r="B3890" s="9"/>
      <c r="C3890" s="16" t="s">
        <v>33</v>
      </c>
      <c r="D3890" s="8">
        <v>5</v>
      </c>
      <c r="E3890" s="10"/>
    </row>
    <row r="3891" spans="2:5" ht="15" customHeight="1" x14ac:dyDescent="0.25">
      <c r="B3891" s="9"/>
      <c r="C3891" s="216" t="s">
        <v>229</v>
      </c>
      <c r="D3891" s="217"/>
      <c r="E3891" s="10"/>
    </row>
    <row r="3892" spans="2:5" ht="15" customHeight="1" x14ac:dyDescent="0.25">
      <c r="B3892" s="9"/>
      <c r="C3892" s="13" t="s">
        <v>0</v>
      </c>
      <c r="D3892" s="11">
        <v>268.60748000000001</v>
      </c>
      <c r="E3892" s="10"/>
    </row>
    <row r="3893" spans="2:5" ht="15" customHeight="1" x14ac:dyDescent="0.25">
      <c r="B3893" s="9"/>
      <c r="C3893" s="14" t="s">
        <v>2</v>
      </c>
      <c r="D3893" s="11">
        <v>262.66588000000002</v>
      </c>
      <c r="E3893" s="10"/>
    </row>
    <row r="3894" spans="2:5" ht="15" customHeight="1" x14ac:dyDescent="0.25">
      <c r="B3894" s="9"/>
      <c r="C3894" s="14" t="s">
        <v>3</v>
      </c>
      <c r="D3894" s="11">
        <v>5.9416000000000002</v>
      </c>
      <c r="E3894" s="10"/>
    </row>
    <row r="3895" spans="2:5" ht="15" customHeight="1" x14ac:dyDescent="0.25">
      <c r="B3895" s="9"/>
      <c r="C3895" s="22" t="s">
        <v>10</v>
      </c>
      <c r="D3895" s="26">
        <v>301.10109999999997</v>
      </c>
      <c r="E3895" s="10"/>
    </row>
    <row r="3896" spans="2:5" ht="15" customHeight="1" x14ac:dyDescent="0.25">
      <c r="B3896" s="9"/>
      <c r="C3896" s="17" t="s">
        <v>11</v>
      </c>
      <c r="D3896" s="7">
        <v>19.155000000000001</v>
      </c>
      <c r="E3896" s="10"/>
    </row>
    <row r="3897" spans="2:5" ht="15" customHeight="1" x14ac:dyDescent="0.25">
      <c r="B3897" s="9"/>
      <c r="C3897" s="17" t="s">
        <v>12</v>
      </c>
      <c r="D3897" s="7">
        <v>123.8841</v>
      </c>
      <c r="E3897" s="10"/>
    </row>
    <row r="3898" spans="2:5" ht="15" customHeight="1" x14ac:dyDescent="0.25">
      <c r="B3898" s="9"/>
      <c r="C3898" s="14" t="s">
        <v>2</v>
      </c>
      <c r="D3898" s="11">
        <v>1.552</v>
      </c>
      <c r="E3898" s="10"/>
    </row>
    <row r="3899" spans="2:5" ht="15" customHeight="1" x14ac:dyDescent="0.25">
      <c r="B3899" s="9"/>
      <c r="C3899" s="17" t="s">
        <v>16</v>
      </c>
      <c r="D3899" s="7">
        <v>156.51</v>
      </c>
      <c r="E3899" s="10"/>
    </row>
    <row r="3900" spans="2:5" ht="15" customHeight="1" x14ac:dyDescent="0.25">
      <c r="B3900" s="9"/>
      <c r="C3900" s="25" t="s">
        <v>17</v>
      </c>
      <c r="D3900" s="26">
        <v>4.96</v>
      </c>
      <c r="E3900" s="10"/>
    </row>
    <row r="3901" spans="2:5" ht="15" customHeight="1" x14ac:dyDescent="0.25">
      <c r="B3901" s="9"/>
      <c r="C3901" s="15" t="s">
        <v>23</v>
      </c>
      <c r="D3901" s="7">
        <v>268.60748000000001</v>
      </c>
      <c r="E3901" s="10"/>
    </row>
    <row r="3902" spans="2:5" ht="15" customHeight="1" x14ac:dyDescent="0.25">
      <c r="B3902" s="9"/>
      <c r="C3902" s="18" t="s">
        <v>0</v>
      </c>
      <c r="D3902" s="11">
        <v>268.60748000000001</v>
      </c>
      <c r="E3902" s="10"/>
    </row>
    <row r="3903" spans="2:5" ht="15" customHeight="1" x14ac:dyDescent="0.25">
      <c r="B3903" s="9"/>
      <c r="C3903" s="15" t="s">
        <v>25</v>
      </c>
      <c r="D3903" s="7">
        <v>306.06109999999995</v>
      </c>
      <c r="E3903" s="10"/>
    </row>
    <row r="3904" spans="2:5" ht="15" customHeight="1" x14ac:dyDescent="0.25">
      <c r="B3904" s="9"/>
      <c r="C3904" s="23" t="s">
        <v>10</v>
      </c>
      <c r="D3904" s="26">
        <v>301.10109999999997</v>
      </c>
      <c r="E3904" s="10"/>
    </row>
    <row r="3905" spans="2:5" ht="15" customHeight="1" x14ac:dyDescent="0.25">
      <c r="B3905" s="9"/>
      <c r="C3905" s="23" t="s">
        <v>17</v>
      </c>
      <c r="D3905" s="26">
        <v>4.96</v>
      </c>
      <c r="E3905" s="10"/>
    </row>
    <row r="3906" spans="2:5" ht="15" customHeight="1" x14ac:dyDescent="0.25">
      <c r="B3906" s="9"/>
      <c r="C3906" s="21" t="s">
        <v>27</v>
      </c>
      <c r="D3906" s="12">
        <v>-37.453620000000001</v>
      </c>
      <c r="E3906" s="10"/>
    </row>
    <row r="3907" spans="2:5" ht="15" customHeight="1" x14ac:dyDescent="0.25">
      <c r="B3907" s="9"/>
      <c r="C3907" s="21" t="s">
        <v>28</v>
      </c>
      <c r="D3907" s="12">
        <v>166.26517000000001</v>
      </c>
      <c r="E3907" s="10"/>
    </row>
    <row r="3908" spans="2:5" ht="15" customHeight="1" x14ac:dyDescent="0.25">
      <c r="B3908" s="9"/>
      <c r="C3908" s="21" t="s">
        <v>29</v>
      </c>
      <c r="D3908" s="12">
        <v>128.81155000000001</v>
      </c>
      <c r="E3908" s="10"/>
    </row>
    <row r="3909" spans="2:5" ht="15" customHeight="1" x14ac:dyDescent="0.25">
      <c r="B3909" s="9"/>
      <c r="C3909" s="15" t="s">
        <v>31</v>
      </c>
      <c r="D3909" s="8">
        <v>78</v>
      </c>
      <c r="E3909" s="10"/>
    </row>
    <row r="3910" spans="2:5" ht="30" customHeight="1" x14ac:dyDescent="0.25">
      <c r="B3910" s="9"/>
      <c r="C3910" s="16" t="s">
        <v>32</v>
      </c>
      <c r="D3910" s="8">
        <v>64</v>
      </c>
      <c r="E3910" s="10"/>
    </row>
    <row r="3911" spans="2:5" ht="15" customHeight="1" x14ac:dyDescent="0.25">
      <c r="B3911" s="9"/>
      <c r="C3911" s="16" t="s">
        <v>33</v>
      </c>
      <c r="D3911" s="8">
        <v>14</v>
      </c>
      <c r="E3911" s="10"/>
    </row>
    <row r="3912" spans="2:5" ht="15" customHeight="1" x14ac:dyDescent="0.25">
      <c r="B3912" s="9"/>
      <c r="C3912" s="216" t="s">
        <v>230</v>
      </c>
      <c r="D3912" s="217"/>
      <c r="E3912" s="10"/>
    </row>
    <row r="3913" spans="2:5" ht="15" customHeight="1" x14ac:dyDescent="0.25">
      <c r="B3913" s="9"/>
      <c r="C3913" s="13" t="s">
        <v>0</v>
      </c>
      <c r="D3913" s="11">
        <v>50.885849999999998</v>
      </c>
      <c r="E3913" s="10"/>
    </row>
    <row r="3914" spans="2:5" ht="15" customHeight="1" x14ac:dyDescent="0.25">
      <c r="B3914" s="9"/>
      <c r="C3914" s="14" t="s">
        <v>3</v>
      </c>
      <c r="D3914" s="11">
        <v>50.885849999999998</v>
      </c>
      <c r="E3914" s="10"/>
    </row>
    <row r="3915" spans="2:5" ht="15" customHeight="1" x14ac:dyDescent="0.25">
      <c r="B3915" s="9"/>
      <c r="C3915" s="22" t="s">
        <v>10</v>
      </c>
      <c r="D3915" s="26">
        <v>15.915570000000001</v>
      </c>
      <c r="E3915" s="10"/>
    </row>
    <row r="3916" spans="2:5" ht="15" customHeight="1" x14ac:dyDescent="0.25">
      <c r="B3916" s="9"/>
      <c r="C3916" s="17" t="s">
        <v>11</v>
      </c>
      <c r="D3916" s="7">
        <v>8</v>
      </c>
      <c r="E3916" s="10"/>
    </row>
    <row r="3917" spans="2:5" ht="15" customHeight="1" x14ac:dyDescent="0.25">
      <c r="B3917" s="9"/>
      <c r="C3917" s="17" t="s">
        <v>12</v>
      </c>
      <c r="D3917" s="7">
        <v>7.9155700000000007</v>
      </c>
      <c r="E3917" s="10"/>
    </row>
    <row r="3918" spans="2:5" ht="15" customHeight="1" x14ac:dyDescent="0.25">
      <c r="B3918" s="9"/>
      <c r="C3918" s="25" t="s">
        <v>17</v>
      </c>
      <c r="D3918" s="26">
        <v>4.16</v>
      </c>
      <c r="E3918" s="10"/>
    </row>
    <row r="3919" spans="2:5" ht="15" customHeight="1" x14ac:dyDescent="0.25">
      <c r="B3919" s="9"/>
      <c r="C3919" s="15" t="s">
        <v>23</v>
      </c>
      <c r="D3919" s="7">
        <v>50.885849999999998</v>
      </c>
      <c r="E3919" s="10"/>
    </row>
    <row r="3920" spans="2:5" ht="15" customHeight="1" x14ac:dyDescent="0.25">
      <c r="B3920" s="9"/>
      <c r="C3920" s="18" t="s">
        <v>0</v>
      </c>
      <c r="D3920" s="11">
        <v>50.885849999999998</v>
      </c>
      <c r="E3920" s="10"/>
    </row>
    <row r="3921" spans="2:5" ht="15" customHeight="1" x14ac:dyDescent="0.25">
      <c r="B3921" s="9"/>
      <c r="C3921" s="15" t="s">
        <v>25</v>
      </c>
      <c r="D3921" s="7">
        <v>20.075569999999999</v>
      </c>
      <c r="E3921" s="10"/>
    </row>
    <row r="3922" spans="2:5" ht="15" customHeight="1" x14ac:dyDescent="0.25">
      <c r="B3922" s="9"/>
      <c r="C3922" s="23" t="s">
        <v>10</v>
      </c>
      <c r="D3922" s="26">
        <v>15.915570000000001</v>
      </c>
      <c r="E3922" s="10"/>
    </row>
    <row r="3923" spans="2:5" ht="15" customHeight="1" x14ac:dyDescent="0.25">
      <c r="B3923" s="9"/>
      <c r="C3923" s="23" t="s">
        <v>17</v>
      </c>
      <c r="D3923" s="26">
        <v>4.16</v>
      </c>
      <c r="E3923" s="10"/>
    </row>
    <row r="3924" spans="2:5" ht="15" customHeight="1" x14ac:dyDescent="0.25">
      <c r="B3924" s="9"/>
      <c r="C3924" s="21" t="s">
        <v>27</v>
      </c>
      <c r="D3924" s="12">
        <v>30.810279999999999</v>
      </c>
      <c r="E3924" s="10"/>
    </row>
    <row r="3925" spans="2:5" ht="15" customHeight="1" x14ac:dyDescent="0.25">
      <c r="B3925" s="9"/>
      <c r="C3925" s="21" t="s">
        <v>29</v>
      </c>
      <c r="D3925" s="12">
        <v>30.810279999999999</v>
      </c>
      <c r="E3925" s="10"/>
    </row>
    <row r="3926" spans="2:5" ht="15" customHeight="1" x14ac:dyDescent="0.25">
      <c r="B3926" s="9"/>
      <c r="C3926" s="15" t="s">
        <v>31</v>
      </c>
      <c r="D3926" s="8">
        <v>86</v>
      </c>
      <c r="E3926" s="10"/>
    </row>
    <row r="3927" spans="2:5" ht="30" customHeight="1" x14ac:dyDescent="0.25">
      <c r="B3927" s="9"/>
      <c r="C3927" s="16" t="s">
        <v>32</v>
      </c>
      <c r="D3927" s="8">
        <v>19</v>
      </c>
      <c r="E3927" s="10"/>
    </row>
    <row r="3928" spans="2:5" ht="15" customHeight="1" x14ac:dyDescent="0.25">
      <c r="B3928" s="9"/>
      <c r="C3928" s="16" t="s">
        <v>33</v>
      </c>
      <c r="D3928" s="8">
        <v>67</v>
      </c>
      <c r="E3928" s="10"/>
    </row>
    <row r="3929" spans="2:5" ht="15" customHeight="1" x14ac:dyDescent="0.25">
      <c r="B3929" s="9"/>
      <c r="C3929" s="216" t="s">
        <v>231</v>
      </c>
      <c r="D3929" s="217"/>
      <c r="E3929" s="10"/>
    </row>
    <row r="3930" spans="2:5" ht="15" customHeight="1" x14ac:dyDescent="0.25">
      <c r="B3930" s="9"/>
      <c r="C3930" s="13" t="s">
        <v>0</v>
      </c>
      <c r="D3930" s="11">
        <v>1.5189999999999999</v>
      </c>
      <c r="E3930" s="10"/>
    </row>
    <row r="3931" spans="2:5" ht="15" customHeight="1" x14ac:dyDescent="0.25">
      <c r="B3931" s="9"/>
      <c r="C3931" s="14" t="s">
        <v>3</v>
      </c>
      <c r="D3931" s="11">
        <v>1.5189999999999999</v>
      </c>
      <c r="E3931" s="10"/>
    </row>
    <row r="3932" spans="2:5" ht="15" customHeight="1" x14ac:dyDescent="0.25">
      <c r="B3932" s="9"/>
      <c r="C3932" s="13" t="s">
        <v>5</v>
      </c>
      <c r="D3932" s="11">
        <v>-3.3004600000000002</v>
      </c>
      <c r="E3932" s="10"/>
    </row>
    <row r="3933" spans="2:5" ht="15" customHeight="1" x14ac:dyDescent="0.25">
      <c r="B3933" s="9"/>
      <c r="C3933" s="22" t="s">
        <v>10</v>
      </c>
      <c r="D3933" s="26">
        <v>4.1297800000000002</v>
      </c>
      <c r="E3933" s="10"/>
    </row>
    <row r="3934" spans="2:5" ht="15" customHeight="1" x14ac:dyDescent="0.25">
      <c r="B3934" s="9"/>
      <c r="C3934" s="17" t="s">
        <v>11</v>
      </c>
      <c r="D3934" s="7">
        <v>0.52500000000000002</v>
      </c>
      <c r="E3934" s="10"/>
    </row>
    <row r="3935" spans="2:5" ht="15" customHeight="1" x14ac:dyDescent="0.25">
      <c r="B3935" s="9"/>
      <c r="C3935" s="17" t="s">
        <v>12</v>
      </c>
      <c r="D3935" s="7">
        <v>3.40578</v>
      </c>
      <c r="E3935" s="10"/>
    </row>
    <row r="3936" spans="2:5" ht="15" customHeight="1" x14ac:dyDescent="0.25">
      <c r="B3936" s="9"/>
      <c r="C3936" s="17" t="s">
        <v>16</v>
      </c>
      <c r="D3936" s="7">
        <v>0.19900000000000001</v>
      </c>
      <c r="E3936" s="10"/>
    </row>
    <row r="3937" spans="2:5" ht="15" customHeight="1" x14ac:dyDescent="0.25">
      <c r="B3937" s="9"/>
      <c r="C3937" s="15" t="s">
        <v>23</v>
      </c>
      <c r="D3937" s="7">
        <v>-1.7814600000000003</v>
      </c>
      <c r="E3937" s="10"/>
    </row>
    <row r="3938" spans="2:5" ht="15" customHeight="1" x14ac:dyDescent="0.25">
      <c r="B3938" s="9"/>
      <c r="C3938" s="18" t="s">
        <v>0</v>
      </c>
      <c r="D3938" s="11">
        <v>1.5189999999999999</v>
      </c>
      <c r="E3938" s="10"/>
    </row>
    <row r="3939" spans="2:5" ht="15" customHeight="1" x14ac:dyDescent="0.25">
      <c r="B3939" s="9"/>
      <c r="C3939" s="19" t="s">
        <v>24</v>
      </c>
      <c r="D3939" s="7">
        <v>-3.3004600000000002</v>
      </c>
      <c r="E3939" s="10"/>
    </row>
    <row r="3940" spans="2:5" ht="15" customHeight="1" x14ac:dyDescent="0.25">
      <c r="B3940" s="9"/>
      <c r="C3940" s="15" t="s">
        <v>25</v>
      </c>
      <c r="D3940" s="7">
        <v>4.1297800000000002</v>
      </c>
      <c r="E3940" s="10"/>
    </row>
    <row r="3941" spans="2:5" ht="15" customHeight="1" x14ac:dyDescent="0.25">
      <c r="B3941" s="9"/>
      <c r="C3941" s="23" t="s">
        <v>10</v>
      </c>
      <c r="D3941" s="26">
        <v>4.1297800000000002</v>
      </c>
      <c r="E3941" s="10"/>
    </row>
    <row r="3942" spans="2:5" ht="15" customHeight="1" x14ac:dyDescent="0.25">
      <c r="B3942" s="9"/>
      <c r="C3942" s="21" t="s">
        <v>27</v>
      </c>
      <c r="D3942" s="12">
        <v>-5.9112400000000003</v>
      </c>
      <c r="E3942" s="10"/>
    </row>
    <row r="3943" spans="2:5" ht="15" customHeight="1" x14ac:dyDescent="0.25">
      <c r="B3943" s="9"/>
      <c r="C3943" s="21" t="s">
        <v>28</v>
      </c>
      <c r="D3943" s="12">
        <v>5.9112400000000003</v>
      </c>
      <c r="E3943" s="10"/>
    </row>
    <row r="3944" spans="2:5" ht="15" customHeight="1" x14ac:dyDescent="0.25">
      <c r="B3944" s="9"/>
      <c r="C3944" s="15" t="s">
        <v>31</v>
      </c>
      <c r="D3944" s="8">
        <v>23</v>
      </c>
      <c r="E3944" s="10"/>
    </row>
    <row r="3945" spans="2:5" ht="30" customHeight="1" x14ac:dyDescent="0.25">
      <c r="B3945" s="9"/>
      <c r="C3945" s="16" t="s">
        <v>32</v>
      </c>
      <c r="D3945" s="8">
        <v>19</v>
      </c>
      <c r="E3945" s="10"/>
    </row>
    <row r="3946" spans="2:5" ht="15" customHeight="1" x14ac:dyDescent="0.25">
      <c r="B3946" s="9"/>
      <c r="C3946" s="16" t="s">
        <v>33</v>
      </c>
      <c r="D3946" s="8">
        <v>4</v>
      </c>
      <c r="E3946" s="10"/>
    </row>
    <row r="3947" spans="2:5" ht="15" customHeight="1" x14ac:dyDescent="0.25">
      <c r="B3947" s="9"/>
      <c r="C3947" s="216" t="s">
        <v>232</v>
      </c>
      <c r="D3947" s="217"/>
      <c r="E3947" s="10"/>
    </row>
    <row r="3948" spans="2:5" ht="15" customHeight="1" x14ac:dyDescent="0.25">
      <c r="B3948" s="9"/>
      <c r="C3948" s="13" t="s">
        <v>0</v>
      </c>
      <c r="D3948" s="11">
        <v>12.345000000000001</v>
      </c>
      <c r="E3948" s="10"/>
    </row>
    <row r="3949" spans="2:5" ht="15" customHeight="1" x14ac:dyDescent="0.25">
      <c r="B3949" s="9"/>
      <c r="C3949" s="14" t="s">
        <v>2</v>
      </c>
      <c r="D3949" s="11">
        <v>2.97</v>
      </c>
      <c r="E3949" s="10"/>
    </row>
    <row r="3950" spans="2:5" ht="15" customHeight="1" x14ac:dyDescent="0.25">
      <c r="B3950" s="9"/>
      <c r="C3950" s="14" t="s">
        <v>3</v>
      </c>
      <c r="D3950" s="11">
        <v>9.375</v>
      </c>
      <c r="E3950" s="10"/>
    </row>
    <row r="3951" spans="2:5" ht="15" customHeight="1" x14ac:dyDescent="0.25">
      <c r="B3951" s="9"/>
      <c r="C3951" s="13" t="s">
        <v>5</v>
      </c>
      <c r="D3951" s="11">
        <v>-7.1199599999999998</v>
      </c>
      <c r="E3951" s="10"/>
    </row>
    <row r="3952" spans="2:5" ht="15" customHeight="1" x14ac:dyDescent="0.25">
      <c r="B3952" s="9"/>
      <c r="C3952" s="22" t="s">
        <v>10</v>
      </c>
      <c r="D3952" s="26">
        <v>7.7283400000000002</v>
      </c>
      <c r="E3952" s="10"/>
    </row>
    <row r="3953" spans="2:5" ht="15" customHeight="1" x14ac:dyDescent="0.25">
      <c r="B3953" s="9"/>
      <c r="C3953" s="17" t="s">
        <v>12</v>
      </c>
      <c r="D3953" s="7">
        <v>7.7283400000000002</v>
      </c>
      <c r="E3953" s="10"/>
    </row>
    <row r="3954" spans="2:5" ht="15" customHeight="1" x14ac:dyDescent="0.25">
      <c r="B3954" s="9"/>
      <c r="C3954" s="15" t="s">
        <v>23</v>
      </c>
      <c r="D3954" s="7">
        <v>5.2250400000000008</v>
      </c>
      <c r="E3954" s="10"/>
    </row>
    <row r="3955" spans="2:5" ht="15" customHeight="1" x14ac:dyDescent="0.25">
      <c r="B3955" s="9"/>
      <c r="C3955" s="18" t="s">
        <v>0</v>
      </c>
      <c r="D3955" s="11">
        <v>12.345000000000001</v>
      </c>
      <c r="E3955" s="10"/>
    </row>
    <row r="3956" spans="2:5" ht="15" customHeight="1" x14ac:dyDescent="0.25">
      <c r="B3956" s="9"/>
      <c r="C3956" s="19" t="s">
        <v>24</v>
      </c>
      <c r="D3956" s="7">
        <v>-7.1199599999999998</v>
      </c>
      <c r="E3956" s="10"/>
    </row>
    <row r="3957" spans="2:5" ht="15" customHeight="1" x14ac:dyDescent="0.25">
      <c r="B3957" s="9"/>
      <c r="C3957" s="15" t="s">
        <v>25</v>
      </c>
      <c r="D3957" s="7">
        <v>7.7283400000000002</v>
      </c>
      <c r="E3957" s="10"/>
    </row>
    <row r="3958" spans="2:5" ht="15" customHeight="1" x14ac:dyDescent="0.25">
      <c r="B3958" s="9"/>
      <c r="C3958" s="23" t="s">
        <v>10</v>
      </c>
      <c r="D3958" s="26">
        <v>7.7283400000000002</v>
      </c>
      <c r="E3958" s="10"/>
    </row>
    <row r="3959" spans="2:5" ht="15" customHeight="1" x14ac:dyDescent="0.25">
      <c r="B3959" s="9"/>
      <c r="C3959" s="21" t="s">
        <v>27</v>
      </c>
      <c r="D3959" s="12">
        <v>-2.5032999999999999</v>
      </c>
      <c r="E3959" s="10"/>
    </row>
    <row r="3960" spans="2:5" ht="15" customHeight="1" x14ac:dyDescent="0.25">
      <c r="B3960" s="9"/>
      <c r="C3960" s="21" t="s">
        <v>28</v>
      </c>
      <c r="D3960" s="12">
        <v>2.5032999999999999</v>
      </c>
      <c r="E3960" s="10"/>
    </row>
    <row r="3961" spans="2:5" ht="15" customHeight="1" x14ac:dyDescent="0.25">
      <c r="B3961" s="9"/>
      <c r="C3961" s="15" t="s">
        <v>31</v>
      </c>
      <c r="D3961" s="8">
        <v>23</v>
      </c>
      <c r="E3961" s="10"/>
    </row>
    <row r="3962" spans="2:5" ht="30" customHeight="1" x14ac:dyDescent="0.25">
      <c r="B3962" s="9"/>
      <c r="C3962" s="16" t="s">
        <v>32</v>
      </c>
      <c r="D3962" s="8">
        <v>20</v>
      </c>
      <c r="E3962" s="10"/>
    </row>
    <row r="3963" spans="2:5" ht="15" customHeight="1" x14ac:dyDescent="0.25">
      <c r="B3963" s="9"/>
      <c r="C3963" s="16" t="s">
        <v>33</v>
      </c>
      <c r="D3963" s="8">
        <v>3</v>
      </c>
      <c r="E3963" s="10"/>
    </row>
    <row r="3964" spans="2:5" ht="13.8" x14ac:dyDescent="0.25">
      <c r="B3964" s="9"/>
      <c r="C3964" s="216" t="s">
        <v>233</v>
      </c>
      <c r="D3964" s="217"/>
      <c r="E3964" s="10"/>
    </row>
    <row r="3965" spans="2:5" ht="15" customHeight="1" x14ac:dyDescent="0.25">
      <c r="B3965" s="9"/>
      <c r="C3965" s="13" t="s">
        <v>0</v>
      </c>
      <c r="D3965" s="11">
        <v>0.245</v>
      </c>
      <c r="E3965" s="10"/>
    </row>
    <row r="3966" spans="2:5" ht="15" customHeight="1" x14ac:dyDescent="0.25">
      <c r="B3966" s="9"/>
      <c r="C3966" s="14" t="s">
        <v>3</v>
      </c>
      <c r="D3966" s="11">
        <v>0.245</v>
      </c>
      <c r="E3966" s="10"/>
    </row>
    <row r="3967" spans="2:5" ht="15" customHeight="1" x14ac:dyDescent="0.25">
      <c r="B3967" s="9"/>
      <c r="C3967" s="22" t="s">
        <v>10</v>
      </c>
      <c r="D3967" s="26">
        <v>2.18E-2</v>
      </c>
      <c r="E3967" s="10"/>
    </row>
    <row r="3968" spans="2:5" ht="15" customHeight="1" x14ac:dyDescent="0.25">
      <c r="B3968" s="9"/>
      <c r="C3968" s="17" t="s">
        <v>12</v>
      </c>
      <c r="D3968" s="7">
        <v>2.18E-2</v>
      </c>
      <c r="E3968" s="10"/>
    </row>
    <row r="3969" spans="2:5" ht="15" customHeight="1" x14ac:dyDescent="0.25">
      <c r="B3969" s="9"/>
      <c r="C3969" s="15" t="s">
        <v>23</v>
      </c>
      <c r="D3969" s="7">
        <v>0.245</v>
      </c>
      <c r="E3969" s="10"/>
    </row>
    <row r="3970" spans="2:5" ht="15" customHeight="1" x14ac:dyDescent="0.25">
      <c r="B3970" s="9"/>
      <c r="C3970" s="18" t="s">
        <v>0</v>
      </c>
      <c r="D3970" s="11">
        <v>0.245</v>
      </c>
      <c r="E3970" s="10"/>
    </row>
    <row r="3971" spans="2:5" ht="15" customHeight="1" x14ac:dyDescent="0.25">
      <c r="B3971" s="9"/>
      <c r="C3971" s="15" t="s">
        <v>25</v>
      </c>
      <c r="D3971" s="7">
        <v>2.18E-2</v>
      </c>
      <c r="E3971" s="10"/>
    </row>
    <row r="3972" spans="2:5" ht="15" customHeight="1" x14ac:dyDescent="0.25">
      <c r="B3972" s="9"/>
      <c r="C3972" s="23" t="s">
        <v>10</v>
      </c>
      <c r="D3972" s="26">
        <v>2.18E-2</v>
      </c>
      <c r="E3972" s="10"/>
    </row>
    <row r="3973" spans="2:5" ht="15" customHeight="1" x14ac:dyDescent="0.25">
      <c r="B3973" s="9"/>
      <c r="C3973" s="21" t="s">
        <v>27</v>
      </c>
      <c r="D3973" s="12">
        <v>0.22320000000000001</v>
      </c>
      <c r="E3973" s="10"/>
    </row>
    <row r="3974" spans="2:5" ht="15" customHeight="1" x14ac:dyDescent="0.25">
      <c r="B3974" s="9"/>
      <c r="C3974" s="21" t="s">
        <v>28</v>
      </c>
      <c r="D3974" s="12">
        <v>1.256E-2</v>
      </c>
      <c r="E3974" s="10"/>
    </row>
    <row r="3975" spans="2:5" ht="15" customHeight="1" x14ac:dyDescent="0.25">
      <c r="B3975" s="9"/>
      <c r="C3975" s="21" t="s">
        <v>29</v>
      </c>
      <c r="D3975" s="12">
        <v>0.23576</v>
      </c>
      <c r="E3975" s="10"/>
    </row>
    <row r="3976" spans="2:5" ht="15" customHeight="1" x14ac:dyDescent="0.25">
      <c r="B3976" s="9"/>
      <c r="C3976" s="15" t="s">
        <v>31</v>
      </c>
      <c r="D3976" s="8">
        <v>7</v>
      </c>
      <c r="E3976" s="10"/>
    </row>
    <row r="3977" spans="2:5" ht="30" customHeight="1" x14ac:dyDescent="0.25">
      <c r="B3977" s="9"/>
      <c r="C3977" s="16" t="s">
        <v>32</v>
      </c>
      <c r="D3977" s="8">
        <v>5</v>
      </c>
      <c r="E3977" s="10"/>
    </row>
    <row r="3978" spans="2:5" ht="15" customHeight="1" x14ac:dyDescent="0.25">
      <c r="B3978" s="9"/>
      <c r="C3978" s="16" t="s">
        <v>33</v>
      </c>
      <c r="D3978" s="8">
        <v>2</v>
      </c>
      <c r="E3978" s="10"/>
    </row>
    <row r="3979" spans="2:5" ht="15" customHeight="1" x14ac:dyDescent="0.25">
      <c r="B3979" s="9"/>
      <c r="C3979" s="216" t="s">
        <v>234</v>
      </c>
      <c r="D3979" s="217"/>
      <c r="E3979" s="10"/>
    </row>
    <row r="3980" spans="2:5" ht="15" customHeight="1" x14ac:dyDescent="0.25">
      <c r="B3980" s="9"/>
      <c r="C3980" s="13" t="s">
        <v>0</v>
      </c>
      <c r="D3980" s="11">
        <v>26.025200000000002</v>
      </c>
      <c r="E3980" s="10"/>
    </row>
    <row r="3981" spans="2:5" ht="15" customHeight="1" x14ac:dyDescent="0.25">
      <c r="B3981" s="9"/>
      <c r="C3981" s="14" t="s">
        <v>2</v>
      </c>
      <c r="D3981" s="11">
        <v>8.5</v>
      </c>
      <c r="E3981" s="10"/>
    </row>
    <row r="3982" spans="2:5" ht="15" customHeight="1" x14ac:dyDescent="0.25">
      <c r="B3982" s="9"/>
      <c r="C3982" s="14" t="s">
        <v>3</v>
      </c>
      <c r="D3982" s="11">
        <v>17.525200000000002</v>
      </c>
      <c r="E3982" s="10"/>
    </row>
    <row r="3983" spans="2:5" ht="15" customHeight="1" x14ac:dyDescent="0.25">
      <c r="B3983" s="9"/>
      <c r="C3983" s="22" t="s">
        <v>10</v>
      </c>
      <c r="D3983" s="26">
        <v>15.737500000000001</v>
      </c>
      <c r="E3983" s="10"/>
    </row>
    <row r="3984" spans="2:5" ht="15" customHeight="1" x14ac:dyDescent="0.25">
      <c r="B3984" s="9"/>
      <c r="C3984" s="17" t="s">
        <v>12</v>
      </c>
      <c r="D3984" s="7">
        <v>15.737500000000001</v>
      </c>
      <c r="E3984" s="10"/>
    </row>
    <row r="3985" spans="2:5" ht="15" customHeight="1" x14ac:dyDescent="0.25">
      <c r="B3985" s="9"/>
      <c r="C3985" s="15" t="s">
        <v>23</v>
      </c>
      <c r="D3985" s="7">
        <v>26.025200000000002</v>
      </c>
      <c r="E3985" s="10"/>
    </row>
    <row r="3986" spans="2:5" ht="15" customHeight="1" x14ac:dyDescent="0.25">
      <c r="B3986" s="9"/>
      <c r="C3986" s="18" t="s">
        <v>0</v>
      </c>
      <c r="D3986" s="11">
        <v>26.025200000000002</v>
      </c>
      <c r="E3986" s="10"/>
    </row>
    <row r="3987" spans="2:5" ht="15" customHeight="1" x14ac:dyDescent="0.25">
      <c r="B3987" s="9"/>
      <c r="C3987" s="15" t="s">
        <v>25</v>
      </c>
      <c r="D3987" s="7">
        <v>15.737500000000001</v>
      </c>
      <c r="E3987" s="10"/>
    </row>
    <row r="3988" spans="2:5" ht="15" customHeight="1" x14ac:dyDescent="0.25">
      <c r="B3988" s="9"/>
      <c r="C3988" s="23" t="s">
        <v>10</v>
      </c>
      <c r="D3988" s="26">
        <v>15.737500000000001</v>
      </c>
      <c r="E3988" s="10"/>
    </row>
    <row r="3989" spans="2:5" ht="15" customHeight="1" x14ac:dyDescent="0.25">
      <c r="B3989" s="9"/>
      <c r="C3989" s="21" t="s">
        <v>27</v>
      </c>
      <c r="D3989" s="12">
        <v>10.287699999999999</v>
      </c>
      <c r="E3989" s="10"/>
    </row>
    <row r="3990" spans="2:5" ht="15" customHeight="1" x14ac:dyDescent="0.25">
      <c r="B3990" s="9"/>
      <c r="C3990" s="21" t="s">
        <v>28</v>
      </c>
      <c r="D3990" s="12">
        <v>5.3842699999999999</v>
      </c>
      <c r="E3990" s="10"/>
    </row>
    <row r="3991" spans="2:5" ht="15" customHeight="1" x14ac:dyDescent="0.25">
      <c r="B3991" s="9"/>
      <c r="C3991" s="21" t="s">
        <v>29</v>
      </c>
      <c r="D3991" s="12">
        <v>15.67197</v>
      </c>
      <c r="E3991" s="10"/>
    </row>
    <row r="3992" spans="2:5" ht="15" customHeight="1" x14ac:dyDescent="0.25">
      <c r="B3992" s="9"/>
      <c r="C3992" s="15" t="s">
        <v>31</v>
      </c>
      <c r="D3992" s="8">
        <v>25</v>
      </c>
      <c r="E3992" s="10"/>
    </row>
    <row r="3993" spans="2:5" ht="30" customHeight="1" x14ac:dyDescent="0.25">
      <c r="B3993" s="9"/>
      <c r="C3993" s="16" t="s">
        <v>32</v>
      </c>
      <c r="D3993" s="8">
        <v>21</v>
      </c>
      <c r="E3993" s="10"/>
    </row>
    <row r="3994" spans="2:5" ht="15" customHeight="1" x14ac:dyDescent="0.25">
      <c r="B3994" s="9"/>
      <c r="C3994" s="16" t="s">
        <v>33</v>
      </c>
      <c r="D3994" s="8">
        <v>4</v>
      </c>
      <c r="E3994" s="10"/>
    </row>
    <row r="3995" spans="2:5" ht="15" customHeight="1" x14ac:dyDescent="0.25">
      <c r="B3995" s="9"/>
      <c r="C3995" s="216" t="s">
        <v>235</v>
      </c>
      <c r="D3995" s="217"/>
      <c r="E3995" s="10"/>
    </row>
    <row r="3996" spans="2:5" ht="15" customHeight="1" x14ac:dyDescent="0.25">
      <c r="B3996" s="9"/>
      <c r="C3996" s="13" t="s">
        <v>0</v>
      </c>
      <c r="D3996" s="11">
        <v>30.875</v>
      </c>
      <c r="E3996" s="10"/>
    </row>
    <row r="3997" spans="2:5" ht="15" customHeight="1" x14ac:dyDescent="0.25">
      <c r="B3997" s="9"/>
      <c r="C3997" s="14" t="s">
        <v>3</v>
      </c>
      <c r="D3997" s="11">
        <v>30.875</v>
      </c>
      <c r="E3997" s="10"/>
    </row>
    <row r="3998" spans="2:5" ht="15" customHeight="1" x14ac:dyDescent="0.25">
      <c r="B3998" s="9"/>
      <c r="C3998" s="13" t="s">
        <v>5</v>
      </c>
      <c r="D3998" s="11">
        <v>-1220.5895599999999</v>
      </c>
      <c r="E3998" s="10"/>
    </row>
    <row r="3999" spans="2:5" ht="15" customHeight="1" x14ac:dyDescent="0.25">
      <c r="B3999" s="9"/>
      <c r="C3999" s="22" t="s">
        <v>10</v>
      </c>
      <c r="D3999" s="26">
        <v>18.975519999999999</v>
      </c>
      <c r="E3999" s="10"/>
    </row>
    <row r="4000" spans="2:5" ht="15" customHeight="1" x14ac:dyDescent="0.25">
      <c r="B4000" s="9"/>
      <c r="C4000" s="17" t="s">
        <v>12</v>
      </c>
      <c r="D4000" s="7">
        <v>16.975519999999999</v>
      </c>
      <c r="E4000" s="10"/>
    </row>
    <row r="4001" spans="2:5" ht="15" customHeight="1" x14ac:dyDescent="0.25">
      <c r="B4001" s="9"/>
      <c r="C4001" s="17" t="s">
        <v>16</v>
      </c>
      <c r="D4001" s="7">
        <v>2</v>
      </c>
      <c r="E4001" s="10"/>
    </row>
    <row r="4002" spans="2:5" ht="15" customHeight="1" x14ac:dyDescent="0.25">
      <c r="B4002" s="9"/>
      <c r="C4002" s="15" t="s">
        <v>23</v>
      </c>
      <c r="D4002" s="7">
        <v>-1189.7145599999999</v>
      </c>
      <c r="E4002" s="10"/>
    </row>
    <row r="4003" spans="2:5" ht="15" customHeight="1" x14ac:dyDescent="0.25">
      <c r="B4003" s="9"/>
      <c r="C4003" s="18" t="s">
        <v>0</v>
      </c>
      <c r="D4003" s="11">
        <v>30.875</v>
      </c>
      <c r="E4003" s="10"/>
    </row>
    <row r="4004" spans="2:5" ht="15" customHeight="1" x14ac:dyDescent="0.25">
      <c r="B4004" s="9"/>
      <c r="C4004" s="19" t="s">
        <v>24</v>
      </c>
      <c r="D4004" s="7">
        <v>-1220.5895599999999</v>
      </c>
      <c r="E4004" s="10"/>
    </row>
    <row r="4005" spans="2:5" ht="15" customHeight="1" x14ac:dyDescent="0.25">
      <c r="B4005" s="9"/>
      <c r="C4005" s="15" t="s">
        <v>25</v>
      </c>
      <c r="D4005" s="7">
        <v>18.975519999999999</v>
      </c>
      <c r="E4005" s="10"/>
    </row>
    <row r="4006" spans="2:5" ht="15" customHeight="1" x14ac:dyDescent="0.25">
      <c r="B4006" s="9"/>
      <c r="C4006" s="23" t="s">
        <v>10</v>
      </c>
      <c r="D4006" s="26">
        <v>18.975519999999999</v>
      </c>
      <c r="E4006" s="10"/>
    </row>
    <row r="4007" spans="2:5" ht="15" customHeight="1" x14ac:dyDescent="0.25">
      <c r="B4007" s="9"/>
      <c r="C4007" s="21" t="s">
        <v>27</v>
      </c>
      <c r="D4007" s="12">
        <v>-1208.6900800000001</v>
      </c>
      <c r="E4007" s="10"/>
    </row>
    <row r="4008" spans="2:5" ht="15" customHeight="1" x14ac:dyDescent="0.25">
      <c r="B4008" s="9"/>
      <c r="C4008" s="21" t="s">
        <v>28</v>
      </c>
      <c r="D4008" s="12">
        <v>1208.6900800000001</v>
      </c>
      <c r="E4008" s="10"/>
    </row>
    <row r="4009" spans="2:5" ht="15" customHeight="1" x14ac:dyDescent="0.25">
      <c r="B4009" s="9"/>
      <c r="C4009" s="15" t="s">
        <v>31</v>
      </c>
      <c r="D4009" s="8">
        <v>61</v>
      </c>
      <c r="E4009" s="10"/>
    </row>
    <row r="4010" spans="2:5" ht="30" customHeight="1" x14ac:dyDescent="0.25">
      <c r="B4010" s="9"/>
      <c r="C4010" s="16" t="s">
        <v>32</v>
      </c>
      <c r="D4010" s="8">
        <v>49</v>
      </c>
      <c r="E4010" s="10"/>
    </row>
    <row r="4011" spans="2:5" ht="15" customHeight="1" x14ac:dyDescent="0.25">
      <c r="B4011" s="9"/>
      <c r="C4011" s="16" t="s">
        <v>33</v>
      </c>
      <c r="D4011" s="8">
        <v>12</v>
      </c>
      <c r="E4011" s="10"/>
    </row>
    <row r="4012" spans="2:5" ht="15" customHeight="1" x14ac:dyDescent="0.25">
      <c r="B4012" s="9"/>
      <c r="C4012" s="216" t="s">
        <v>236</v>
      </c>
      <c r="D4012" s="217"/>
      <c r="E4012" s="10"/>
    </row>
    <row r="4013" spans="2:5" ht="15" customHeight="1" x14ac:dyDescent="0.25">
      <c r="B4013" s="9"/>
      <c r="C4013" s="13" t="s">
        <v>0</v>
      </c>
      <c r="D4013" s="11">
        <v>37.519460000000002</v>
      </c>
      <c r="E4013" s="10"/>
    </row>
    <row r="4014" spans="2:5" ht="15" customHeight="1" x14ac:dyDescent="0.25">
      <c r="B4014" s="9"/>
      <c r="C4014" s="14" t="s">
        <v>2</v>
      </c>
      <c r="D4014" s="11">
        <v>25</v>
      </c>
      <c r="E4014" s="10"/>
    </row>
    <row r="4015" spans="2:5" ht="15" customHeight="1" x14ac:dyDescent="0.25">
      <c r="B4015" s="9"/>
      <c r="C4015" s="14" t="s">
        <v>3</v>
      </c>
      <c r="D4015" s="11">
        <v>12.51946</v>
      </c>
      <c r="E4015" s="10"/>
    </row>
    <row r="4016" spans="2:5" ht="15" customHeight="1" x14ac:dyDescent="0.25">
      <c r="B4016" s="9"/>
      <c r="C4016" s="22" t="s">
        <v>10</v>
      </c>
      <c r="D4016" s="26">
        <v>37.262119999999996</v>
      </c>
      <c r="E4016" s="10"/>
    </row>
    <row r="4017" spans="2:5" ht="15" customHeight="1" x14ac:dyDescent="0.25">
      <c r="B4017" s="9"/>
      <c r="C4017" s="17" t="s">
        <v>12</v>
      </c>
      <c r="D4017" s="7">
        <v>36.339179999999999</v>
      </c>
      <c r="E4017" s="10"/>
    </row>
    <row r="4018" spans="2:5" ht="15" customHeight="1" x14ac:dyDescent="0.25">
      <c r="B4018" s="9"/>
      <c r="C4018" s="17" t="s">
        <v>16</v>
      </c>
      <c r="D4018" s="7">
        <v>0.92293999999999998</v>
      </c>
      <c r="E4018" s="10"/>
    </row>
    <row r="4019" spans="2:5" ht="15" customHeight="1" x14ac:dyDescent="0.25">
      <c r="B4019" s="9"/>
      <c r="C4019" s="15" t="s">
        <v>23</v>
      </c>
      <c r="D4019" s="7">
        <v>37.519460000000002</v>
      </c>
      <c r="E4019" s="10"/>
    </row>
    <row r="4020" spans="2:5" ht="15" customHeight="1" x14ac:dyDescent="0.25">
      <c r="B4020" s="9"/>
      <c r="C4020" s="18" t="s">
        <v>0</v>
      </c>
      <c r="D4020" s="11">
        <v>37.519460000000002</v>
      </c>
      <c r="E4020" s="10"/>
    </row>
    <row r="4021" spans="2:5" ht="15" customHeight="1" x14ac:dyDescent="0.25">
      <c r="B4021" s="9"/>
      <c r="C4021" s="15" t="s">
        <v>25</v>
      </c>
      <c r="D4021" s="7">
        <v>37.262120000000003</v>
      </c>
      <c r="E4021" s="10"/>
    </row>
    <row r="4022" spans="2:5" ht="15" customHeight="1" x14ac:dyDescent="0.25">
      <c r="B4022" s="9"/>
      <c r="C4022" s="23" t="s">
        <v>10</v>
      </c>
      <c r="D4022" s="26">
        <v>37.262120000000003</v>
      </c>
      <c r="E4022" s="10"/>
    </row>
    <row r="4023" spans="2:5" ht="15" customHeight="1" x14ac:dyDescent="0.25">
      <c r="B4023" s="9"/>
      <c r="C4023" s="21" t="s">
        <v>27</v>
      </c>
      <c r="D4023" s="12">
        <v>0.25734000000000001</v>
      </c>
      <c r="E4023" s="10"/>
    </row>
    <row r="4024" spans="2:5" ht="15" customHeight="1" x14ac:dyDescent="0.25">
      <c r="B4024" s="9"/>
      <c r="C4024" s="21" t="s">
        <v>28</v>
      </c>
      <c r="D4024" s="12">
        <v>2.384E-2</v>
      </c>
      <c r="E4024" s="10"/>
    </row>
    <row r="4025" spans="2:5" ht="15" customHeight="1" x14ac:dyDescent="0.25">
      <c r="B4025" s="9"/>
      <c r="C4025" s="21" t="s">
        <v>29</v>
      </c>
      <c r="D4025" s="12">
        <v>0.28117999999999999</v>
      </c>
      <c r="E4025" s="10"/>
    </row>
    <row r="4026" spans="2:5" ht="15" customHeight="1" x14ac:dyDescent="0.25">
      <c r="B4026" s="9"/>
      <c r="C4026" s="15" t="s">
        <v>31</v>
      </c>
      <c r="D4026" s="8">
        <v>87</v>
      </c>
      <c r="E4026" s="10"/>
    </row>
    <row r="4027" spans="2:5" ht="30" customHeight="1" x14ac:dyDescent="0.25">
      <c r="B4027" s="9"/>
      <c r="C4027" s="16" t="s">
        <v>32</v>
      </c>
      <c r="D4027" s="8">
        <v>63</v>
      </c>
      <c r="E4027" s="10"/>
    </row>
    <row r="4028" spans="2:5" ht="15" customHeight="1" x14ac:dyDescent="0.25">
      <c r="B4028" s="9"/>
      <c r="C4028" s="16" t="s">
        <v>33</v>
      </c>
      <c r="D4028" s="8">
        <v>24</v>
      </c>
      <c r="E4028" s="10"/>
    </row>
    <row r="4029" spans="2:5" ht="13.8" x14ac:dyDescent="0.25">
      <c r="B4029" s="9"/>
      <c r="C4029" s="216" t="s">
        <v>237</v>
      </c>
      <c r="D4029" s="217"/>
      <c r="E4029" s="10"/>
    </row>
    <row r="4030" spans="2:5" ht="15" customHeight="1" x14ac:dyDescent="0.25">
      <c r="B4030" s="9"/>
      <c r="C4030" s="13" t="s">
        <v>0</v>
      </c>
      <c r="D4030" s="11">
        <v>59.64</v>
      </c>
      <c r="E4030" s="10"/>
    </row>
    <row r="4031" spans="2:5" ht="15" customHeight="1" x14ac:dyDescent="0.25">
      <c r="B4031" s="9"/>
      <c r="C4031" s="14" t="s">
        <v>2</v>
      </c>
      <c r="D4031" s="11">
        <v>59.64</v>
      </c>
      <c r="E4031" s="10"/>
    </row>
    <row r="4032" spans="2:5" ht="15" customHeight="1" x14ac:dyDescent="0.25">
      <c r="B4032" s="9"/>
      <c r="C4032" s="22" t="s">
        <v>10</v>
      </c>
      <c r="D4032" s="26">
        <v>87.070000000000007</v>
      </c>
      <c r="E4032" s="10"/>
    </row>
    <row r="4033" spans="2:5" ht="15" customHeight="1" x14ac:dyDescent="0.25">
      <c r="B4033" s="9"/>
      <c r="C4033" s="17" t="s">
        <v>11</v>
      </c>
      <c r="D4033" s="7">
        <v>7.27</v>
      </c>
      <c r="E4033" s="10"/>
    </row>
    <row r="4034" spans="2:5" ht="15" customHeight="1" x14ac:dyDescent="0.25">
      <c r="B4034" s="9"/>
      <c r="C4034" s="17" t="s">
        <v>12</v>
      </c>
      <c r="D4034" s="7">
        <v>14.399999999999999</v>
      </c>
      <c r="E4034" s="10"/>
    </row>
    <row r="4035" spans="2:5" ht="15" customHeight="1" x14ac:dyDescent="0.25">
      <c r="B4035" s="9"/>
      <c r="C4035" s="17" t="s">
        <v>16</v>
      </c>
      <c r="D4035" s="7">
        <v>65.400000000000006</v>
      </c>
      <c r="E4035" s="10"/>
    </row>
    <row r="4036" spans="2:5" ht="15" customHeight="1" x14ac:dyDescent="0.25">
      <c r="B4036" s="9"/>
      <c r="C4036" s="15" t="s">
        <v>23</v>
      </c>
      <c r="D4036" s="7">
        <v>59.64</v>
      </c>
      <c r="E4036" s="10"/>
    </row>
    <row r="4037" spans="2:5" ht="15" customHeight="1" x14ac:dyDescent="0.25">
      <c r="B4037" s="9"/>
      <c r="C4037" s="18" t="s">
        <v>0</v>
      </c>
      <c r="D4037" s="11">
        <v>59.64</v>
      </c>
      <c r="E4037" s="10"/>
    </row>
    <row r="4038" spans="2:5" ht="15" customHeight="1" x14ac:dyDescent="0.25">
      <c r="B4038" s="9"/>
      <c r="C4038" s="15" t="s">
        <v>25</v>
      </c>
      <c r="D4038" s="7">
        <v>87.07</v>
      </c>
      <c r="E4038" s="10"/>
    </row>
    <row r="4039" spans="2:5" ht="15" customHeight="1" x14ac:dyDescent="0.25">
      <c r="B4039" s="9"/>
      <c r="C4039" s="23" t="s">
        <v>10</v>
      </c>
      <c r="D4039" s="26">
        <v>87.07</v>
      </c>
      <c r="E4039" s="10"/>
    </row>
    <row r="4040" spans="2:5" ht="15" customHeight="1" x14ac:dyDescent="0.25">
      <c r="B4040" s="9"/>
      <c r="C4040" s="21" t="s">
        <v>27</v>
      </c>
      <c r="D4040" s="12">
        <v>-27.43</v>
      </c>
      <c r="E4040" s="10"/>
    </row>
    <row r="4041" spans="2:5" ht="15" customHeight="1" x14ac:dyDescent="0.25">
      <c r="B4041" s="9"/>
      <c r="C4041" s="21" t="s">
        <v>28</v>
      </c>
      <c r="D4041" s="12">
        <v>54.320909999999998</v>
      </c>
      <c r="E4041" s="10"/>
    </row>
    <row r="4042" spans="2:5" ht="15" customHeight="1" x14ac:dyDescent="0.25">
      <c r="B4042" s="9"/>
      <c r="C4042" s="21" t="s">
        <v>29</v>
      </c>
      <c r="D4042" s="12">
        <v>26.890910000000002</v>
      </c>
      <c r="E4042" s="10"/>
    </row>
    <row r="4043" spans="2:5" ht="15" customHeight="1" x14ac:dyDescent="0.25">
      <c r="B4043" s="9"/>
      <c r="C4043" s="15" t="s">
        <v>31</v>
      </c>
      <c r="D4043" s="8">
        <v>16</v>
      </c>
      <c r="E4043" s="10"/>
    </row>
    <row r="4044" spans="2:5" ht="30" customHeight="1" x14ac:dyDescent="0.25">
      <c r="B4044" s="9"/>
      <c r="C4044" s="16" t="s">
        <v>32</v>
      </c>
      <c r="D4044" s="8">
        <v>11</v>
      </c>
      <c r="E4044" s="10"/>
    </row>
    <row r="4045" spans="2:5" ht="15" customHeight="1" x14ac:dyDescent="0.25">
      <c r="B4045" s="9"/>
      <c r="C4045" s="16" t="s">
        <v>33</v>
      </c>
      <c r="D4045" s="8">
        <v>5</v>
      </c>
      <c r="E4045" s="10"/>
    </row>
    <row r="4046" spans="2:5" ht="15" customHeight="1" x14ac:dyDescent="0.25">
      <c r="B4046" s="9"/>
      <c r="C4046" s="216" t="s">
        <v>238</v>
      </c>
      <c r="D4046" s="217"/>
      <c r="E4046" s="10"/>
    </row>
    <row r="4047" spans="2:5" ht="15" customHeight="1" x14ac:dyDescent="0.25">
      <c r="B4047" s="9"/>
      <c r="C4047" s="13" t="s">
        <v>0</v>
      </c>
      <c r="D4047" s="11">
        <v>83.367779999999996</v>
      </c>
      <c r="E4047" s="10"/>
    </row>
    <row r="4048" spans="2:5" ht="15" customHeight="1" x14ac:dyDescent="0.25">
      <c r="B4048" s="9"/>
      <c r="C4048" s="14" t="s">
        <v>3</v>
      </c>
      <c r="D4048" s="11">
        <v>83.367779999999996</v>
      </c>
      <c r="E4048" s="10"/>
    </row>
    <row r="4049" spans="2:5" ht="15" customHeight="1" x14ac:dyDescent="0.25">
      <c r="B4049" s="9"/>
      <c r="C4049" s="22" t="s">
        <v>10</v>
      </c>
      <c r="D4049" s="26">
        <v>77.745090000000005</v>
      </c>
      <c r="E4049" s="10"/>
    </row>
    <row r="4050" spans="2:5" ht="15" customHeight="1" x14ac:dyDescent="0.25">
      <c r="B4050" s="9"/>
      <c r="C4050" s="17" t="s">
        <v>12</v>
      </c>
      <c r="D4050" s="7">
        <v>73.55398000000001</v>
      </c>
      <c r="E4050" s="10"/>
    </row>
    <row r="4051" spans="2:5" ht="15" customHeight="1" x14ac:dyDescent="0.25">
      <c r="B4051" s="9"/>
      <c r="C4051" s="17" t="s">
        <v>16</v>
      </c>
      <c r="D4051" s="7">
        <v>4.1911100000000001</v>
      </c>
      <c r="E4051" s="10"/>
    </row>
    <row r="4052" spans="2:5" ht="15" customHeight="1" x14ac:dyDescent="0.25">
      <c r="B4052" s="9"/>
      <c r="C4052" s="15" t="s">
        <v>23</v>
      </c>
      <c r="D4052" s="7">
        <v>83.367779999999996</v>
      </c>
      <c r="E4052" s="10"/>
    </row>
    <row r="4053" spans="2:5" ht="15" customHeight="1" x14ac:dyDescent="0.25">
      <c r="B4053" s="9"/>
      <c r="C4053" s="18" t="s">
        <v>0</v>
      </c>
      <c r="D4053" s="11">
        <v>83.367779999999996</v>
      </c>
      <c r="E4053" s="10"/>
    </row>
    <row r="4054" spans="2:5" ht="15" customHeight="1" x14ac:dyDescent="0.25">
      <c r="B4054" s="9"/>
      <c r="C4054" s="15" t="s">
        <v>25</v>
      </c>
      <c r="D4054" s="7">
        <v>77.745090000000005</v>
      </c>
      <c r="E4054" s="10"/>
    </row>
    <row r="4055" spans="2:5" ht="15" customHeight="1" x14ac:dyDescent="0.25">
      <c r="B4055" s="9"/>
      <c r="C4055" s="23" t="s">
        <v>10</v>
      </c>
      <c r="D4055" s="26">
        <v>77.745090000000005</v>
      </c>
      <c r="E4055" s="10"/>
    </row>
    <row r="4056" spans="2:5" ht="15" customHeight="1" x14ac:dyDescent="0.25">
      <c r="B4056" s="9"/>
      <c r="C4056" s="21" t="s">
        <v>27</v>
      </c>
      <c r="D4056" s="12">
        <v>5.6226900000000004</v>
      </c>
      <c r="E4056" s="10"/>
    </row>
    <row r="4057" spans="2:5" ht="15" customHeight="1" x14ac:dyDescent="0.25">
      <c r="B4057" s="9"/>
      <c r="C4057" s="21" t="s">
        <v>28</v>
      </c>
      <c r="D4057" s="12">
        <v>975.70372999999995</v>
      </c>
      <c r="E4057" s="10"/>
    </row>
    <row r="4058" spans="2:5" ht="15" customHeight="1" x14ac:dyDescent="0.25">
      <c r="B4058" s="9"/>
      <c r="C4058" s="21" t="s">
        <v>29</v>
      </c>
      <c r="D4058" s="12">
        <v>981.32641999999998</v>
      </c>
      <c r="E4058" s="10"/>
    </row>
    <row r="4059" spans="2:5" ht="15" customHeight="1" x14ac:dyDescent="0.25">
      <c r="B4059" s="9"/>
      <c r="C4059" s="15" t="s">
        <v>31</v>
      </c>
      <c r="D4059" s="8">
        <v>171</v>
      </c>
      <c r="E4059" s="10"/>
    </row>
    <row r="4060" spans="2:5" ht="30" customHeight="1" x14ac:dyDescent="0.25">
      <c r="B4060" s="9"/>
      <c r="C4060" s="16" t="s">
        <v>32</v>
      </c>
      <c r="D4060" s="8">
        <v>157</v>
      </c>
      <c r="E4060" s="10"/>
    </row>
    <row r="4061" spans="2:5" ht="15" customHeight="1" x14ac:dyDescent="0.25">
      <c r="B4061" s="9"/>
      <c r="C4061" s="16" t="s">
        <v>33</v>
      </c>
      <c r="D4061" s="8">
        <v>14</v>
      </c>
      <c r="E4061" s="10"/>
    </row>
    <row r="4062" spans="2:5" ht="13.8" x14ac:dyDescent="0.25">
      <c r="B4062" s="9"/>
      <c r="C4062" s="216" t="s">
        <v>239</v>
      </c>
      <c r="D4062" s="217"/>
      <c r="E4062" s="10"/>
    </row>
    <row r="4063" spans="2:5" ht="15" customHeight="1" x14ac:dyDescent="0.25">
      <c r="B4063" s="9"/>
      <c r="C4063" s="13" t="s">
        <v>0</v>
      </c>
      <c r="D4063" s="11">
        <v>3988.7778399999997</v>
      </c>
      <c r="E4063" s="10"/>
    </row>
    <row r="4064" spans="2:5" ht="15" customHeight="1" x14ac:dyDescent="0.25">
      <c r="B4064" s="9"/>
      <c r="C4064" s="14" t="s">
        <v>2</v>
      </c>
      <c r="D4064" s="11">
        <v>1086.2974899999999</v>
      </c>
      <c r="E4064" s="10"/>
    </row>
    <row r="4065" spans="2:5" ht="15" customHeight="1" x14ac:dyDescent="0.25">
      <c r="B4065" s="9"/>
      <c r="C4065" s="14" t="s">
        <v>3</v>
      </c>
      <c r="D4065" s="11">
        <v>2902.4803499999998</v>
      </c>
      <c r="E4065" s="10"/>
    </row>
    <row r="4066" spans="2:5" ht="15" customHeight="1" x14ac:dyDescent="0.25">
      <c r="B4066" s="9"/>
      <c r="C4066" s="22" t="s">
        <v>10</v>
      </c>
      <c r="D4066" s="26">
        <v>3043.2720100000001</v>
      </c>
      <c r="E4066" s="10"/>
    </row>
    <row r="4067" spans="2:5" ht="15" customHeight="1" x14ac:dyDescent="0.25">
      <c r="B4067" s="9"/>
      <c r="C4067" s="17" t="s">
        <v>11</v>
      </c>
      <c r="D4067" s="7">
        <v>99.609279999999998</v>
      </c>
      <c r="E4067" s="10"/>
    </row>
    <row r="4068" spans="2:5" ht="15" customHeight="1" x14ac:dyDescent="0.25">
      <c r="B4068" s="9"/>
      <c r="C4068" s="17" t="s">
        <v>12</v>
      </c>
      <c r="D4068" s="7">
        <v>2142.7264399999999</v>
      </c>
      <c r="E4068" s="10"/>
    </row>
    <row r="4069" spans="2:5" ht="15" customHeight="1" x14ac:dyDescent="0.25">
      <c r="B4069" s="9"/>
      <c r="C4069" s="14" t="s">
        <v>2</v>
      </c>
      <c r="D4069" s="11">
        <v>1.9007000000000001</v>
      </c>
      <c r="E4069" s="10"/>
    </row>
    <row r="4070" spans="2:5" ht="15" customHeight="1" x14ac:dyDescent="0.25">
      <c r="B4070" s="9"/>
      <c r="C4070" s="17" t="s">
        <v>15</v>
      </c>
      <c r="D4070" s="7">
        <v>47.118850000000002</v>
      </c>
      <c r="E4070" s="10"/>
    </row>
    <row r="4071" spans="2:5" ht="15" customHeight="1" x14ac:dyDescent="0.25">
      <c r="B4071" s="9"/>
      <c r="C4071" s="17" t="s">
        <v>16</v>
      </c>
      <c r="D4071" s="7">
        <v>751.91674</v>
      </c>
      <c r="E4071" s="10"/>
    </row>
    <row r="4072" spans="2:5" ht="15" customHeight="1" x14ac:dyDescent="0.25">
      <c r="B4072" s="9"/>
      <c r="C4072" s="25" t="s">
        <v>17</v>
      </c>
      <c r="D4072" s="26">
        <v>72.663799999999995</v>
      </c>
      <c r="E4072" s="10"/>
    </row>
    <row r="4073" spans="2:5" ht="15" customHeight="1" x14ac:dyDescent="0.25">
      <c r="B4073" s="9"/>
      <c r="C4073" s="15" t="s">
        <v>23</v>
      </c>
      <c r="D4073" s="7">
        <v>3988.7778400000002</v>
      </c>
      <c r="E4073" s="10"/>
    </row>
    <row r="4074" spans="2:5" ht="15" customHeight="1" x14ac:dyDescent="0.25">
      <c r="B4074" s="9"/>
      <c r="C4074" s="18" t="s">
        <v>0</v>
      </c>
      <c r="D4074" s="11">
        <v>3988.7778400000002</v>
      </c>
      <c r="E4074" s="10"/>
    </row>
    <row r="4075" spans="2:5" ht="15" customHeight="1" x14ac:dyDescent="0.25">
      <c r="B4075" s="9"/>
      <c r="C4075" s="15" t="s">
        <v>25</v>
      </c>
      <c r="D4075" s="7">
        <v>3115.9358099999999</v>
      </c>
      <c r="E4075" s="10"/>
    </row>
    <row r="4076" spans="2:5" ht="15" customHeight="1" x14ac:dyDescent="0.25">
      <c r="B4076" s="9"/>
      <c r="C4076" s="23" t="s">
        <v>10</v>
      </c>
      <c r="D4076" s="26">
        <v>3043.2720100000001</v>
      </c>
      <c r="E4076" s="10"/>
    </row>
    <row r="4077" spans="2:5" ht="15" customHeight="1" x14ac:dyDescent="0.25">
      <c r="B4077" s="9"/>
      <c r="C4077" s="23" t="s">
        <v>17</v>
      </c>
      <c r="D4077" s="26">
        <v>72.663799999999995</v>
      </c>
      <c r="E4077" s="10"/>
    </row>
    <row r="4078" spans="2:5" ht="15" customHeight="1" x14ac:dyDescent="0.25">
      <c r="B4078" s="9"/>
      <c r="C4078" s="21" t="s">
        <v>27</v>
      </c>
      <c r="D4078" s="12">
        <v>872.84203000000002</v>
      </c>
      <c r="E4078" s="10"/>
    </row>
    <row r="4079" spans="2:5" ht="15" customHeight="1" x14ac:dyDescent="0.25">
      <c r="B4079" s="9"/>
      <c r="C4079" s="21" t="s">
        <v>28</v>
      </c>
      <c r="D4079" s="12">
        <v>377.11488000000003</v>
      </c>
      <c r="E4079" s="10"/>
    </row>
    <row r="4080" spans="2:5" ht="15" customHeight="1" x14ac:dyDescent="0.25">
      <c r="B4080" s="9"/>
      <c r="C4080" s="21" t="s">
        <v>29</v>
      </c>
      <c r="D4080" s="12">
        <v>1249.9569100000001</v>
      </c>
      <c r="E4080" s="10"/>
    </row>
    <row r="4081" spans="2:5" ht="15" customHeight="1" x14ac:dyDescent="0.25">
      <c r="B4081" s="9"/>
      <c r="C4081" s="15" t="s">
        <v>31</v>
      </c>
      <c r="D4081" s="8">
        <v>790</v>
      </c>
      <c r="E4081" s="10"/>
    </row>
    <row r="4082" spans="2:5" ht="30" customHeight="1" x14ac:dyDescent="0.25">
      <c r="B4082" s="9"/>
      <c r="C4082" s="16" t="s">
        <v>32</v>
      </c>
      <c r="D4082" s="8">
        <v>628</v>
      </c>
      <c r="E4082" s="10"/>
    </row>
    <row r="4083" spans="2:5" ht="15" customHeight="1" x14ac:dyDescent="0.25">
      <c r="B4083" s="9"/>
      <c r="C4083" s="16" t="s">
        <v>33</v>
      </c>
      <c r="D4083" s="8">
        <v>162</v>
      </c>
      <c r="E4083" s="10"/>
    </row>
    <row r="4084" spans="2:5" ht="15" customHeight="1" x14ac:dyDescent="0.25">
      <c r="B4084" s="9"/>
      <c r="C4084" s="216" t="s">
        <v>240</v>
      </c>
      <c r="D4084" s="217"/>
      <c r="E4084" s="10"/>
    </row>
    <row r="4085" spans="2:5" ht="15" customHeight="1" x14ac:dyDescent="0.25">
      <c r="B4085" s="9"/>
      <c r="C4085" s="13" t="s">
        <v>0</v>
      </c>
      <c r="D4085" s="11">
        <v>5.44</v>
      </c>
      <c r="E4085" s="10"/>
    </row>
    <row r="4086" spans="2:5" ht="15" customHeight="1" x14ac:dyDescent="0.25">
      <c r="B4086" s="9"/>
      <c r="C4086" s="14" t="s">
        <v>3</v>
      </c>
      <c r="D4086" s="11">
        <v>5.44</v>
      </c>
      <c r="E4086" s="10"/>
    </row>
    <row r="4087" spans="2:5" ht="15" customHeight="1" x14ac:dyDescent="0.25">
      <c r="B4087" s="9"/>
      <c r="C4087" s="22" t="s">
        <v>10</v>
      </c>
      <c r="D4087" s="26">
        <v>4.2265300000000003</v>
      </c>
      <c r="E4087" s="10"/>
    </row>
    <row r="4088" spans="2:5" ht="15" customHeight="1" x14ac:dyDescent="0.25">
      <c r="B4088" s="9"/>
      <c r="C4088" s="17" t="s">
        <v>12</v>
      </c>
      <c r="D4088" s="7">
        <v>3.403</v>
      </c>
      <c r="E4088" s="10"/>
    </row>
    <row r="4089" spans="2:5" ht="15" customHeight="1" x14ac:dyDescent="0.25">
      <c r="B4089" s="9"/>
      <c r="C4089" s="17" t="s">
        <v>16</v>
      </c>
      <c r="D4089" s="7">
        <v>0.82352999999999998</v>
      </c>
      <c r="E4089" s="10"/>
    </row>
    <row r="4090" spans="2:5" ht="15" customHeight="1" x14ac:dyDescent="0.25">
      <c r="B4090" s="9"/>
      <c r="C4090" s="25" t="s">
        <v>17</v>
      </c>
      <c r="D4090" s="26">
        <v>7.0000000000000007E-2</v>
      </c>
      <c r="E4090" s="10"/>
    </row>
    <row r="4091" spans="2:5" ht="15" customHeight="1" x14ac:dyDescent="0.25">
      <c r="B4091" s="9"/>
      <c r="C4091" s="15" t="s">
        <v>23</v>
      </c>
      <c r="D4091" s="7">
        <v>5.44</v>
      </c>
      <c r="E4091" s="10"/>
    </row>
    <row r="4092" spans="2:5" ht="15" customHeight="1" x14ac:dyDescent="0.25">
      <c r="B4092" s="9"/>
      <c r="C4092" s="18" t="s">
        <v>0</v>
      </c>
      <c r="D4092" s="11">
        <v>5.44</v>
      </c>
      <c r="E4092" s="10"/>
    </row>
    <row r="4093" spans="2:5" ht="15" customHeight="1" x14ac:dyDescent="0.25">
      <c r="B4093" s="9"/>
      <c r="C4093" s="15" t="s">
        <v>25</v>
      </c>
      <c r="D4093" s="7">
        <v>4.2965300000000006</v>
      </c>
      <c r="E4093" s="10"/>
    </row>
    <row r="4094" spans="2:5" ht="15" customHeight="1" x14ac:dyDescent="0.25">
      <c r="B4094" s="9"/>
      <c r="C4094" s="23" t="s">
        <v>10</v>
      </c>
      <c r="D4094" s="26">
        <v>4.2265300000000003</v>
      </c>
      <c r="E4094" s="10"/>
    </row>
    <row r="4095" spans="2:5" ht="15" customHeight="1" x14ac:dyDescent="0.25">
      <c r="B4095" s="9"/>
      <c r="C4095" s="23" t="s">
        <v>17</v>
      </c>
      <c r="D4095" s="26">
        <v>7.0000000000000007E-2</v>
      </c>
      <c r="E4095" s="10"/>
    </row>
    <row r="4096" spans="2:5" ht="15" customHeight="1" x14ac:dyDescent="0.25">
      <c r="B4096" s="9"/>
      <c r="C4096" s="21" t="s">
        <v>27</v>
      </c>
      <c r="D4096" s="12">
        <v>1.14347</v>
      </c>
      <c r="E4096" s="10"/>
    </row>
    <row r="4097" spans="2:5" ht="15" customHeight="1" x14ac:dyDescent="0.25">
      <c r="B4097" s="9"/>
      <c r="C4097" s="21" t="s">
        <v>29</v>
      </c>
      <c r="D4097" s="12">
        <v>1.14419</v>
      </c>
      <c r="E4097" s="10"/>
    </row>
    <row r="4098" spans="2:5" ht="15" customHeight="1" x14ac:dyDescent="0.25">
      <c r="B4098" s="9"/>
      <c r="C4098" s="15" t="s">
        <v>31</v>
      </c>
      <c r="D4098" s="8">
        <v>25</v>
      </c>
      <c r="E4098" s="10"/>
    </row>
    <row r="4099" spans="2:5" ht="30" customHeight="1" x14ac:dyDescent="0.25">
      <c r="B4099" s="9"/>
      <c r="C4099" s="16" t="s">
        <v>32</v>
      </c>
      <c r="D4099" s="8">
        <v>24</v>
      </c>
      <c r="E4099" s="10"/>
    </row>
    <row r="4100" spans="2:5" ht="15" customHeight="1" x14ac:dyDescent="0.25">
      <c r="B4100" s="9"/>
      <c r="C4100" s="16" t="s">
        <v>33</v>
      </c>
      <c r="D4100" s="8">
        <v>1</v>
      </c>
      <c r="E4100" s="10"/>
    </row>
    <row r="4101" spans="2:5" ht="15" customHeight="1" x14ac:dyDescent="0.25">
      <c r="B4101" s="9"/>
      <c r="C4101" s="216" t="s">
        <v>241</v>
      </c>
      <c r="D4101" s="217"/>
      <c r="E4101" s="10"/>
    </row>
    <row r="4102" spans="2:5" ht="15" customHeight="1" x14ac:dyDescent="0.25">
      <c r="B4102" s="9"/>
      <c r="C4102" s="13" t="s">
        <v>0</v>
      </c>
      <c r="D4102" s="11">
        <v>1138.9138799999998</v>
      </c>
      <c r="E4102" s="10"/>
    </row>
    <row r="4103" spans="2:5" ht="15" customHeight="1" x14ac:dyDescent="0.25">
      <c r="B4103" s="9"/>
      <c r="C4103" s="14" t="s">
        <v>2</v>
      </c>
      <c r="D4103" s="11">
        <v>23.917000000000002</v>
      </c>
      <c r="E4103" s="10"/>
    </row>
    <row r="4104" spans="2:5" ht="15" customHeight="1" x14ac:dyDescent="0.25">
      <c r="B4104" s="9"/>
      <c r="C4104" s="14" t="s">
        <v>3</v>
      </c>
      <c r="D4104" s="11">
        <v>1114.9968799999999</v>
      </c>
      <c r="E4104" s="10"/>
    </row>
    <row r="4105" spans="2:5" ht="15" customHeight="1" x14ac:dyDescent="0.25">
      <c r="B4105" s="9"/>
      <c r="C4105" s="22" t="s">
        <v>10</v>
      </c>
      <c r="D4105" s="26">
        <v>803.73717000000022</v>
      </c>
      <c r="E4105" s="10"/>
    </row>
    <row r="4106" spans="2:5" ht="15" customHeight="1" x14ac:dyDescent="0.25">
      <c r="B4106" s="9"/>
      <c r="C4106" s="17" t="s">
        <v>11</v>
      </c>
      <c r="D4106" s="7">
        <v>136.12674999999999</v>
      </c>
      <c r="E4106" s="10"/>
    </row>
    <row r="4107" spans="2:5" ht="15" customHeight="1" x14ac:dyDescent="0.25">
      <c r="B4107" s="9"/>
      <c r="C4107" s="17" t="s">
        <v>12</v>
      </c>
      <c r="D4107" s="7">
        <v>611.19607000000019</v>
      </c>
      <c r="E4107" s="10"/>
    </row>
    <row r="4108" spans="2:5" ht="15" customHeight="1" x14ac:dyDescent="0.25">
      <c r="B4108" s="9"/>
      <c r="C4108" s="14" t="s">
        <v>2</v>
      </c>
      <c r="D4108" s="11">
        <v>0.13350999999999999</v>
      </c>
      <c r="E4108" s="10"/>
    </row>
    <row r="4109" spans="2:5" ht="15" customHeight="1" x14ac:dyDescent="0.25">
      <c r="B4109" s="9"/>
      <c r="C4109" s="17" t="s">
        <v>16</v>
      </c>
      <c r="D4109" s="7">
        <v>56.280839999999998</v>
      </c>
      <c r="E4109" s="10"/>
    </row>
    <row r="4110" spans="2:5" ht="15" customHeight="1" x14ac:dyDescent="0.25">
      <c r="B4110" s="9"/>
      <c r="C4110" s="25" t="s">
        <v>17</v>
      </c>
      <c r="D4110" s="26">
        <v>6.8517000000000001</v>
      </c>
      <c r="E4110" s="10"/>
    </row>
    <row r="4111" spans="2:5" ht="15" customHeight="1" x14ac:dyDescent="0.25">
      <c r="B4111" s="9"/>
      <c r="C4111" s="15" t="s">
        <v>23</v>
      </c>
      <c r="D4111" s="7">
        <v>1138.9138800000001</v>
      </c>
      <c r="E4111" s="10"/>
    </row>
    <row r="4112" spans="2:5" ht="15" customHeight="1" x14ac:dyDescent="0.25">
      <c r="B4112" s="9"/>
      <c r="C4112" s="18" t="s">
        <v>0</v>
      </c>
      <c r="D4112" s="11">
        <v>1138.9138800000001</v>
      </c>
      <c r="E4112" s="10"/>
    </row>
    <row r="4113" spans="2:5" ht="15" customHeight="1" x14ac:dyDescent="0.25">
      <c r="B4113" s="9"/>
      <c r="C4113" s="15" t="s">
        <v>25</v>
      </c>
      <c r="D4113" s="7">
        <v>810.58887000000004</v>
      </c>
      <c r="E4113" s="10"/>
    </row>
    <row r="4114" spans="2:5" ht="15" customHeight="1" x14ac:dyDescent="0.25">
      <c r="B4114" s="9"/>
      <c r="C4114" s="23" t="s">
        <v>10</v>
      </c>
      <c r="D4114" s="26">
        <v>803.73716999999999</v>
      </c>
      <c r="E4114" s="10"/>
    </row>
    <row r="4115" spans="2:5" ht="15" customHeight="1" x14ac:dyDescent="0.25">
      <c r="B4115" s="9"/>
      <c r="C4115" s="23" t="s">
        <v>17</v>
      </c>
      <c r="D4115" s="26">
        <v>6.8517000000000001</v>
      </c>
      <c r="E4115" s="10"/>
    </row>
    <row r="4116" spans="2:5" ht="15" customHeight="1" x14ac:dyDescent="0.25">
      <c r="B4116" s="9"/>
      <c r="C4116" s="21" t="s">
        <v>27</v>
      </c>
      <c r="D4116" s="12">
        <v>328.32501000000002</v>
      </c>
      <c r="E4116" s="10"/>
    </row>
    <row r="4117" spans="2:5" ht="15" customHeight="1" x14ac:dyDescent="0.25">
      <c r="B4117" s="9"/>
      <c r="C4117" s="21" t="s">
        <v>28</v>
      </c>
      <c r="D4117" s="12">
        <v>38.617400000000004</v>
      </c>
      <c r="E4117" s="10"/>
    </row>
    <row r="4118" spans="2:5" ht="15" customHeight="1" x14ac:dyDescent="0.25">
      <c r="B4118" s="9"/>
      <c r="C4118" s="21" t="s">
        <v>29</v>
      </c>
      <c r="D4118" s="12">
        <v>366.94241</v>
      </c>
      <c r="E4118" s="10"/>
    </row>
    <row r="4119" spans="2:5" ht="15" customHeight="1" x14ac:dyDescent="0.25">
      <c r="B4119" s="9"/>
      <c r="C4119" s="15" t="s">
        <v>31</v>
      </c>
      <c r="D4119" s="8">
        <v>292</v>
      </c>
      <c r="E4119" s="10"/>
    </row>
    <row r="4120" spans="2:5" ht="30" customHeight="1" x14ac:dyDescent="0.25">
      <c r="B4120" s="9"/>
      <c r="C4120" s="16" t="s">
        <v>32</v>
      </c>
      <c r="D4120" s="8">
        <v>203</v>
      </c>
      <c r="E4120" s="10"/>
    </row>
    <row r="4121" spans="2:5" ht="15" customHeight="1" x14ac:dyDescent="0.25">
      <c r="B4121" s="9"/>
      <c r="C4121" s="16" t="s">
        <v>33</v>
      </c>
      <c r="D4121" s="8">
        <v>89</v>
      </c>
      <c r="E4121" s="10"/>
    </row>
    <row r="4122" spans="2:5" ht="15" customHeight="1" x14ac:dyDescent="0.25">
      <c r="B4122" s="9"/>
      <c r="C4122" s="216" t="s">
        <v>242</v>
      </c>
      <c r="D4122" s="217"/>
      <c r="E4122" s="10"/>
    </row>
    <row r="4123" spans="2:5" ht="15" customHeight="1" x14ac:dyDescent="0.25">
      <c r="B4123" s="9"/>
      <c r="C4123" s="13" t="s">
        <v>0</v>
      </c>
      <c r="D4123" s="11">
        <v>89.92792</v>
      </c>
      <c r="E4123" s="10"/>
    </row>
    <row r="4124" spans="2:5" ht="15" customHeight="1" x14ac:dyDescent="0.25">
      <c r="B4124" s="9"/>
      <c r="C4124" s="14" t="s">
        <v>3</v>
      </c>
      <c r="D4124" s="11">
        <v>89.92792</v>
      </c>
      <c r="E4124" s="10"/>
    </row>
    <row r="4125" spans="2:5" ht="15" customHeight="1" x14ac:dyDescent="0.25">
      <c r="B4125" s="9"/>
      <c r="C4125" s="22" t="s">
        <v>10</v>
      </c>
      <c r="D4125" s="26">
        <v>90.670299999999997</v>
      </c>
      <c r="E4125" s="10"/>
    </row>
    <row r="4126" spans="2:5" ht="15" customHeight="1" x14ac:dyDescent="0.25">
      <c r="B4126" s="9"/>
      <c r="C4126" s="17" t="s">
        <v>12</v>
      </c>
      <c r="D4126" s="7">
        <v>89.317939999999993</v>
      </c>
      <c r="E4126" s="10"/>
    </row>
    <row r="4127" spans="2:5" ht="15" customHeight="1" x14ac:dyDescent="0.25">
      <c r="B4127" s="9"/>
      <c r="C4127" s="17" t="s">
        <v>16</v>
      </c>
      <c r="D4127" s="7">
        <v>1.35236</v>
      </c>
      <c r="E4127" s="10"/>
    </row>
    <row r="4128" spans="2:5" ht="15" customHeight="1" x14ac:dyDescent="0.25">
      <c r="B4128" s="9"/>
      <c r="C4128" s="15" t="s">
        <v>23</v>
      </c>
      <c r="D4128" s="7">
        <v>89.92792</v>
      </c>
      <c r="E4128" s="10"/>
    </row>
    <row r="4129" spans="2:5" ht="15" customHeight="1" x14ac:dyDescent="0.25">
      <c r="B4129" s="9"/>
      <c r="C4129" s="18" t="s">
        <v>0</v>
      </c>
      <c r="D4129" s="11">
        <v>89.92792</v>
      </c>
      <c r="E4129" s="10"/>
    </row>
    <row r="4130" spans="2:5" ht="15" customHeight="1" x14ac:dyDescent="0.25">
      <c r="B4130" s="9"/>
      <c r="C4130" s="15" t="s">
        <v>25</v>
      </c>
      <c r="D4130" s="7">
        <v>90.670299999999997</v>
      </c>
      <c r="E4130" s="10"/>
    </row>
    <row r="4131" spans="2:5" ht="15" customHeight="1" x14ac:dyDescent="0.25">
      <c r="B4131" s="9"/>
      <c r="C4131" s="23" t="s">
        <v>10</v>
      </c>
      <c r="D4131" s="26">
        <v>90.670299999999997</v>
      </c>
      <c r="E4131" s="10"/>
    </row>
    <row r="4132" spans="2:5" ht="15" customHeight="1" x14ac:dyDescent="0.25">
      <c r="B4132" s="9"/>
      <c r="C4132" s="21" t="s">
        <v>27</v>
      </c>
      <c r="D4132" s="12">
        <v>-0.74238000000000004</v>
      </c>
      <c r="E4132" s="10"/>
    </row>
    <row r="4133" spans="2:5" ht="15" customHeight="1" x14ac:dyDescent="0.25">
      <c r="B4133" s="9"/>
      <c r="C4133" s="21" t="s">
        <v>28</v>
      </c>
      <c r="D4133" s="12">
        <v>0.80422000000000005</v>
      </c>
      <c r="E4133" s="10"/>
    </row>
    <row r="4134" spans="2:5" ht="15" customHeight="1" x14ac:dyDescent="0.25">
      <c r="B4134" s="9"/>
      <c r="C4134" s="21" t="s">
        <v>29</v>
      </c>
      <c r="D4134" s="12">
        <v>6.1839999999999999E-2</v>
      </c>
      <c r="E4134" s="10"/>
    </row>
    <row r="4135" spans="2:5" ht="15" customHeight="1" x14ac:dyDescent="0.25">
      <c r="B4135" s="9"/>
      <c r="C4135" s="15" t="s">
        <v>31</v>
      </c>
      <c r="D4135" s="8">
        <v>75</v>
      </c>
      <c r="E4135" s="10"/>
    </row>
    <row r="4136" spans="2:5" ht="30" customHeight="1" x14ac:dyDescent="0.25">
      <c r="B4136" s="9"/>
      <c r="C4136" s="16" t="s">
        <v>32</v>
      </c>
      <c r="D4136" s="8">
        <v>49</v>
      </c>
      <c r="E4136" s="10"/>
    </row>
    <row r="4137" spans="2:5" ht="15" customHeight="1" x14ac:dyDescent="0.25">
      <c r="B4137" s="9"/>
      <c r="C4137" s="16" t="s">
        <v>33</v>
      </c>
      <c r="D4137" s="8">
        <v>26</v>
      </c>
      <c r="E4137" s="10"/>
    </row>
    <row r="4138" spans="2:5" ht="15" customHeight="1" x14ac:dyDescent="0.25">
      <c r="B4138" s="9"/>
      <c r="C4138" s="216" t="s">
        <v>243</v>
      </c>
      <c r="D4138" s="217"/>
      <c r="E4138" s="10"/>
    </row>
    <row r="4139" spans="2:5" ht="15" customHeight="1" x14ac:dyDescent="0.25">
      <c r="B4139" s="9"/>
      <c r="C4139" s="13" t="s">
        <v>0</v>
      </c>
      <c r="D4139" s="11">
        <v>65.224999999999994</v>
      </c>
      <c r="E4139" s="10"/>
    </row>
    <row r="4140" spans="2:5" ht="15" customHeight="1" x14ac:dyDescent="0.25">
      <c r="B4140" s="9"/>
      <c r="C4140" s="14" t="s">
        <v>2</v>
      </c>
      <c r="D4140" s="11">
        <v>50</v>
      </c>
      <c r="E4140" s="10"/>
    </row>
    <row r="4141" spans="2:5" ht="15" customHeight="1" x14ac:dyDescent="0.25">
      <c r="B4141" s="9"/>
      <c r="C4141" s="14" t="s">
        <v>3</v>
      </c>
      <c r="D4141" s="11">
        <v>15.225</v>
      </c>
      <c r="E4141" s="10"/>
    </row>
    <row r="4142" spans="2:5" ht="15" customHeight="1" x14ac:dyDescent="0.25">
      <c r="B4142" s="9"/>
      <c r="C4142" s="22" t="s">
        <v>10</v>
      </c>
      <c r="D4142" s="26">
        <v>53.742979999999996</v>
      </c>
      <c r="E4142" s="10"/>
    </row>
    <row r="4143" spans="2:5" ht="15" customHeight="1" x14ac:dyDescent="0.25">
      <c r="B4143" s="9"/>
      <c r="C4143" s="17" t="s">
        <v>12</v>
      </c>
      <c r="D4143" s="7">
        <v>48.530569999999997</v>
      </c>
      <c r="E4143" s="10"/>
    </row>
    <row r="4144" spans="2:5" ht="15" customHeight="1" x14ac:dyDescent="0.25">
      <c r="B4144" s="9"/>
      <c r="C4144" s="17" t="s">
        <v>15</v>
      </c>
      <c r="D4144" s="7">
        <v>4.92</v>
      </c>
      <c r="E4144" s="10"/>
    </row>
    <row r="4145" spans="2:5" ht="15" customHeight="1" x14ac:dyDescent="0.25">
      <c r="B4145" s="9"/>
      <c r="C4145" s="17" t="s">
        <v>16</v>
      </c>
      <c r="D4145" s="7">
        <v>0.29241</v>
      </c>
      <c r="E4145" s="10"/>
    </row>
    <row r="4146" spans="2:5" ht="15" customHeight="1" x14ac:dyDescent="0.25">
      <c r="B4146" s="9"/>
      <c r="C4146" s="15" t="s">
        <v>23</v>
      </c>
      <c r="D4146" s="7">
        <v>65.224999999999994</v>
      </c>
      <c r="E4146" s="10"/>
    </row>
    <row r="4147" spans="2:5" ht="15" customHeight="1" x14ac:dyDescent="0.25">
      <c r="B4147" s="9"/>
      <c r="C4147" s="18" t="s">
        <v>0</v>
      </c>
      <c r="D4147" s="11">
        <v>65.224999999999994</v>
      </c>
      <c r="E4147" s="10"/>
    </row>
    <row r="4148" spans="2:5" ht="15" customHeight="1" x14ac:dyDescent="0.25">
      <c r="B4148" s="9"/>
      <c r="C4148" s="15" t="s">
        <v>25</v>
      </c>
      <c r="D4148" s="7">
        <v>53.742980000000003</v>
      </c>
      <c r="E4148" s="10"/>
    </row>
    <row r="4149" spans="2:5" ht="15" customHeight="1" x14ac:dyDescent="0.25">
      <c r="B4149" s="9"/>
      <c r="C4149" s="23" t="s">
        <v>10</v>
      </c>
      <c r="D4149" s="26">
        <v>53.742980000000003</v>
      </c>
      <c r="E4149" s="10"/>
    </row>
    <row r="4150" spans="2:5" ht="15" customHeight="1" x14ac:dyDescent="0.25">
      <c r="B4150" s="9"/>
      <c r="C4150" s="21" t="s">
        <v>27</v>
      </c>
      <c r="D4150" s="12">
        <v>11.48202</v>
      </c>
      <c r="E4150" s="10"/>
    </row>
    <row r="4151" spans="2:5" ht="15" customHeight="1" x14ac:dyDescent="0.25">
      <c r="B4151" s="9"/>
      <c r="C4151" s="21" t="s">
        <v>28</v>
      </c>
      <c r="D4151" s="12">
        <v>0.24</v>
      </c>
      <c r="E4151" s="10"/>
    </row>
    <row r="4152" spans="2:5" ht="15" customHeight="1" x14ac:dyDescent="0.25">
      <c r="B4152" s="9"/>
      <c r="C4152" s="21" t="s">
        <v>29</v>
      </c>
      <c r="D4152" s="12">
        <v>11.722020000000001</v>
      </c>
      <c r="E4152" s="10"/>
    </row>
    <row r="4153" spans="2:5" ht="15" customHeight="1" x14ac:dyDescent="0.25">
      <c r="B4153" s="9"/>
      <c r="C4153" s="15" t="s">
        <v>31</v>
      </c>
      <c r="D4153" s="8">
        <v>63</v>
      </c>
      <c r="E4153" s="10"/>
    </row>
    <row r="4154" spans="2:5" ht="30" customHeight="1" x14ac:dyDescent="0.25">
      <c r="B4154" s="9"/>
      <c r="C4154" s="16" t="s">
        <v>32</v>
      </c>
      <c r="D4154" s="8">
        <v>45</v>
      </c>
      <c r="E4154" s="10"/>
    </row>
    <row r="4155" spans="2:5" ht="15" customHeight="1" x14ac:dyDescent="0.25">
      <c r="B4155" s="9"/>
      <c r="C4155" s="16" t="s">
        <v>33</v>
      </c>
      <c r="D4155" s="8">
        <v>18</v>
      </c>
      <c r="E4155" s="10"/>
    </row>
    <row r="4156" spans="2:5" ht="13.8" x14ac:dyDescent="0.25">
      <c r="B4156" s="9"/>
      <c r="C4156" s="216" t="s">
        <v>244</v>
      </c>
      <c r="D4156" s="217"/>
      <c r="E4156" s="10"/>
    </row>
    <row r="4157" spans="2:5" ht="15" customHeight="1" x14ac:dyDescent="0.25">
      <c r="B4157" s="9"/>
      <c r="C4157" s="13" t="s">
        <v>0</v>
      </c>
      <c r="D4157" s="11">
        <v>330.03751999999997</v>
      </c>
      <c r="E4157" s="10"/>
    </row>
    <row r="4158" spans="2:5" ht="15" customHeight="1" x14ac:dyDescent="0.25">
      <c r="B4158" s="9"/>
      <c r="C4158" s="14" t="s">
        <v>2</v>
      </c>
      <c r="D4158" s="11">
        <v>49.75</v>
      </c>
      <c r="E4158" s="10"/>
    </row>
    <row r="4159" spans="2:5" ht="15" customHeight="1" x14ac:dyDescent="0.25">
      <c r="B4159" s="9"/>
      <c r="C4159" s="14" t="s">
        <v>3</v>
      </c>
      <c r="D4159" s="11">
        <v>280.28751999999997</v>
      </c>
      <c r="E4159" s="10"/>
    </row>
    <row r="4160" spans="2:5" ht="15" customHeight="1" x14ac:dyDescent="0.25">
      <c r="B4160" s="9"/>
      <c r="C4160" s="22" t="s">
        <v>10</v>
      </c>
      <c r="D4160" s="26">
        <v>296.63570999999996</v>
      </c>
      <c r="E4160" s="10"/>
    </row>
    <row r="4161" spans="2:5" ht="15" customHeight="1" x14ac:dyDescent="0.25">
      <c r="B4161" s="9"/>
      <c r="C4161" s="17" t="s">
        <v>11</v>
      </c>
      <c r="D4161" s="7">
        <v>11.795999999999999</v>
      </c>
      <c r="E4161" s="10"/>
    </row>
    <row r="4162" spans="2:5" ht="15" customHeight="1" x14ac:dyDescent="0.25">
      <c r="B4162" s="9"/>
      <c r="C4162" s="17" t="s">
        <v>12</v>
      </c>
      <c r="D4162" s="7">
        <v>242.80674999999999</v>
      </c>
      <c r="E4162" s="10"/>
    </row>
    <row r="4163" spans="2:5" ht="15" customHeight="1" x14ac:dyDescent="0.25">
      <c r="B4163" s="9"/>
      <c r="C4163" s="17" t="s">
        <v>15</v>
      </c>
      <c r="D4163" s="7">
        <v>1.0357099999999999</v>
      </c>
      <c r="E4163" s="10"/>
    </row>
    <row r="4164" spans="2:5" ht="15" customHeight="1" x14ac:dyDescent="0.25">
      <c r="B4164" s="9"/>
      <c r="C4164" s="17" t="s">
        <v>16</v>
      </c>
      <c r="D4164" s="7">
        <v>40.997250000000001</v>
      </c>
      <c r="E4164" s="10"/>
    </row>
    <row r="4165" spans="2:5" ht="15" customHeight="1" x14ac:dyDescent="0.25">
      <c r="B4165" s="9"/>
      <c r="C4165" s="25" t="s">
        <v>17</v>
      </c>
      <c r="D4165" s="26">
        <v>34.927909999999997</v>
      </c>
      <c r="E4165" s="10"/>
    </row>
    <row r="4166" spans="2:5" ht="15" customHeight="1" x14ac:dyDescent="0.25">
      <c r="B4166" s="9"/>
      <c r="C4166" s="15" t="s">
        <v>23</v>
      </c>
      <c r="D4166" s="7">
        <v>330.03751999999997</v>
      </c>
      <c r="E4166" s="10"/>
    </row>
    <row r="4167" spans="2:5" ht="15" customHeight="1" x14ac:dyDescent="0.25">
      <c r="B4167" s="9"/>
      <c r="C4167" s="18" t="s">
        <v>0</v>
      </c>
      <c r="D4167" s="11">
        <v>330.03751999999997</v>
      </c>
      <c r="E4167" s="10"/>
    </row>
    <row r="4168" spans="2:5" ht="15" customHeight="1" x14ac:dyDescent="0.25">
      <c r="B4168" s="9"/>
      <c r="C4168" s="15" t="s">
        <v>25</v>
      </c>
      <c r="D4168" s="7">
        <v>331.56362000000001</v>
      </c>
      <c r="E4168" s="10"/>
    </row>
    <row r="4169" spans="2:5" ht="15" customHeight="1" x14ac:dyDescent="0.25">
      <c r="B4169" s="9"/>
      <c r="C4169" s="23" t="s">
        <v>10</v>
      </c>
      <c r="D4169" s="26">
        <v>296.63571000000002</v>
      </c>
      <c r="E4169" s="10"/>
    </row>
    <row r="4170" spans="2:5" ht="15" customHeight="1" x14ac:dyDescent="0.25">
      <c r="B4170" s="9"/>
      <c r="C4170" s="23" t="s">
        <v>17</v>
      </c>
      <c r="D4170" s="26">
        <v>34.927909999999997</v>
      </c>
      <c r="E4170" s="10"/>
    </row>
    <row r="4171" spans="2:5" ht="15" customHeight="1" x14ac:dyDescent="0.25">
      <c r="B4171" s="9"/>
      <c r="C4171" s="21" t="s">
        <v>27</v>
      </c>
      <c r="D4171" s="12">
        <v>-1.5261</v>
      </c>
      <c r="E4171" s="10"/>
    </row>
    <row r="4172" spans="2:5" ht="15" customHeight="1" x14ac:dyDescent="0.25">
      <c r="B4172" s="9"/>
      <c r="C4172" s="21" t="s">
        <v>28</v>
      </c>
      <c r="D4172" s="12">
        <v>19.485620000000001</v>
      </c>
      <c r="E4172" s="10"/>
    </row>
    <row r="4173" spans="2:5" ht="15" customHeight="1" x14ac:dyDescent="0.25">
      <c r="B4173" s="9"/>
      <c r="C4173" s="21" t="s">
        <v>29</v>
      </c>
      <c r="D4173" s="12">
        <v>17.959520000000001</v>
      </c>
      <c r="E4173" s="10"/>
    </row>
    <row r="4174" spans="2:5" ht="15" customHeight="1" x14ac:dyDescent="0.25">
      <c r="B4174" s="9"/>
      <c r="C4174" s="15" t="s">
        <v>31</v>
      </c>
      <c r="D4174" s="8">
        <v>63</v>
      </c>
      <c r="E4174" s="10"/>
    </row>
    <row r="4175" spans="2:5" ht="30" customHeight="1" x14ac:dyDescent="0.25">
      <c r="B4175" s="9"/>
      <c r="C4175" s="16" t="s">
        <v>32</v>
      </c>
      <c r="D4175" s="8">
        <v>20</v>
      </c>
      <c r="E4175" s="10"/>
    </row>
    <row r="4176" spans="2:5" ht="15" customHeight="1" x14ac:dyDescent="0.25">
      <c r="B4176" s="9"/>
      <c r="C4176" s="16" t="s">
        <v>33</v>
      </c>
      <c r="D4176" s="8">
        <v>43</v>
      </c>
      <c r="E4176" s="10"/>
    </row>
    <row r="4177" spans="2:5" ht="15" customHeight="1" x14ac:dyDescent="0.25">
      <c r="B4177" s="9"/>
      <c r="C4177" s="216" t="s">
        <v>245</v>
      </c>
      <c r="D4177" s="217"/>
      <c r="E4177" s="10"/>
    </row>
    <row r="4178" spans="2:5" ht="15" customHeight="1" x14ac:dyDescent="0.25">
      <c r="B4178" s="9"/>
      <c r="C4178" s="13" t="s">
        <v>0</v>
      </c>
      <c r="D4178" s="11">
        <v>242.65065999999999</v>
      </c>
      <c r="E4178" s="10"/>
    </row>
    <row r="4179" spans="2:5" ht="15" customHeight="1" x14ac:dyDescent="0.25">
      <c r="B4179" s="9"/>
      <c r="C4179" s="14" t="s">
        <v>2</v>
      </c>
      <c r="D4179" s="11">
        <v>135.69999999999999</v>
      </c>
      <c r="E4179" s="10"/>
    </row>
    <row r="4180" spans="2:5" ht="15" customHeight="1" x14ac:dyDescent="0.25">
      <c r="B4180" s="9"/>
      <c r="C4180" s="14" t="s">
        <v>3</v>
      </c>
      <c r="D4180" s="11">
        <v>106.95066</v>
      </c>
      <c r="E4180" s="10"/>
    </row>
    <row r="4181" spans="2:5" ht="15" customHeight="1" x14ac:dyDescent="0.25">
      <c r="B4181" s="9"/>
      <c r="C4181" s="22" t="s">
        <v>10</v>
      </c>
      <c r="D4181" s="26">
        <v>242.70127999999997</v>
      </c>
      <c r="E4181" s="10"/>
    </row>
    <row r="4182" spans="2:5" ht="15" customHeight="1" x14ac:dyDescent="0.25">
      <c r="B4182" s="9"/>
      <c r="C4182" s="17" t="s">
        <v>11</v>
      </c>
      <c r="D4182" s="7">
        <v>17.785</v>
      </c>
      <c r="E4182" s="10"/>
    </row>
    <row r="4183" spans="2:5" ht="15" customHeight="1" x14ac:dyDescent="0.25">
      <c r="B4183" s="9"/>
      <c r="C4183" s="17" t="s">
        <v>12</v>
      </c>
      <c r="D4183" s="7">
        <v>207.12079999999997</v>
      </c>
      <c r="E4183" s="10"/>
    </row>
    <row r="4184" spans="2:5" ht="15" customHeight="1" x14ac:dyDescent="0.25">
      <c r="B4184" s="9"/>
      <c r="C4184" s="17" t="s">
        <v>16</v>
      </c>
      <c r="D4184" s="7">
        <v>17.795480000000001</v>
      </c>
      <c r="E4184" s="10"/>
    </row>
    <row r="4185" spans="2:5" ht="15" customHeight="1" x14ac:dyDescent="0.25">
      <c r="B4185" s="9"/>
      <c r="C4185" s="25" t="s">
        <v>17</v>
      </c>
      <c r="D4185" s="26">
        <v>5.6884199999999998</v>
      </c>
      <c r="E4185" s="10"/>
    </row>
    <row r="4186" spans="2:5" ht="15" customHeight="1" x14ac:dyDescent="0.25">
      <c r="B4186" s="9"/>
      <c r="C4186" s="15" t="s">
        <v>23</v>
      </c>
      <c r="D4186" s="7">
        <v>242.65065999999999</v>
      </c>
      <c r="E4186" s="10"/>
    </row>
    <row r="4187" spans="2:5" ht="15" customHeight="1" x14ac:dyDescent="0.25">
      <c r="B4187" s="9"/>
      <c r="C4187" s="18" t="s">
        <v>0</v>
      </c>
      <c r="D4187" s="11">
        <v>242.65065999999999</v>
      </c>
      <c r="E4187" s="10"/>
    </row>
    <row r="4188" spans="2:5" ht="15" customHeight="1" x14ac:dyDescent="0.25">
      <c r="B4188" s="9"/>
      <c r="C4188" s="15" t="s">
        <v>25</v>
      </c>
      <c r="D4188" s="7">
        <v>248.3897</v>
      </c>
      <c r="E4188" s="10"/>
    </row>
    <row r="4189" spans="2:5" ht="15" customHeight="1" x14ac:dyDescent="0.25">
      <c r="B4189" s="9"/>
      <c r="C4189" s="23" t="s">
        <v>10</v>
      </c>
      <c r="D4189" s="26">
        <v>242.70128</v>
      </c>
      <c r="E4189" s="10"/>
    </row>
    <row r="4190" spans="2:5" ht="15" customHeight="1" x14ac:dyDescent="0.25">
      <c r="B4190" s="9"/>
      <c r="C4190" s="23" t="s">
        <v>17</v>
      </c>
      <c r="D4190" s="26">
        <v>5.6884199999999998</v>
      </c>
      <c r="E4190" s="10"/>
    </row>
    <row r="4191" spans="2:5" ht="15" customHeight="1" x14ac:dyDescent="0.25">
      <c r="B4191" s="9"/>
      <c r="C4191" s="21" t="s">
        <v>27</v>
      </c>
      <c r="D4191" s="12">
        <v>-5.7390400000000001</v>
      </c>
      <c r="E4191" s="10"/>
    </row>
    <row r="4192" spans="2:5" ht="15" customHeight="1" x14ac:dyDescent="0.25">
      <c r="B4192" s="9"/>
      <c r="C4192" s="21" t="s">
        <v>28</v>
      </c>
      <c r="D4192" s="12">
        <v>19.388729999999999</v>
      </c>
      <c r="E4192" s="10"/>
    </row>
    <row r="4193" spans="2:5" ht="15" customHeight="1" x14ac:dyDescent="0.25">
      <c r="B4193" s="9"/>
      <c r="C4193" s="21" t="s">
        <v>29</v>
      </c>
      <c r="D4193" s="12">
        <v>13.64969</v>
      </c>
      <c r="E4193" s="10"/>
    </row>
    <row r="4194" spans="2:5" ht="15" customHeight="1" x14ac:dyDescent="0.25">
      <c r="B4194" s="9"/>
      <c r="C4194" s="15" t="s">
        <v>31</v>
      </c>
      <c r="D4194" s="8">
        <v>118</v>
      </c>
      <c r="E4194" s="10"/>
    </row>
    <row r="4195" spans="2:5" ht="30" customHeight="1" x14ac:dyDescent="0.25">
      <c r="B4195" s="9"/>
      <c r="C4195" s="16" t="s">
        <v>32</v>
      </c>
      <c r="D4195" s="8">
        <v>51</v>
      </c>
      <c r="E4195" s="10"/>
    </row>
    <row r="4196" spans="2:5" ht="15" customHeight="1" x14ac:dyDescent="0.25">
      <c r="B4196" s="9"/>
      <c r="C4196" s="16" t="s">
        <v>33</v>
      </c>
      <c r="D4196" s="8">
        <v>67</v>
      </c>
      <c r="E4196" s="10"/>
    </row>
    <row r="4197" spans="2:5" ht="15" customHeight="1" x14ac:dyDescent="0.25">
      <c r="B4197" s="9"/>
      <c r="C4197" s="216" t="s">
        <v>246</v>
      </c>
      <c r="D4197" s="217"/>
      <c r="E4197" s="10"/>
    </row>
    <row r="4198" spans="2:5" ht="15" customHeight="1" x14ac:dyDescent="0.25">
      <c r="B4198" s="9"/>
      <c r="C4198" s="13" t="s">
        <v>0</v>
      </c>
      <c r="D4198" s="11">
        <v>255.97882000000001</v>
      </c>
      <c r="E4198" s="10"/>
    </row>
    <row r="4199" spans="2:5" ht="15" customHeight="1" x14ac:dyDescent="0.25">
      <c r="B4199" s="9"/>
      <c r="C4199" s="14" t="s">
        <v>2</v>
      </c>
      <c r="D4199" s="11">
        <v>115</v>
      </c>
      <c r="E4199" s="10"/>
    </row>
    <row r="4200" spans="2:5" ht="15" customHeight="1" x14ac:dyDescent="0.25">
      <c r="B4200" s="9"/>
      <c r="C4200" s="14" t="s">
        <v>3</v>
      </c>
      <c r="D4200" s="11">
        <v>140.97882000000001</v>
      </c>
      <c r="E4200" s="10"/>
    </row>
    <row r="4201" spans="2:5" ht="15" customHeight="1" x14ac:dyDescent="0.25">
      <c r="B4201" s="9"/>
      <c r="C4201" s="22" t="s">
        <v>10</v>
      </c>
      <c r="D4201" s="26">
        <v>245.24384000000001</v>
      </c>
      <c r="E4201" s="10"/>
    </row>
    <row r="4202" spans="2:5" ht="15" customHeight="1" x14ac:dyDescent="0.25">
      <c r="B4202" s="9"/>
      <c r="C4202" s="17" t="s">
        <v>12</v>
      </c>
      <c r="D4202" s="7">
        <v>243.58181999999999</v>
      </c>
      <c r="E4202" s="10"/>
    </row>
    <row r="4203" spans="2:5" ht="15" customHeight="1" x14ac:dyDescent="0.25">
      <c r="B4203" s="9"/>
      <c r="C4203" s="17" t="s">
        <v>16</v>
      </c>
      <c r="D4203" s="7">
        <v>1.6620200000000001</v>
      </c>
      <c r="E4203" s="10"/>
    </row>
    <row r="4204" spans="2:5" ht="15" customHeight="1" x14ac:dyDescent="0.25">
      <c r="B4204" s="9"/>
      <c r="C4204" s="15" t="s">
        <v>23</v>
      </c>
      <c r="D4204" s="7">
        <v>255.97882000000001</v>
      </c>
      <c r="E4204" s="10"/>
    </row>
    <row r="4205" spans="2:5" ht="15" customHeight="1" x14ac:dyDescent="0.25">
      <c r="B4205" s="9"/>
      <c r="C4205" s="18" t="s">
        <v>0</v>
      </c>
      <c r="D4205" s="11">
        <v>255.97882000000001</v>
      </c>
      <c r="E4205" s="10"/>
    </row>
    <row r="4206" spans="2:5" ht="15" customHeight="1" x14ac:dyDescent="0.25">
      <c r="B4206" s="9"/>
      <c r="C4206" s="15" t="s">
        <v>25</v>
      </c>
      <c r="D4206" s="7">
        <v>245.24384000000001</v>
      </c>
      <c r="E4206" s="10"/>
    </row>
    <row r="4207" spans="2:5" ht="15" customHeight="1" x14ac:dyDescent="0.25">
      <c r="B4207" s="9"/>
      <c r="C4207" s="23" t="s">
        <v>10</v>
      </c>
      <c r="D4207" s="26">
        <v>245.24384000000001</v>
      </c>
      <c r="E4207" s="10"/>
    </row>
    <row r="4208" spans="2:5" ht="15" customHeight="1" x14ac:dyDescent="0.25">
      <c r="B4208" s="9"/>
      <c r="C4208" s="21" t="s">
        <v>27</v>
      </c>
      <c r="D4208" s="12">
        <v>10.73498</v>
      </c>
      <c r="E4208" s="10"/>
    </row>
    <row r="4209" spans="2:5" ht="15" customHeight="1" x14ac:dyDescent="0.25">
      <c r="B4209" s="9"/>
      <c r="C4209" s="21" t="s">
        <v>28</v>
      </c>
      <c r="D4209" s="12">
        <v>1.2301200000000001</v>
      </c>
      <c r="E4209" s="10"/>
    </row>
    <row r="4210" spans="2:5" ht="15" customHeight="1" x14ac:dyDescent="0.25">
      <c r="B4210" s="9"/>
      <c r="C4210" s="21" t="s">
        <v>29</v>
      </c>
      <c r="D4210" s="12">
        <v>11.9651</v>
      </c>
      <c r="E4210" s="10"/>
    </row>
    <row r="4211" spans="2:5" ht="15" customHeight="1" x14ac:dyDescent="0.25">
      <c r="B4211" s="9"/>
      <c r="C4211" s="15" t="s">
        <v>31</v>
      </c>
      <c r="D4211" s="8">
        <v>157</v>
      </c>
      <c r="E4211" s="10"/>
    </row>
    <row r="4212" spans="2:5" ht="30" customHeight="1" x14ac:dyDescent="0.25">
      <c r="B4212" s="9"/>
      <c r="C4212" s="16" t="s">
        <v>32</v>
      </c>
      <c r="D4212" s="8">
        <v>95</v>
      </c>
      <c r="E4212" s="10"/>
    </row>
    <row r="4213" spans="2:5" ht="15" customHeight="1" x14ac:dyDescent="0.25">
      <c r="B4213" s="9"/>
      <c r="C4213" s="16" t="s">
        <v>33</v>
      </c>
      <c r="D4213" s="8">
        <v>62</v>
      </c>
      <c r="E4213" s="10"/>
    </row>
    <row r="4214" spans="2:5" ht="15" customHeight="1" x14ac:dyDescent="0.25">
      <c r="B4214" s="9"/>
      <c r="C4214" s="216" t="s">
        <v>247</v>
      </c>
      <c r="D4214" s="217"/>
      <c r="E4214" s="10"/>
    </row>
    <row r="4215" spans="2:5" ht="15" customHeight="1" x14ac:dyDescent="0.25">
      <c r="B4215" s="9"/>
      <c r="C4215" s="13" t="s">
        <v>0</v>
      </c>
      <c r="D4215" s="11">
        <v>4008.6709499999997</v>
      </c>
      <c r="E4215" s="10"/>
    </row>
    <row r="4216" spans="2:5" ht="15" customHeight="1" x14ac:dyDescent="0.25">
      <c r="B4216" s="9"/>
      <c r="C4216" s="14" t="s">
        <v>2</v>
      </c>
      <c r="D4216" s="11">
        <v>200.88800000000001</v>
      </c>
      <c r="E4216" s="10"/>
    </row>
    <row r="4217" spans="2:5" ht="15" customHeight="1" x14ac:dyDescent="0.25">
      <c r="B4217" s="9"/>
      <c r="C4217" s="14" t="s">
        <v>3</v>
      </c>
      <c r="D4217" s="11">
        <v>3807.7829499999998</v>
      </c>
      <c r="E4217" s="10"/>
    </row>
    <row r="4218" spans="2:5" ht="15" customHeight="1" x14ac:dyDescent="0.25">
      <c r="B4218" s="9"/>
      <c r="C4218" s="22" t="s">
        <v>10</v>
      </c>
      <c r="D4218" s="26">
        <v>770.49754999999993</v>
      </c>
      <c r="E4218" s="10"/>
    </row>
    <row r="4219" spans="2:5" ht="15" customHeight="1" x14ac:dyDescent="0.25">
      <c r="B4219" s="9"/>
      <c r="C4219" s="17" t="s">
        <v>12</v>
      </c>
      <c r="D4219" s="7">
        <v>242.56618999999998</v>
      </c>
      <c r="E4219" s="10"/>
    </row>
    <row r="4220" spans="2:5" ht="15" customHeight="1" x14ac:dyDescent="0.25">
      <c r="B4220" s="9"/>
      <c r="C4220" s="17" t="s">
        <v>15</v>
      </c>
      <c r="D4220" s="7">
        <v>45.034329999999997</v>
      </c>
      <c r="E4220" s="10"/>
    </row>
    <row r="4221" spans="2:5" ht="15" customHeight="1" x14ac:dyDescent="0.25">
      <c r="B4221" s="9"/>
      <c r="C4221" s="17" t="s">
        <v>16</v>
      </c>
      <c r="D4221" s="7">
        <v>482.89702999999997</v>
      </c>
      <c r="E4221" s="10"/>
    </row>
    <row r="4222" spans="2:5" ht="15" customHeight="1" x14ac:dyDescent="0.25">
      <c r="B4222" s="9"/>
      <c r="C4222" s="25" t="s">
        <v>17</v>
      </c>
      <c r="D4222" s="26">
        <v>338.40399000000002</v>
      </c>
      <c r="E4222" s="10"/>
    </row>
    <row r="4223" spans="2:5" ht="15" customHeight="1" x14ac:dyDescent="0.25">
      <c r="B4223" s="9"/>
      <c r="C4223" s="15" t="s">
        <v>23</v>
      </c>
      <c r="D4223" s="7">
        <v>4008.6709500000002</v>
      </c>
      <c r="E4223" s="10"/>
    </row>
    <row r="4224" spans="2:5" ht="15" customHeight="1" x14ac:dyDescent="0.25">
      <c r="B4224" s="9"/>
      <c r="C4224" s="18" t="s">
        <v>0</v>
      </c>
      <c r="D4224" s="11">
        <v>4008.6709500000002</v>
      </c>
      <c r="E4224" s="10"/>
    </row>
    <row r="4225" spans="2:5" ht="15" customHeight="1" x14ac:dyDescent="0.25">
      <c r="B4225" s="9"/>
      <c r="C4225" s="15" t="s">
        <v>25</v>
      </c>
      <c r="D4225" s="7">
        <v>1108.9015400000001</v>
      </c>
      <c r="E4225" s="10"/>
    </row>
    <row r="4226" spans="2:5" ht="15" customHeight="1" x14ac:dyDescent="0.25">
      <c r="B4226" s="9"/>
      <c r="C4226" s="23" t="s">
        <v>10</v>
      </c>
      <c r="D4226" s="26">
        <v>770.49755000000005</v>
      </c>
      <c r="E4226" s="10"/>
    </row>
    <row r="4227" spans="2:5" ht="15" customHeight="1" x14ac:dyDescent="0.25">
      <c r="B4227" s="9"/>
      <c r="C4227" s="23" t="s">
        <v>17</v>
      </c>
      <c r="D4227" s="26">
        <v>338.40399000000002</v>
      </c>
      <c r="E4227" s="10"/>
    </row>
    <row r="4228" spans="2:5" ht="15" customHeight="1" x14ac:dyDescent="0.25">
      <c r="B4228" s="9"/>
      <c r="C4228" s="21" t="s">
        <v>27</v>
      </c>
      <c r="D4228" s="12">
        <v>2899.7694099999999</v>
      </c>
      <c r="E4228" s="10"/>
    </row>
    <row r="4229" spans="2:5" ht="15" customHeight="1" x14ac:dyDescent="0.25">
      <c r="B4229" s="9"/>
      <c r="C4229" s="21" t="s">
        <v>28</v>
      </c>
      <c r="D4229" s="12">
        <v>934.56438000000003</v>
      </c>
      <c r="E4229" s="10"/>
    </row>
    <row r="4230" spans="2:5" ht="15" customHeight="1" x14ac:dyDescent="0.25">
      <c r="B4230" s="9"/>
      <c r="C4230" s="21" t="s">
        <v>29</v>
      </c>
      <c r="D4230" s="12">
        <v>3834.3337900000001</v>
      </c>
      <c r="E4230" s="10"/>
    </row>
    <row r="4231" spans="2:5" ht="15" customHeight="1" x14ac:dyDescent="0.25">
      <c r="B4231" s="9"/>
      <c r="C4231" s="15" t="s">
        <v>31</v>
      </c>
      <c r="D4231" s="8">
        <v>435</v>
      </c>
      <c r="E4231" s="10"/>
    </row>
    <row r="4232" spans="2:5" ht="30" customHeight="1" x14ac:dyDescent="0.25">
      <c r="B4232" s="9"/>
      <c r="C4232" s="16" t="s">
        <v>32</v>
      </c>
      <c r="D4232" s="8">
        <v>249</v>
      </c>
      <c r="E4232" s="10"/>
    </row>
    <row r="4233" spans="2:5" ht="15" customHeight="1" x14ac:dyDescent="0.25">
      <c r="B4233" s="9"/>
      <c r="C4233" s="16" t="s">
        <v>33</v>
      </c>
      <c r="D4233" s="8">
        <v>186</v>
      </c>
      <c r="E4233" s="10"/>
    </row>
    <row r="4234" spans="2:5" ht="15" customHeight="1" x14ac:dyDescent="0.25">
      <c r="B4234" s="9"/>
      <c r="C4234" s="216" t="s">
        <v>248</v>
      </c>
      <c r="D4234" s="217"/>
      <c r="E4234" s="10"/>
    </row>
    <row r="4235" spans="2:5" ht="15" customHeight="1" x14ac:dyDescent="0.25">
      <c r="B4235" s="9"/>
      <c r="C4235" s="13" t="s">
        <v>0</v>
      </c>
      <c r="D4235" s="11">
        <v>658.65013999999996</v>
      </c>
      <c r="E4235" s="10"/>
    </row>
    <row r="4236" spans="2:5" ht="15" customHeight="1" x14ac:dyDescent="0.25">
      <c r="B4236" s="9"/>
      <c r="C4236" s="14" t="s">
        <v>3</v>
      </c>
      <c r="D4236" s="11">
        <v>658.65013999999996</v>
      </c>
      <c r="E4236" s="10"/>
    </row>
    <row r="4237" spans="2:5" ht="15" customHeight="1" x14ac:dyDescent="0.25">
      <c r="B4237" s="9"/>
      <c r="C4237" s="22" t="s">
        <v>10</v>
      </c>
      <c r="D4237" s="26">
        <v>621.08015999999998</v>
      </c>
      <c r="E4237" s="10"/>
    </row>
    <row r="4238" spans="2:5" ht="15" customHeight="1" x14ac:dyDescent="0.25">
      <c r="B4238" s="9"/>
      <c r="C4238" s="17" t="s">
        <v>11</v>
      </c>
      <c r="D4238" s="7">
        <v>22.738600000000002</v>
      </c>
      <c r="E4238" s="10"/>
    </row>
    <row r="4239" spans="2:5" ht="15" customHeight="1" x14ac:dyDescent="0.25">
      <c r="B4239" s="9"/>
      <c r="C4239" s="17" t="s">
        <v>12</v>
      </c>
      <c r="D4239" s="7">
        <v>487.00907999999998</v>
      </c>
      <c r="E4239" s="10"/>
    </row>
    <row r="4240" spans="2:5" ht="15" customHeight="1" x14ac:dyDescent="0.25">
      <c r="B4240" s="9"/>
      <c r="C4240" s="17" t="s">
        <v>15</v>
      </c>
      <c r="D4240" s="7">
        <v>1.25</v>
      </c>
      <c r="E4240" s="10"/>
    </row>
    <row r="4241" spans="2:5" ht="15" customHeight="1" x14ac:dyDescent="0.25">
      <c r="B4241" s="9"/>
      <c r="C4241" s="17" t="s">
        <v>16</v>
      </c>
      <c r="D4241" s="7">
        <v>110.08248</v>
      </c>
      <c r="E4241" s="10"/>
    </row>
    <row r="4242" spans="2:5" ht="15" customHeight="1" x14ac:dyDescent="0.25">
      <c r="B4242" s="9"/>
      <c r="C4242" s="25" t="s">
        <v>17</v>
      </c>
      <c r="D4242" s="26">
        <v>3.9089999999999998</v>
      </c>
      <c r="E4242" s="10"/>
    </row>
    <row r="4243" spans="2:5" ht="15" customHeight="1" x14ac:dyDescent="0.25">
      <c r="B4243" s="9"/>
      <c r="C4243" s="15" t="s">
        <v>23</v>
      </c>
      <c r="D4243" s="7">
        <v>658.65013999999996</v>
      </c>
      <c r="E4243" s="10"/>
    </row>
    <row r="4244" spans="2:5" ht="15" customHeight="1" x14ac:dyDescent="0.25">
      <c r="B4244" s="9"/>
      <c r="C4244" s="18" t="s">
        <v>0</v>
      </c>
      <c r="D4244" s="11">
        <v>658.65013999999996</v>
      </c>
      <c r="E4244" s="10"/>
    </row>
    <row r="4245" spans="2:5" ht="15" customHeight="1" x14ac:dyDescent="0.25">
      <c r="B4245" s="9"/>
      <c r="C4245" s="15" t="s">
        <v>25</v>
      </c>
      <c r="D4245" s="7">
        <v>624.98915999999997</v>
      </c>
      <c r="E4245" s="10"/>
    </row>
    <row r="4246" spans="2:5" ht="15" customHeight="1" x14ac:dyDescent="0.25">
      <c r="B4246" s="9"/>
      <c r="C4246" s="23" t="s">
        <v>10</v>
      </c>
      <c r="D4246" s="26">
        <v>621.08015999999998</v>
      </c>
      <c r="E4246" s="10"/>
    </row>
    <row r="4247" spans="2:5" ht="15" customHeight="1" x14ac:dyDescent="0.25">
      <c r="B4247" s="9"/>
      <c r="C4247" s="23" t="s">
        <v>17</v>
      </c>
      <c r="D4247" s="26">
        <v>3.9089999999999998</v>
      </c>
      <c r="E4247" s="10"/>
    </row>
    <row r="4248" spans="2:5" ht="15" customHeight="1" x14ac:dyDescent="0.25">
      <c r="B4248" s="9"/>
      <c r="C4248" s="21" t="s">
        <v>27</v>
      </c>
      <c r="D4248" s="12">
        <v>33.660980000000002</v>
      </c>
      <c r="E4248" s="10"/>
    </row>
    <row r="4249" spans="2:5" ht="15" customHeight="1" x14ac:dyDescent="0.25">
      <c r="B4249" s="9"/>
      <c r="C4249" s="21" t="s">
        <v>28</v>
      </c>
      <c r="D4249" s="12">
        <v>93.851699999999994</v>
      </c>
      <c r="E4249" s="10"/>
    </row>
    <row r="4250" spans="2:5" ht="15" customHeight="1" x14ac:dyDescent="0.25">
      <c r="B4250" s="9"/>
      <c r="C4250" s="21" t="s">
        <v>29</v>
      </c>
      <c r="D4250" s="12">
        <v>127.51268</v>
      </c>
      <c r="E4250" s="10"/>
    </row>
    <row r="4251" spans="2:5" ht="15" customHeight="1" x14ac:dyDescent="0.25">
      <c r="B4251" s="9"/>
      <c r="C4251" s="15" t="s">
        <v>31</v>
      </c>
      <c r="D4251" s="8">
        <v>150</v>
      </c>
      <c r="E4251" s="10"/>
    </row>
    <row r="4252" spans="2:5" ht="30" customHeight="1" x14ac:dyDescent="0.25">
      <c r="B4252" s="9"/>
      <c r="C4252" s="16" t="s">
        <v>32</v>
      </c>
      <c r="D4252" s="8">
        <v>109</v>
      </c>
      <c r="E4252" s="10"/>
    </row>
    <row r="4253" spans="2:5" ht="15" customHeight="1" x14ac:dyDescent="0.25">
      <c r="B4253" s="9"/>
      <c r="C4253" s="16" t="s">
        <v>33</v>
      </c>
      <c r="D4253" s="8">
        <v>41</v>
      </c>
      <c r="E4253" s="10"/>
    </row>
    <row r="4254" spans="2:5" ht="15" customHeight="1" x14ac:dyDescent="0.25">
      <c r="B4254" s="9"/>
      <c r="C4254" s="216" t="s">
        <v>249</v>
      </c>
      <c r="D4254" s="217"/>
      <c r="E4254" s="10"/>
    </row>
    <row r="4255" spans="2:5" ht="15" customHeight="1" x14ac:dyDescent="0.25">
      <c r="B4255" s="9"/>
      <c r="C4255" s="13" t="s">
        <v>0</v>
      </c>
      <c r="D4255" s="11">
        <v>767.9375</v>
      </c>
      <c r="E4255" s="10"/>
    </row>
    <row r="4256" spans="2:5" ht="15" customHeight="1" x14ac:dyDescent="0.25">
      <c r="B4256" s="9"/>
      <c r="C4256" s="14" t="s">
        <v>2</v>
      </c>
      <c r="D4256" s="11">
        <v>13.587999999999999</v>
      </c>
      <c r="E4256" s="10"/>
    </row>
    <row r="4257" spans="2:5" ht="15" customHeight="1" x14ac:dyDescent="0.25">
      <c r="B4257" s="9"/>
      <c r="C4257" s="14" t="s">
        <v>3</v>
      </c>
      <c r="D4257" s="11">
        <v>754.34950000000003</v>
      </c>
      <c r="E4257" s="10"/>
    </row>
    <row r="4258" spans="2:5" ht="15" customHeight="1" x14ac:dyDescent="0.25">
      <c r="B4258" s="9"/>
      <c r="C4258" s="22" t="s">
        <v>10</v>
      </c>
      <c r="D4258" s="26">
        <v>905.41073000000006</v>
      </c>
      <c r="E4258" s="10"/>
    </row>
    <row r="4259" spans="2:5" ht="15" customHeight="1" x14ac:dyDescent="0.25">
      <c r="B4259" s="9"/>
      <c r="C4259" s="17" t="s">
        <v>11</v>
      </c>
      <c r="D4259" s="7">
        <v>120.91453</v>
      </c>
      <c r="E4259" s="10"/>
    </row>
    <row r="4260" spans="2:5" ht="15" customHeight="1" x14ac:dyDescent="0.25">
      <c r="B4260" s="9"/>
      <c r="C4260" s="17" t="s">
        <v>12</v>
      </c>
      <c r="D4260" s="7">
        <v>781.99620000000004</v>
      </c>
      <c r="E4260" s="10"/>
    </row>
    <row r="4261" spans="2:5" ht="15" customHeight="1" x14ac:dyDescent="0.25">
      <c r="B4261" s="9"/>
      <c r="C4261" s="17" t="s">
        <v>16</v>
      </c>
      <c r="D4261" s="7">
        <v>2.5</v>
      </c>
      <c r="E4261" s="10"/>
    </row>
    <row r="4262" spans="2:5" ht="15" customHeight="1" x14ac:dyDescent="0.25">
      <c r="B4262" s="9"/>
      <c r="C4262" s="25" t="s">
        <v>17</v>
      </c>
      <c r="D4262" s="26">
        <v>1148.09932</v>
      </c>
      <c r="E4262" s="10"/>
    </row>
    <row r="4263" spans="2:5" ht="15" customHeight="1" x14ac:dyDescent="0.25">
      <c r="B4263" s="9"/>
      <c r="C4263" s="15" t="s">
        <v>23</v>
      </c>
      <c r="D4263" s="7">
        <v>767.9375</v>
      </c>
      <c r="E4263" s="10"/>
    </row>
    <row r="4264" spans="2:5" ht="15" customHeight="1" x14ac:dyDescent="0.25">
      <c r="B4264" s="9"/>
      <c r="C4264" s="18" t="s">
        <v>0</v>
      </c>
      <c r="D4264" s="11">
        <v>767.9375</v>
      </c>
      <c r="E4264" s="10"/>
    </row>
    <row r="4265" spans="2:5" ht="15" customHeight="1" x14ac:dyDescent="0.25">
      <c r="B4265" s="9"/>
      <c r="C4265" s="15" t="s">
        <v>25</v>
      </c>
      <c r="D4265" s="7">
        <v>2053.5100499999999</v>
      </c>
      <c r="E4265" s="10"/>
    </row>
    <row r="4266" spans="2:5" ht="15" customHeight="1" x14ac:dyDescent="0.25">
      <c r="B4266" s="9"/>
      <c r="C4266" s="23" t="s">
        <v>10</v>
      </c>
      <c r="D4266" s="26">
        <v>905.41072999999994</v>
      </c>
      <c r="E4266" s="10"/>
    </row>
    <row r="4267" spans="2:5" ht="15" customHeight="1" x14ac:dyDescent="0.25">
      <c r="B4267" s="9"/>
      <c r="C4267" s="23" t="s">
        <v>17</v>
      </c>
      <c r="D4267" s="26">
        <v>1148.09932</v>
      </c>
      <c r="E4267" s="10"/>
    </row>
    <row r="4268" spans="2:5" ht="15" customHeight="1" x14ac:dyDescent="0.25">
      <c r="B4268" s="9"/>
      <c r="C4268" s="21" t="s">
        <v>27</v>
      </c>
      <c r="D4268" s="12">
        <v>-1285.5725500000001</v>
      </c>
      <c r="E4268" s="10"/>
    </row>
    <row r="4269" spans="2:5" ht="15" customHeight="1" x14ac:dyDescent="0.25">
      <c r="B4269" s="9"/>
      <c r="C4269" s="21" t="s">
        <v>28</v>
      </c>
      <c r="D4269" s="12">
        <v>1472.6784299999999</v>
      </c>
      <c r="E4269" s="10"/>
    </row>
    <row r="4270" spans="2:5" ht="15" customHeight="1" x14ac:dyDescent="0.25">
      <c r="B4270" s="9"/>
      <c r="C4270" s="21" t="s">
        <v>29</v>
      </c>
      <c r="D4270" s="12">
        <v>187.10588000000001</v>
      </c>
      <c r="E4270" s="10"/>
    </row>
    <row r="4271" spans="2:5" ht="15" customHeight="1" x14ac:dyDescent="0.25">
      <c r="B4271" s="9"/>
      <c r="C4271" s="15" t="s">
        <v>31</v>
      </c>
      <c r="D4271" s="8">
        <v>153</v>
      </c>
      <c r="E4271" s="10"/>
    </row>
    <row r="4272" spans="2:5" ht="30" customHeight="1" x14ac:dyDescent="0.25">
      <c r="B4272" s="9"/>
      <c r="C4272" s="16" t="s">
        <v>32</v>
      </c>
      <c r="D4272" s="8">
        <v>103</v>
      </c>
      <c r="E4272" s="10"/>
    </row>
    <row r="4273" spans="2:5" ht="15" customHeight="1" x14ac:dyDescent="0.25">
      <c r="B4273" s="9"/>
      <c r="C4273" s="16" t="s">
        <v>33</v>
      </c>
      <c r="D4273" s="8">
        <v>50</v>
      </c>
      <c r="E4273" s="10"/>
    </row>
    <row r="4274" spans="2:5" ht="15" customHeight="1" x14ac:dyDescent="0.25">
      <c r="B4274" s="9"/>
      <c r="C4274" s="216" t="s">
        <v>250</v>
      </c>
      <c r="D4274" s="217"/>
      <c r="E4274" s="10"/>
    </row>
    <row r="4275" spans="2:5" ht="15" customHeight="1" x14ac:dyDescent="0.25">
      <c r="B4275" s="9"/>
      <c r="C4275" s="13" t="s">
        <v>0</v>
      </c>
      <c r="D4275" s="11">
        <v>69.881469999999993</v>
      </c>
      <c r="E4275" s="10"/>
    </row>
    <row r="4276" spans="2:5" ht="15" customHeight="1" x14ac:dyDescent="0.25">
      <c r="B4276" s="9"/>
      <c r="C4276" s="14" t="s">
        <v>3</v>
      </c>
      <c r="D4276" s="11">
        <v>69.881469999999993</v>
      </c>
      <c r="E4276" s="10"/>
    </row>
    <row r="4277" spans="2:5" ht="15" customHeight="1" x14ac:dyDescent="0.25">
      <c r="B4277" s="9"/>
      <c r="C4277" s="22" t="s">
        <v>10</v>
      </c>
      <c r="D4277" s="26">
        <v>102.69947999999999</v>
      </c>
      <c r="E4277" s="10"/>
    </row>
    <row r="4278" spans="2:5" ht="15" customHeight="1" x14ac:dyDescent="0.25">
      <c r="B4278" s="9"/>
      <c r="C4278" s="17" t="s">
        <v>11</v>
      </c>
      <c r="D4278" s="7">
        <v>7.875</v>
      </c>
      <c r="E4278" s="10"/>
    </row>
    <row r="4279" spans="2:5" ht="15" customHeight="1" x14ac:dyDescent="0.25">
      <c r="B4279" s="9"/>
      <c r="C4279" s="17" t="s">
        <v>12</v>
      </c>
      <c r="D4279" s="7">
        <v>85.803479999999993</v>
      </c>
      <c r="E4279" s="10"/>
    </row>
    <row r="4280" spans="2:5" ht="15" customHeight="1" x14ac:dyDescent="0.25">
      <c r="B4280" s="9"/>
      <c r="C4280" s="17" t="s">
        <v>16</v>
      </c>
      <c r="D4280" s="7">
        <v>9.0210000000000008</v>
      </c>
      <c r="E4280" s="10"/>
    </row>
    <row r="4281" spans="2:5" ht="15" customHeight="1" x14ac:dyDescent="0.25">
      <c r="B4281" s="9"/>
      <c r="C4281" s="15" t="s">
        <v>23</v>
      </c>
      <c r="D4281" s="7">
        <v>69.881469999999993</v>
      </c>
      <c r="E4281" s="10"/>
    </row>
    <row r="4282" spans="2:5" ht="15" customHeight="1" x14ac:dyDescent="0.25">
      <c r="B4282" s="9"/>
      <c r="C4282" s="18" t="s">
        <v>0</v>
      </c>
      <c r="D4282" s="11">
        <v>69.881469999999993</v>
      </c>
      <c r="E4282" s="10"/>
    </row>
    <row r="4283" spans="2:5" ht="15" customHeight="1" x14ac:dyDescent="0.25">
      <c r="B4283" s="9"/>
      <c r="C4283" s="15" t="s">
        <v>25</v>
      </c>
      <c r="D4283" s="7">
        <v>102.69947999999999</v>
      </c>
      <c r="E4283" s="10"/>
    </row>
    <row r="4284" spans="2:5" ht="15" customHeight="1" x14ac:dyDescent="0.25">
      <c r="B4284" s="9"/>
      <c r="C4284" s="23" t="s">
        <v>10</v>
      </c>
      <c r="D4284" s="26">
        <v>102.69947999999999</v>
      </c>
      <c r="E4284" s="10"/>
    </row>
    <row r="4285" spans="2:5" ht="15" customHeight="1" x14ac:dyDescent="0.25">
      <c r="B4285" s="9"/>
      <c r="C4285" s="21" t="s">
        <v>27</v>
      </c>
      <c r="D4285" s="12">
        <v>-32.818010000000001</v>
      </c>
      <c r="E4285" s="10"/>
    </row>
    <row r="4286" spans="2:5" ht="15" customHeight="1" x14ac:dyDescent="0.25">
      <c r="B4286" s="9"/>
      <c r="C4286" s="21" t="s">
        <v>28</v>
      </c>
      <c r="D4286" s="12">
        <v>144.20609999999999</v>
      </c>
      <c r="E4286" s="10"/>
    </row>
    <row r="4287" spans="2:5" ht="15" customHeight="1" x14ac:dyDescent="0.25">
      <c r="B4287" s="9"/>
      <c r="C4287" s="21" t="s">
        <v>29</v>
      </c>
      <c r="D4287" s="12">
        <v>111.38809000000001</v>
      </c>
      <c r="E4287" s="10"/>
    </row>
    <row r="4288" spans="2:5" ht="15" customHeight="1" x14ac:dyDescent="0.25">
      <c r="B4288" s="9"/>
      <c r="C4288" s="15" t="s">
        <v>31</v>
      </c>
      <c r="D4288" s="8">
        <v>10</v>
      </c>
      <c r="E4288" s="10"/>
    </row>
    <row r="4289" spans="2:5" ht="30" customHeight="1" x14ac:dyDescent="0.25">
      <c r="B4289" s="9"/>
      <c r="C4289" s="16" t="s">
        <v>32</v>
      </c>
      <c r="D4289" s="8">
        <v>9</v>
      </c>
      <c r="E4289" s="10"/>
    </row>
    <row r="4290" spans="2:5" ht="15" customHeight="1" x14ac:dyDescent="0.25">
      <c r="B4290" s="9"/>
      <c r="C4290" s="16" t="s">
        <v>33</v>
      </c>
      <c r="D4290" s="8">
        <v>1</v>
      </c>
      <c r="E4290" s="10"/>
    </row>
    <row r="4291" spans="2:5" ht="13.8" x14ac:dyDescent="0.25">
      <c r="B4291" s="9"/>
      <c r="C4291" s="216" t="s">
        <v>251</v>
      </c>
      <c r="D4291" s="217"/>
      <c r="E4291" s="10"/>
    </row>
    <row r="4292" spans="2:5" ht="15" customHeight="1" x14ac:dyDescent="0.25">
      <c r="B4292" s="9"/>
      <c r="C4292" s="13" t="s">
        <v>0</v>
      </c>
      <c r="D4292" s="11">
        <v>114.14512999999999</v>
      </c>
      <c r="E4292" s="10"/>
    </row>
    <row r="4293" spans="2:5" ht="15" customHeight="1" x14ac:dyDescent="0.25">
      <c r="B4293" s="9"/>
      <c r="C4293" s="14" t="s">
        <v>2</v>
      </c>
      <c r="D4293" s="11">
        <v>36.5</v>
      </c>
      <c r="E4293" s="10"/>
    </row>
    <row r="4294" spans="2:5" ht="15" customHeight="1" x14ac:dyDescent="0.25">
      <c r="B4294" s="9"/>
      <c r="C4294" s="14" t="s">
        <v>3</v>
      </c>
      <c r="D4294" s="11">
        <v>77.645129999999995</v>
      </c>
      <c r="E4294" s="10"/>
    </row>
    <row r="4295" spans="2:5" ht="15" customHeight="1" x14ac:dyDescent="0.25">
      <c r="B4295" s="9"/>
      <c r="C4295" s="22" t="s">
        <v>10</v>
      </c>
      <c r="D4295" s="26">
        <v>80.653450000000007</v>
      </c>
      <c r="E4295" s="10"/>
    </row>
    <row r="4296" spans="2:5" ht="15" customHeight="1" x14ac:dyDescent="0.25">
      <c r="B4296" s="9"/>
      <c r="C4296" s="17" t="s">
        <v>11</v>
      </c>
      <c r="D4296" s="7">
        <v>12</v>
      </c>
      <c r="E4296" s="10"/>
    </row>
    <row r="4297" spans="2:5" ht="15" customHeight="1" x14ac:dyDescent="0.25">
      <c r="B4297" s="9"/>
      <c r="C4297" s="17" t="s">
        <v>12</v>
      </c>
      <c r="D4297" s="7">
        <v>60.610520000000001</v>
      </c>
      <c r="E4297" s="10"/>
    </row>
    <row r="4298" spans="2:5" ht="15" customHeight="1" x14ac:dyDescent="0.25">
      <c r="B4298" s="9"/>
      <c r="C4298" s="17" t="s">
        <v>16</v>
      </c>
      <c r="D4298" s="7">
        <v>8.0429300000000001</v>
      </c>
      <c r="E4298" s="10"/>
    </row>
    <row r="4299" spans="2:5" ht="15" customHeight="1" x14ac:dyDescent="0.25">
      <c r="B4299" s="9"/>
      <c r="C4299" s="25" t="s">
        <v>17</v>
      </c>
      <c r="D4299" s="26">
        <v>3.8</v>
      </c>
      <c r="E4299" s="10"/>
    </row>
    <row r="4300" spans="2:5" ht="15" customHeight="1" x14ac:dyDescent="0.25">
      <c r="B4300" s="9"/>
      <c r="C4300" s="15" t="s">
        <v>23</v>
      </c>
      <c r="D4300" s="7">
        <v>114.14512999999999</v>
      </c>
      <c r="E4300" s="10"/>
    </row>
    <row r="4301" spans="2:5" ht="15" customHeight="1" x14ac:dyDescent="0.25">
      <c r="B4301" s="9"/>
      <c r="C4301" s="18" t="s">
        <v>0</v>
      </c>
      <c r="D4301" s="11">
        <v>114.14512999999999</v>
      </c>
      <c r="E4301" s="10"/>
    </row>
    <row r="4302" spans="2:5" ht="15" customHeight="1" x14ac:dyDescent="0.25">
      <c r="B4302" s="9"/>
      <c r="C4302" s="15" t="s">
        <v>25</v>
      </c>
      <c r="D4302" s="7">
        <v>84.453450000000004</v>
      </c>
      <c r="E4302" s="10"/>
    </row>
    <row r="4303" spans="2:5" ht="15" customHeight="1" x14ac:dyDescent="0.25">
      <c r="B4303" s="9"/>
      <c r="C4303" s="23" t="s">
        <v>10</v>
      </c>
      <c r="D4303" s="26">
        <v>80.653450000000007</v>
      </c>
      <c r="E4303" s="10"/>
    </row>
    <row r="4304" spans="2:5" ht="15" customHeight="1" x14ac:dyDescent="0.25">
      <c r="B4304" s="9"/>
      <c r="C4304" s="23" t="s">
        <v>17</v>
      </c>
      <c r="D4304" s="26">
        <v>3.8</v>
      </c>
      <c r="E4304" s="10"/>
    </row>
    <row r="4305" spans="2:5" ht="15" customHeight="1" x14ac:dyDescent="0.25">
      <c r="B4305" s="9"/>
      <c r="C4305" s="21" t="s">
        <v>27</v>
      </c>
      <c r="D4305" s="12">
        <v>29.691680000000002</v>
      </c>
      <c r="E4305" s="10"/>
    </row>
    <row r="4306" spans="2:5" ht="15" customHeight="1" x14ac:dyDescent="0.25">
      <c r="B4306" s="9"/>
      <c r="C4306" s="21" t="s">
        <v>28</v>
      </c>
      <c r="D4306" s="12">
        <v>38.172040000000003</v>
      </c>
      <c r="E4306" s="10"/>
    </row>
    <row r="4307" spans="2:5" ht="15" customHeight="1" x14ac:dyDescent="0.25">
      <c r="B4307" s="9"/>
      <c r="C4307" s="21" t="s">
        <v>29</v>
      </c>
      <c r="D4307" s="12">
        <v>67.863720000000001</v>
      </c>
      <c r="E4307" s="10"/>
    </row>
    <row r="4308" spans="2:5" ht="15" customHeight="1" x14ac:dyDescent="0.25">
      <c r="B4308" s="9"/>
      <c r="C4308" s="15" t="s">
        <v>31</v>
      </c>
      <c r="D4308" s="8">
        <v>22</v>
      </c>
      <c r="E4308" s="10"/>
    </row>
    <row r="4309" spans="2:5" ht="30" customHeight="1" x14ac:dyDescent="0.25">
      <c r="B4309" s="9"/>
      <c r="C4309" s="16" t="s">
        <v>32</v>
      </c>
      <c r="D4309" s="8">
        <v>19</v>
      </c>
      <c r="E4309" s="10"/>
    </row>
    <row r="4310" spans="2:5" ht="15" customHeight="1" x14ac:dyDescent="0.25">
      <c r="B4310" s="9"/>
      <c r="C4310" s="16" t="s">
        <v>33</v>
      </c>
      <c r="D4310" s="8">
        <v>3</v>
      </c>
      <c r="E4310" s="10"/>
    </row>
    <row r="4311" spans="2:5" ht="15" customHeight="1" x14ac:dyDescent="0.25">
      <c r="B4311" s="9"/>
      <c r="C4311" s="216" t="s">
        <v>252</v>
      </c>
      <c r="D4311" s="217"/>
      <c r="E4311" s="10"/>
    </row>
    <row r="4312" spans="2:5" ht="15" customHeight="1" x14ac:dyDescent="0.25">
      <c r="B4312" s="9"/>
      <c r="C4312" s="13" t="s">
        <v>0</v>
      </c>
      <c r="D4312" s="11">
        <v>3.2959999999999998</v>
      </c>
      <c r="E4312" s="10"/>
    </row>
    <row r="4313" spans="2:5" ht="15" customHeight="1" x14ac:dyDescent="0.25">
      <c r="B4313" s="9"/>
      <c r="C4313" s="14" t="s">
        <v>3</v>
      </c>
      <c r="D4313" s="11">
        <v>3.2959999999999998</v>
      </c>
      <c r="E4313" s="10"/>
    </row>
    <row r="4314" spans="2:5" ht="15" customHeight="1" x14ac:dyDescent="0.25">
      <c r="B4314" s="9"/>
      <c r="C4314" s="22" t="s">
        <v>10</v>
      </c>
      <c r="D4314" s="26">
        <v>3.2959999999999998</v>
      </c>
      <c r="E4314" s="10"/>
    </row>
    <row r="4315" spans="2:5" ht="15" customHeight="1" x14ac:dyDescent="0.25">
      <c r="B4315" s="9"/>
      <c r="C4315" s="17" t="s">
        <v>11</v>
      </c>
      <c r="D4315" s="7">
        <v>2.2149999999999999</v>
      </c>
      <c r="E4315" s="10"/>
    </row>
    <row r="4316" spans="2:5" ht="15" customHeight="1" x14ac:dyDescent="0.25">
      <c r="B4316" s="9"/>
      <c r="C4316" s="17" t="s">
        <v>12</v>
      </c>
      <c r="D4316" s="7">
        <v>1.0640000000000001</v>
      </c>
      <c r="E4316" s="10"/>
    </row>
    <row r="4317" spans="2:5" ht="15" customHeight="1" x14ac:dyDescent="0.25">
      <c r="B4317" s="9"/>
      <c r="C4317" s="17" t="s">
        <v>16</v>
      </c>
      <c r="D4317" s="7">
        <v>1.7000000000000001E-2</v>
      </c>
      <c r="E4317" s="10"/>
    </row>
    <row r="4318" spans="2:5" ht="15" customHeight="1" x14ac:dyDescent="0.25">
      <c r="B4318" s="9"/>
      <c r="C4318" s="15" t="s">
        <v>23</v>
      </c>
      <c r="D4318" s="7">
        <v>3.2959999999999998</v>
      </c>
      <c r="E4318" s="10"/>
    </row>
    <row r="4319" spans="2:5" ht="15" customHeight="1" x14ac:dyDescent="0.25">
      <c r="B4319" s="9"/>
      <c r="C4319" s="18" t="s">
        <v>0</v>
      </c>
      <c r="D4319" s="11">
        <v>3.2959999999999998</v>
      </c>
      <c r="E4319" s="10"/>
    </row>
    <row r="4320" spans="2:5" ht="15" customHeight="1" x14ac:dyDescent="0.25">
      <c r="B4320" s="9"/>
      <c r="C4320" s="15" t="s">
        <v>25</v>
      </c>
      <c r="D4320" s="7">
        <v>3.2959999999999998</v>
      </c>
      <c r="E4320" s="10"/>
    </row>
    <row r="4321" spans="2:5" ht="15" customHeight="1" x14ac:dyDescent="0.25">
      <c r="B4321" s="9"/>
      <c r="C4321" s="23" t="s">
        <v>10</v>
      </c>
      <c r="D4321" s="26">
        <v>3.2959999999999998</v>
      </c>
      <c r="E4321" s="10"/>
    </row>
    <row r="4322" spans="2:5" ht="15" customHeight="1" x14ac:dyDescent="0.25">
      <c r="B4322" s="9"/>
      <c r="C4322" s="15" t="s">
        <v>31</v>
      </c>
      <c r="D4322" s="8">
        <v>34</v>
      </c>
      <c r="E4322" s="10"/>
    </row>
    <row r="4323" spans="2:5" ht="30" customHeight="1" x14ac:dyDescent="0.25">
      <c r="B4323" s="9"/>
      <c r="C4323" s="16" t="s">
        <v>32</v>
      </c>
      <c r="D4323" s="8">
        <v>30</v>
      </c>
      <c r="E4323" s="10"/>
    </row>
    <row r="4324" spans="2:5" ht="15" customHeight="1" x14ac:dyDescent="0.25">
      <c r="B4324" s="9"/>
      <c r="C4324" s="16" t="s">
        <v>33</v>
      </c>
      <c r="D4324" s="8">
        <v>4</v>
      </c>
      <c r="E4324" s="10"/>
    </row>
    <row r="4325" spans="2:5" ht="13.8" x14ac:dyDescent="0.25">
      <c r="B4325" s="9"/>
      <c r="C4325" s="216" t="s">
        <v>253</v>
      </c>
      <c r="D4325" s="217"/>
      <c r="E4325" s="10"/>
    </row>
    <row r="4326" spans="2:5" ht="15" customHeight="1" x14ac:dyDescent="0.25">
      <c r="B4326" s="9"/>
      <c r="C4326" s="13" t="s">
        <v>0</v>
      </c>
      <c r="D4326" s="11">
        <v>47.384830000000001</v>
      </c>
      <c r="E4326" s="10"/>
    </row>
    <row r="4327" spans="2:5" ht="15" customHeight="1" x14ac:dyDescent="0.25">
      <c r="B4327" s="9"/>
      <c r="C4327" s="14" t="s">
        <v>3</v>
      </c>
      <c r="D4327" s="11">
        <v>47.384830000000001</v>
      </c>
      <c r="E4327" s="10"/>
    </row>
    <row r="4328" spans="2:5" ht="15" customHeight="1" x14ac:dyDescent="0.25">
      <c r="B4328" s="9"/>
      <c r="C4328" s="22" t="s">
        <v>10</v>
      </c>
      <c r="D4328" s="26">
        <v>27.595950000000002</v>
      </c>
      <c r="E4328" s="10"/>
    </row>
    <row r="4329" spans="2:5" ht="15" customHeight="1" x14ac:dyDescent="0.25">
      <c r="B4329" s="9"/>
      <c r="C4329" s="17" t="s">
        <v>12</v>
      </c>
      <c r="D4329" s="7">
        <v>18.48687</v>
      </c>
      <c r="E4329" s="10"/>
    </row>
    <row r="4330" spans="2:5" ht="15" customHeight="1" x14ac:dyDescent="0.25">
      <c r="B4330" s="9"/>
      <c r="C4330" s="17" t="s">
        <v>16</v>
      </c>
      <c r="D4330" s="7">
        <v>9.1090800000000005</v>
      </c>
      <c r="E4330" s="10"/>
    </row>
    <row r="4331" spans="2:5" ht="15" customHeight="1" x14ac:dyDescent="0.25">
      <c r="B4331" s="9"/>
      <c r="C4331" s="15" t="s">
        <v>23</v>
      </c>
      <c r="D4331" s="7">
        <v>47.384830000000001</v>
      </c>
      <c r="E4331" s="10"/>
    </row>
    <row r="4332" spans="2:5" ht="15" customHeight="1" x14ac:dyDescent="0.25">
      <c r="B4332" s="9"/>
      <c r="C4332" s="18" t="s">
        <v>0</v>
      </c>
      <c r="D4332" s="11">
        <v>47.384830000000001</v>
      </c>
      <c r="E4332" s="10"/>
    </row>
    <row r="4333" spans="2:5" ht="15" customHeight="1" x14ac:dyDescent="0.25">
      <c r="B4333" s="9"/>
      <c r="C4333" s="15" t="s">
        <v>25</v>
      </c>
      <c r="D4333" s="7">
        <v>27.595949999999998</v>
      </c>
      <c r="E4333" s="10"/>
    </row>
    <row r="4334" spans="2:5" ht="15" customHeight="1" x14ac:dyDescent="0.25">
      <c r="B4334" s="9"/>
      <c r="C4334" s="23" t="s">
        <v>10</v>
      </c>
      <c r="D4334" s="26">
        <v>27.595949999999998</v>
      </c>
      <c r="E4334" s="10"/>
    </row>
    <row r="4335" spans="2:5" ht="15" customHeight="1" x14ac:dyDescent="0.25">
      <c r="B4335" s="9"/>
      <c r="C4335" s="21" t="s">
        <v>27</v>
      </c>
      <c r="D4335" s="12">
        <v>19.788879999999999</v>
      </c>
      <c r="E4335" s="10"/>
    </row>
    <row r="4336" spans="2:5" ht="15" customHeight="1" x14ac:dyDescent="0.25">
      <c r="B4336" s="9"/>
      <c r="C4336" s="21" t="s">
        <v>28</v>
      </c>
      <c r="D4336" s="12">
        <v>0.89090999999999998</v>
      </c>
      <c r="E4336" s="10"/>
    </row>
    <row r="4337" spans="2:5" ht="15" customHeight="1" x14ac:dyDescent="0.25">
      <c r="B4337" s="9"/>
      <c r="C4337" s="21" t="s">
        <v>29</v>
      </c>
      <c r="D4337" s="12">
        <v>20.679790000000001</v>
      </c>
      <c r="E4337" s="10"/>
    </row>
    <row r="4338" spans="2:5" ht="15" customHeight="1" x14ac:dyDescent="0.25">
      <c r="B4338" s="9"/>
      <c r="C4338" s="15" t="s">
        <v>31</v>
      </c>
      <c r="D4338" s="8">
        <v>78</v>
      </c>
      <c r="E4338" s="10"/>
    </row>
    <row r="4339" spans="2:5" ht="30" customHeight="1" x14ac:dyDescent="0.25">
      <c r="B4339" s="9"/>
      <c r="C4339" s="16" t="s">
        <v>32</v>
      </c>
      <c r="D4339" s="8">
        <v>23</v>
      </c>
      <c r="E4339" s="10"/>
    </row>
    <row r="4340" spans="2:5" ht="15" customHeight="1" x14ac:dyDescent="0.25">
      <c r="B4340" s="9"/>
      <c r="C4340" s="16" t="s">
        <v>33</v>
      </c>
      <c r="D4340" s="8">
        <v>55</v>
      </c>
      <c r="E4340" s="10"/>
    </row>
    <row r="4341" spans="2:5" ht="15" customHeight="1" x14ac:dyDescent="0.25">
      <c r="B4341" s="9"/>
      <c r="C4341" s="216" t="s">
        <v>254</v>
      </c>
      <c r="D4341" s="217"/>
      <c r="E4341" s="10"/>
    </row>
    <row r="4342" spans="2:5" ht="15" customHeight="1" x14ac:dyDescent="0.25">
      <c r="B4342" s="9"/>
      <c r="C4342" s="13" t="s">
        <v>0</v>
      </c>
      <c r="D4342" s="11">
        <v>18.122</v>
      </c>
      <c r="E4342" s="10"/>
    </row>
    <row r="4343" spans="2:5" ht="15" customHeight="1" x14ac:dyDescent="0.25">
      <c r="B4343" s="9"/>
      <c r="C4343" s="14" t="s">
        <v>3</v>
      </c>
      <c r="D4343" s="11">
        <v>18.122</v>
      </c>
      <c r="E4343" s="10"/>
    </row>
    <row r="4344" spans="2:5" ht="15" customHeight="1" x14ac:dyDescent="0.25">
      <c r="B4344" s="9"/>
      <c r="C4344" s="22" t="s">
        <v>10</v>
      </c>
      <c r="D4344" s="26">
        <v>16.449510000000004</v>
      </c>
      <c r="E4344" s="10"/>
    </row>
    <row r="4345" spans="2:5" ht="15" customHeight="1" x14ac:dyDescent="0.25">
      <c r="B4345" s="9"/>
      <c r="C4345" s="17" t="s">
        <v>11</v>
      </c>
      <c r="D4345" s="7">
        <v>5.16568</v>
      </c>
      <c r="E4345" s="10"/>
    </row>
    <row r="4346" spans="2:5" ht="15" customHeight="1" x14ac:dyDescent="0.25">
      <c r="B4346" s="9"/>
      <c r="C4346" s="17" t="s">
        <v>12</v>
      </c>
      <c r="D4346" s="7">
        <v>11.073830000000001</v>
      </c>
      <c r="E4346" s="10"/>
    </row>
    <row r="4347" spans="2:5" ht="15" customHeight="1" x14ac:dyDescent="0.25">
      <c r="B4347" s="9"/>
      <c r="C4347" s="17" t="s">
        <v>16</v>
      </c>
      <c r="D4347" s="7">
        <v>0.21</v>
      </c>
      <c r="E4347" s="10"/>
    </row>
    <row r="4348" spans="2:5" ht="15" customHeight="1" x14ac:dyDescent="0.25">
      <c r="B4348" s="9"/>
      <c r="C4348" s="25" t="s">
        <v>17</v>
      </c>
      <c r="D4348" s="26">
        <v>1.2</v>
      </c>
      <c r="E4348" s="10"/>
    </row>
    <row r="4349" spans="2:5" ht="15" customHeight="1" x14ac:dyDescent="0.25">
      <c r="B4349" s="9"/>
      <c r="C4349" s="15" t="s">
        <v>23</v>
      </c>
      <c r="D4349" s="7">
        <v>18.122</v>
      </c>
      <c r="E4349" s="10"/>
    </row>
    <row r="4350" spans="2:5" ht="15" customHeight="1" x14ac:dyDescent="0.25">
      <c r="B4350" s="9"/>
      <c r="C4350" s="18" t="s">
        <v>0</v>
      </c>
      <c r="D4350" s="11">
        <v>18.122</v>
      </c>
      <c r="E4350" s="10"/>
    </row>
    <row r="4351" spans="2:5" ht="15" customHeight="1" x14ac:dyDescent="0.25">
      <c r="B4351" s="9"/>
      <c r="C4351" s="15" t="s">
        <v>25</v>
      </c>
      <c r="D4351" s="7">
        <v>17.649509999999999</v>
      </c>
      <c r="E4351" s="10"/>
    </row>
    <row r="4352" spans="2:5" ht="15" customHeight="1" x14ac:dyDescent="0.25">
      <c r="B4352" s="9"/>
      <c r="C4352" s="23" t="s">
        <v>10</v>
      </c>
      <c r="D4352" s="26">
        <v>16.44951</v>
      </c>
      <c r="E4352" s="10"/>
    </row>
    <row r="4353" spans="2:5" ht="15" customHeight="1" x14ac:dyDescent="0.25">
      <c r="B4353" s="9"/>
      <c r="C4353" s="23" t="s">
        <v>17</v>
      </c>
      <c r="D4353" s="26">
        <v>1.2</v>
      </c>
      <c r="E4353" s="10"/>
    </row>
    <row r="4354" spans="2:5" ht="15" customHeight="1" x14ac:dyDescent="0.25">
      <c r="B4354" s="9"/>
      <c r="C4354" s="21" t="s">
        <v>27</v>
      </c>
      <c r="D4354" s="12">
        <v>0.47249000000000002</v>
      </c>
      <c r="E4354" s="10"/>
    </row>
    <row r="4355" spans="2:5" ht="15" customHeight="1" x14ac:dyDescent="0.25">
      <c r="B4355" s="9"/>
      <c r="C4355" s="21" t="s">
        <v>28</v>
      </c>
      <c r="D4355" s="12">
        <v>1.74865</v>
      </c>
      <c r="E4355" s="10"/>
    </row>
    <row r="4356" spans="2:5" ht="15" customHeight="1" x14ac:dyDescent="0.25">
      <c r="B4356" s="9"/>
      <c r="C4356" s="21" t="s">
        <v>29</v>
      </c>
      <c r="D4356" s="12">
        <v>2.2211400000000001</v>
      </c>
      <c r="E4356" s="10"/>
    </row>
    <row r="4357" spans="2:5" ht="15" customHeight="1" x14ac:dyDescent="0.25">
      <c r="B4357" s="9"/>
      <c r="C4357" s="15" t="s">
        <v>31</v>
      </c>
      <c r="D4357" s="8">
        <v>25</v>
      </c>
      <c r="E4357" s="10"/>
    </row>
    <row r="4358" spans="2:5" ht="30" customHeight="1" x14ac:dyDescent="0.25">
      <c r="B4358" s="9"/>
      <c r="C4358" s="16" t="s">
        <v>32</v>
      </c>
      <c r="D4358" s="8">
        <v>19</v>
      </c>
      <c r="E4358" s="10"/>
    </row>
    <row r="4359" spans="2:5" ht="15" customHeight="1" x14ac:dyDescent="0.25">
      <c r="B4359" s="9"/>
      <c r="C4359" s="16" t="s">
        <v>33</v>
      </c>
      <c r="D4359" s="8">
        <v>6</v>
      </c>
      <c r="E4359" s="10"/>
    </row>
    <row r="4360" spans="2:5" ht="15" customHeight="1" x14ac:dyDescent="0.25">
      <c r="B4360" s="9"/>
      <c r="C4360" s="216" t="s">
        <v>255</v>
      </c>
      <c r="D4360" s="217"/>
      <c r="E4360" s="10"/>
    </row>
    <row r="4361" spans="2:5" ht="15" customHeight="1" x14ac:dyDescent="0.25">
      <c r="B4361" s="9"/>
      <c r="C4361" s="13" t="s">
        <v>0</v>
      </c>
      <c r="D4361" s="11">
        <v>51.060900000000004</v>
      </c>
      <c r="E4361" s="10"/>
    </row>
    <row r="4362" spans="2:5" ht="15" customHeight="1" x14ac:dyDescent="0.25">
      <c r="B4362" s="9"/>
      <c r="C4362" s="14" t="s">
        <v>2</v>
      </c>
      <c r="D4362" s="11">
        <v>15.535</v>
      </c>
      <c r="E4362" s="10"/>
    </row>
    <row r="4363" spans="2:5" ht="15" customHeight="1" x14ac:dyDescent="0.25">
      <c r="B4363" s="9"/>
      <c r="C4363" s="14" t="s">
        <v>3</v>
      </c>
      <c r="D4363" s="11">
        <v>35.5259</v>
      </c>
      <c r="E4363" s="10"/>
    </row>
    <row r="4364" spans="2:5" ht="15" customHeight="1" x14ac:dyDescent="0.25">
      <c r="B4364" s="9"/>
      <c r="C4364" s="22" t="s">
        <v>10</v>
      </c>
      <c r="D4364" s="26">
        <v>51.237069999999996</v>
      </c>
      <c r="E4364" s="10"/>
    </row>
    <row r="4365" spans="2:5" ht="15" customHeight="1" x14ac:dyDescent="0.25">
      <c r="B4365" s="9"/>
      <c r="C4365" s="17" t="s">
        <v>12</v>
      </c>
      <c r="D4365" s="7">
        <v>51.237069999999996</v>
      </c>
      <c r="E4365" s="10"/>
    </row>
    <row r="4366" spans="2:5" ht="15" customHeight="1" x14ac:dyDescent="0.25">
      <c r="B4366" s="9"/>
      <c r="C4366" s="25" t="s">
        <v>17</v>
      </c>
      <c r="D4366" s="26">
        <v>0.62</v>
      </c>
      <c r="E4366" s="10"/>
    </row>
    <row r="4367" spans="2:5" ht="15" customHeight="1" x14ac:dyDescent="0.25">
      <c r="B4367" s="9"/>
      <c r="C4367" s="15" t="s">
        <v>23</v>
      </c>
      <c r="D4367" s="7">
        <v>51.060899999999997</v>
      </c>
      <c r="E4367" s="10"/>
    </row>
    <row r="4368" spans="2:5" ht="15" customHeight="1" x14ac:dyDescent="0.25">
      <c r="B4368" s="9"/>
      <c r="C4368" s="18" t="s">
        <v>0</v>
      </c>
      <c r="D4368" s="11">
        <v>51.060899999999997</v>
      </c>
      <c r="E4368" s="10"/>
    </row>
    <row r="4369" spans="2:5" ht="15" customHeight="1" x14ac:dyDescent="0.25">
      <c r="B4369" s="9"/>
      <c r="C4369" s="15" t="s">
        <v>25</v>
      </c>
      <c r="D4369" s="7">
        <v>51.85707</v>
      </c>
      <c r="E4369" s="10"/>
    </row>
    <row r="4370" spans="2:5" ht="15" customHeight="1" x14ac:dyDescent="0.25">
      <c r="B4370" s="9"/>
      <c r="C4370" s="23" t="s">
        <v>10</v>
      </c>
      <c r="D4370" s="26">
        <v>51.237070000000003</v>
      </c>
      <c r="E4370" s="10"/>
    </row>
    <row r="4371" spans="2:5" ht="15" customHeight="1" x14ac:dyDescent="0.25">
      <c r="B4371" s="9"/>
      <c r="C4371" s="23" t="s">
        <v>17</v>
      </c>
      <c r="D4371" s="26">
        <v>0.62</v>
      </c>
      <c r="E4371" s="10"/>
    </row>
    <row r="4372" spans="2:5" ht="15" customHeight="1" x14ac:dyDescent="0.25">
      <c r="B4372" s="9"/>
      <c r="C4372" s="21" t="s">
        <v>27</v>
      </c>
      <c r="D4372" s="12">
        <v>-0.79617000000000004</v>
      </c>
      <c r="E4372" s="10"/>
    </row>
    <row r="4373" spans="2:5" ht="15" customHeight="1" x14ac:dyDescent="0.25">
      <c r="B4373" s="9"/>
      <c r="C4373" s="21" t="s">
        <v>28</v>
      </c>
      <c r="D4373" s="12">
        <v>1.40343</v>
      </c>
      <c r="E4373" s="10"/>
    </row>
    <row r="4374" spans="2:5" ht="15" customHeight="1" x14ac:dyDescent="0.25">
      <c r="B4374" s="9"/>
      <c r="C4374" s="21" t="s">
        <v>29</v>
      </c>
      <c r="D4374" s="12">
        <v>0.60726000000000002</v>
      </c>
      <c r="E4374" s="10"/>
    </row>
    <row r="4375" spans="2:5" ht="15" customHeight="1" x14ac:dyDescent="0.25">
      <c r="B4375" s="9"/>
      <c r="C4375" s="15" t="s">
        <v>31</v>
      </c>
      <c r="D4375" s="8">
        <v>48</v>
      </c>
      <c r="E4375" s="10"/>
    </row>
    <row r="4376" spans="2:5" ht="30" customHeight="1" x14ac:dyDescent="0.25">
      <c r="B4376" s="9"/>
      <c r="C4376" s="16" t="s">
        <v>32</v>
      </c>
      <c r="D4376" s="8">
        <v>41</v>
      </c>
      <c r="E4376" s="10"/>
    </row>
    <row r="4377" spans="2:5" ht="15" customHeight="1" x14ac:dyDescent="0.25">
      <c r="B4377" s="9"/>
      <c r="C4377" s="16" t="s">
        <v>33</v>
      </c>
      <c r="D4377" s="8">
        <v>7</v>
      </c>
      <c r="E4377" s="10"/>
    </row>
    <row r="4378" spans="2:5" ht="15" customHeight="1" x14ac:dyDescent="0.25">
      <c r="B4378" s="9"/>
      <c r="C4378" s="216" t="s">
        <v>256</v>
      </c>
      <c r="D4378" s="217"/>
      <c r="E4378" s="10"/>
    </row>
    <row r="4379" spans="2:5" ht="15" customHeight="1" x14ac:dyDescent="0.25">
      <c r="B4379" s="9"/>
      <c r="C4379" s="13" t="s">
        <v>0</v>
      </c>
      <c r="D4379" s="11">
        <v>23.3188</v>
      </c>
      <c r="E4379" s="10"/>
    </row>
    <row r="4380" spans="2:5" ht="15" customHeight="1" x14ac:dyDescent="0.25">
      <c r="B4380" s="9"/>
      <c r="C4380" s="14" t="s">
        <v>2</v>
      </c>
      <c r="D4380" s="11">
        <v>1.5629999999999999</v>
      </c>
      <c r="E4380" s="10"/>
    </row>
    <row r="4381" spans="2:5" ht="15" customHeight="1" x14ac:dyDescent="0.25">
      <c r="B4381" s="9"/>
      <c r="C4381" s="14" t="s">
        <v>3</v>
      </c>
      <c r="D4381" s="11">
        <v>21.755800000000001</v>
      </c>
      <c r="E4381" s="10"/>
    </row>
    <row r="4382" spans="2:5" ht="15" customHeight="1" x14ac:dyDescent="0.25">
      <c r="B4382" s="9"/>
      <c r="C4382" s="13" t="s">
        <v>5</v>
      </c>
      <c r="D4382" s="11">
        <v>-16.940190000000001</v>
      </c>
      <c r="E4382" s="10"/>
    </row>
    <row r="4383" spans="2:5" ht="15" customHeight="1" x14ac:dyDescent="0.25">
      <c r="B4383" s="9"/>
      <c r="C4383" s="22" t="s">
        <v>10</v>
      </c>
      <c r="D4383" s="26">
        <v>9.3524700000000003</v>
      </c>
      <c r="E4383" s="10"/>
    </row>
    <row r="4384" spans="2:5" ht="15" customHeight="1" x14ac:dyDescent="0.25">
      <c r="B4384" s="9"/>
      <c r="C4384" s="17" t="s">
        <v>12</v>
      </c>
      <c r="D4384" s="7">
        <v>9.2913399999999999</v>
      </c>
      <c r="E4384" s="10"/>
    </row>
    <row r="4385" spans="2:5" ht="15" customHeight="1" x14ac:dyDescent="0.25">
      <c r="B4385" s="9"/>
      <c r="C4385" s="17" t="s">
        <v>16</v>
      </c>
      <c r="D4385" s="7">
        <v>6.1129999999999997E-2</v>
      </c>
      <c r="E4385" s="10"/>
    </row>
    <row r="4386" spans="2:5" ht="15" customHeight="1" x14ac:dyDescent="0.25">
      <c r="B4386" s="9"/>
      <c r="C4386" s="15" t="s">
        <v>23</v>
      </c>
      <c r="D4386" s="7">
        <v>6.3786099999999983</v>
      </c>
      <c r="E4386" s="10"/>
    </row>
    <row r="4387" spans="2:5" ht="15" customHeight="1" x14ac:dyDescent="0.25">
      <c r="B4387" s="9"/>
      <c r="C4387" s="18" t="s">
        <v>0</v>
      </c>
      <c r="D4387" s="11">
        <v>23.3188</v>
      </c>
      <c r="E4387" s="10"/>
    </row>
    <row r="4388" spans="2:5" ht="15" customHeight="1" x14ac:dyDescent="0.25">
      <c r="B4388" s="9"/>
      <c r="C4388" s="19" t="s">
        <v>24</v>
      </c>
      <c r="D4388" s="7">
        <v>-16.940190000000001</v>
      </c>
      <c r="E4388" s="10"/>
    </row>
    <row r="4389" spans="2:5" ht="15" customHeight="1" x14ac:dyDescent="0.25">
      <c r="B4389" s="9"/>
      <c r="C4389" s="15" t="s">
        <v>25</v>
      </c>
      <c r="D4389" s="7">
        <v>9.3524700000000003</v>
      </c>
      <c r="E4389" s="10"/>
    </row>
    <row r="4390" spans="2:5" ht="15" customHeight="1" x14ac:dyDescent="0.25">
      <c r="B4390" s="9"/>
      <c r="C4390" s="23" t="s">
        <v>10</v>
      </c>
      <c r="D4390" s="26">
        <v>9.3524700000000003</v>
      </c>
      <c r="E4390" s="10"/>
    </row>
    <row r="4391" spans="2:5" ht="15" customHeight="1" x14ac:dyDescent="0.25">
      <c r="B4391" s="9"/>
      <c r="C4391" s="21" t="s">
        <v>27</v>
      </c>
      <c r="D4391" s="12">
        <v>-2.9738600000000002</v>
      </c>
      <c r="E4391" s="10"/>
    </row>
    <row r="4392" spans="2:5" ht="15" customHeight="1" x14ac:dyDescent="0.25">
      <c r="B4392" s="9"/>
      <c r="C4392" s="21" t="s">
        <v>28</v>
      </c>
      <c r="D4392" s="12">
        <v>3.9728599999999998</v>
      </c>
      <c r="E4392" s="10"/>
    </row>
    <row r="4393" spans="2:5" ht="15" customHeight="1" x14ac:dyDescent="0.25">
      <c r="B4393" s="9"/>
      <c r="C4393" s="21" t="s">
        <v>29</v>
      </c>
      <c r="D4393" s="12">
        <v>0.999</v>
      </c>
      <c r="E4393" s="10"/>
    </row>
    <row r="4394" spans="2:5" ht="15" customHeight="1" x14ac:dyDescent="0.25">
      <c r="B4394" s="9"/>
      <c r="C4394" s="15" t="s">
        <v>31</v>
      </c>
      <c r="D4394" s="8">
        <v>50</v>
      </c>
      <c r="E4394" s="10"/>
    </row>
    <row r="4395" spans="2:5" ht="30" customHeight="1" x14ac:dyDescent="0.25">
      <c r="B4395" s="9"/>
      <c r="C4395" s="16" t="s">
        <v>32</v>
      </c>
      <c r="D4395" s="8">
        <v>39</v>
      </c>
      <c r="E4395" s="10"/>
    </row>
    <row r="4396" spans="2:5" ht="15" customHeight="1" x14ac:dyDescent="0.25">
      <c r="B4396" s="9"/>
      <c r="C4396" s="16" t="s">
        <v>33</v>
      </c>
      <c r="D4396" s="8">
        <v>11</v>
      </c>
      <c r="E4396" s="10"/>
    </row>
    <row r="4397" spans="2:5" ht="15" customHeight="1" x14ac:dyDescent="0.25">
      <c r="B4397" s="9"/>
      <c r="C4397" s="216" t="s">
        <v>257</v>
      </c>
      <c r="D4397" s="217"/>
      <c r="E4397" s="10"/>
    </row>
    <row r="4398" spans="2:5" ht="15" customHeight="1" x14ac:dyDescent="0.25">
      <c r="B4398" s="9"/>
      <c r="C4398" s="13" t="s">
        <v>0</v>
      </c>
      <c r="D4398" s="11">
        <v>101.27761000000001</v>
      </c>
      <c r="E4398" s="10"/>
    </row>
    <row r="4399" spans="2:5" ht="15" customHeight="1" x14ac:dyDescent="0.25">
      <c r="B4399" s="9"/>
      <c r="C4399" s="14" t="s">
        <v>2</v>
      </c>
      <c r="D4399" s="11">
        <v>45</v>
      </c>
      <c r="E4399" s="10"/>
    </row>
    <row r="4400" spans="2:5" ht="15" customHeight="1" x14ac:dyDescent="0.25">
      <c r="B4400" s="9"/>
      <c r="C4400" s="14" t="s">
        <v>3</v>
      </c>
      <c r="D4400" s="11">
        <v>56.277610000000003</v>
      </c>
      <c r="E4400" s="10"/>
    </row>
    <row r="4401" spans="2:5" ht="15" customHeight="1" x14ac:dyDescent="0.25">
      <c r="B4401" s="9"/>
      <c r="C4401" s="22" t="s">
        <v>10</v>
      </c>
      <c r="D4401" s="26">
        <v>86.392379999999989</v>
      </c>
      <c r="E4401" s="10"/>
    </row>
    <row r="4402" spans="2:5" ht="15" customHeight="1" x14ac:dyDescent="0.25">
      <c r="B4402" s="9"/>
      <c r="C4402" s="17" t="s">
        <v>12</v>
      </c>
      <c r="D4402" s="7">
        <v>86.220859999999988</v>
      </c>
      <c r="E4402" s="10"/>
    </row>
    <row r="4403" spans="2:5" ht="15" customHeight="1" x14ac:dyDescent="0.25">
      <c r="B4403" s="9"/>
      <c r="C4403" s="17" t="s">
        <v>16</v>
      </c>
      <c r="D4403" s="7">
        <v>0.17152000000000001</v>
      </c>
      <c r="E4403" s="10"/>
    </row>
    <row r="4404" spans="2:5" ht="15" customHeight="1" x14ac:dyDescent="0.25">
      <c r="B4404" s="9"/>
      <c r="C4404" s="15" t="s">
        <v>23</v>
      </c>
      <c r="D4404" s="7">
        <v>101.27761</v>
      </c>
      <c r="E4404" s="10"/>
    </row>
    <row r="4405" spans="2:5" ht="15" customHeight="1" x14ac:dyDescent="0.25">
      <c r="B4405" s="9"/>
      <c r="C4405" s="18" t="s">
        <v>0</v>
      </c>
      <c r="D4405" s="11">
        <v>101.27761</v>
      </c>
      <c r="E4405" s="10"/>
    </row>
    <row r="4406" spans="2:5" ht="15" customHeight="1" x14ac:dyDescent="0.25">
      <c r="B4406" s="9"/>
      <c r="C4406" s="15" t="s">
        <v>25</v>
      </c>
      <c r="D4406" s="7">
        <v>86.392380000000003</v>
      </c>
      <c r="E4406" s="10"/>
    </row>
    <row r="4407" spans="2:5" ht="15" customHeight="1" x14ac:dyDescent="0.25">
      <c r="B4407" s="9"/>
      <c r="C4407" s="23" t="s">
        <v>10</v>
      </c>
      <c r="D4407" s="26">
        <v>86.392380000000003</v>
      </c>
      <c r="E4407" s="10"/>
    </row>
    <row r="4408" spans="2:5" ht="15" customHeight="1" x14ac:dyDescent="0.25">
      <c r="B4408" s="9"/>
      <c r="C4408" s="21" t="s">
        <v>27</v>
      </c>
      <c r="D4408" s="12">
        <v>14.88523</v>
      </c>
      <c r="E4408" s="10"/>
    </row>
    <row r="4409" spans="2:5" ht="15" customHeight="1" x14ac:dyDescent="0.25">
      <c r="B4409" s="9"/>
      <c r="C4409" s="21" t="s">
        <v>28</v>
      </c>
      <c r="D4409" s="12">
        <v>1.2138500000000001</v>
      </c>
      <c r="E4409" s="10"/>
    </row>
    <row r="4410" spans="2:5" ht="15" customHeight="1" x14ac:dyDescent="0.25">
      <c r="B4410" s="9"/>
      <c r="C4410" s="21" t="s">
        <v>29</v>
      </c>
      <c r="D4410" s="12">
        <v>16.099080000000001</v>
      </c>
      <c r="E4410" s="10"/>
    </row>
    <row r="4411" spans="2:5" ht="15" customHeight="1" x14ac:dyDescent="0.25">
      <c r="B4411" s="9"/>
      <c r="C4411" s="15" t="s">
        <v>31</v>
      </c>
      <c r="D4411" s="8">
        <v>295</v>
      </c>
      <c r="E4411" s="10"/>
    </row>
    <row r="4412" spans="2:5" ht="30" customHeight="1" x14ac:dyDescent="0.25">
      <c r="B4412" s="9"/>
      <c r="C4412" s="16" t="s">
        <v>32</v>
      </c>
      <c r="D4412" s="8">
        <v>255</v>
      </c>
      <c r="E4412" s="10"/>
    </row>
    <row r="4413" spans="2:5" ht="15" customHeight="1" x14ac:dyDescent="0.25">
      <c r="B4413" s="9"/>
      <c r="C4413" s="16" t="s">
        <v>33</v>
      </c>
      <c r="D4413" s="8">
        <v>40</v>
      </c>
      <c r="E4413" s="10"/>
    </row>
    <row r="4414" spans="2:5" ht="15" customHeight="1" x14ac:dyDescent="0.25">
      <c r="B4414" s="9"/>
      <c r="C4414" s="216" t="s">
        <v>258</v>
      </c>
      <c r="D4414" s="217"/>
      <c r="E4414" s="10"/>
    </row>
    <row r="4415" spans="2:5" ht="15" customHeight="1" x14ac:dyDescent="0.25">
      <c r="B4415" s="9"/>
      <c r="C4415" s="13" t="s">
        <v>0</v>
      </c>
      <c r="D4415" s="11">
        <v>2.2549999999999999</v>
      </c>
      <c r="E4415" s="10"/>
    </row>
    <row r="4416" spans="2:5" ht="15" customHeight="1" x14ac:dyDescent="0.25">
      <c r="B4416" s="9"/>
      <c r="C4416" s="14" t="s">
        <v>3</v>
      </c>
      <c r="D4416" s="11">
        <v>2.2549999999999999</v>
      </c>
      <c r="E4416" s="10"/>
    </row>
    <row r="4417" spans="2:5" ht="15" customHeight="1" x14ac:dyDescent="0.25">
      <c r="B4417" s="9"/>
      <c r="C4417" s="22" t="s">
        <v>10</v>
      </c>
      <c r="D4417" s="26">
        <v>2.105</v>
      </c>
      <c r="E4417" s="10"/>
    </row>
    <row r="4418" spans="2:5" ht="15" customHeight="1" x14ac:dyDescent="0.25">
      <c r="B4418" s="9"/>
      <c r="C4418" s="17" t="s">
        <v>11</v>
      </c>
      <c r="D4418" s="7">
        <v>1.905</v>
      </c>
      <c r="E4418" s="10"/>
    </row>
    <row r="4419" spans="2:5" ht="15" customHeight="1" x14ac:dyDescent="0.25">
      <c r="B4419" s="9"/>
      <c r="C4419" s="17" t="s">
        <v>12</v>
      </c>
      <c r="D4419" s="7">
        <v>0.2</v>
      </c>
      <c r="E4419" s="10"/>
    </row>
    <row r="4420" spans="2:5" ht="15" customHeight="1" x14ac:dyDescent="0.25">
      <c r="B4420" s="9"/>
      <c r="C4420" s="15" t="s">
        <v>23</v>
      </c>
      <c r="D4420" s="7">
        <v>2.2549999999999999</v>
      </c>
      <c r="E4420" s="10"/>
    </row>
    <row r="4421" spans="2:5" ht="15" customHeight="1" x14ac:dyDescent="0.25">
      <c r="B4421" s="9"/>
      <c r="C4421" s="18" t="s">
        <v>0</v>
      </c>
      <c r="D4421" s="11">
        <v>2.2549999999999999</v>
      </c>
      <c r="E4421" s="10"/>
    </row>
    <row r="4422" spans="2:5" ht="15" customHeight="1" x14ac:dyDescent="0.25">
      <c r="B4422" s="9"/>
      <c r="C4422" s="15" t="s">
        <v>25</v>
      </c>
      <c r="D4422" s="7">
        <v>2.105</v>
      </c>
      <c r="E4422" s="10"/>
    </row>
    <row r="4423" spans="2:5" ht="15" customHeight="1" x14ac:dyDescent="0.25">
      <c r="B4423" s="9"/>
      <c r="C4423" s="23" t="s">
        <v>10</v>
      </c>
      <c r="D4423" s="26">
        <v>2.105</v>
      </c>
      <c r="E4423" s="10"/>
    </row>
    <row r="4424" spans="2:5" ht="15" customHeight="1" x14ac:dyDescent="0.25">
      <c r="B4424" s="9"/>
      <c r="C4424" s="21" t="s">
        <v>27</v>
      </c>
      <c r="D4424" s="12">
        <v>0.15</v>
      </c>
      <c r="E4424" s="10"/>
    </row>
    <row r="4425" spans="2:5" ht="15" customHeight="1" x14ac:dyDescent="0.25">
      <c r="B4425" s="9"/>
      <c r="C4425" s="21" t="s">
        <v>28</v>
      </c>
      <c r="D4425" s="12">
        <v>1.5063800000000001</v>
      </c>
      <c r="E4425" s="10"/>
    </row>
    <row r="4426" spans="2:5" ht="15" customHeight="1" x14ac:dyDescent="0.25">
      <c r="B4426" s="9"/>
      <c r="C4426" s="21" t="s">
        <v>29</v>
      </c>
      <c r="D4426" s="12">
        <v>1.65638</v>
      </c>
      <c r="E4426" s="10"/>
    </row>
    <row r="4427" spans="2:5" ht="15" customHeight="1" x14ac:dyDescent="0.25">
      <c r="B4427" s="9"/>
      <c r="C4427" s="15" t="s">
        <v>31</v>
      </c>
      <c r="D4427" s="8">
        <v>16</v>
      </c>
      <c r="E4427" s="10"/>
    </row>
    <row r="4428" spans="2:5" ht="30" customHeight="1" x14ac:dyDescent="0.25">
      <c r="B4428" s="9"/>
      <c r="C4428" s="16" t="s">
        <v>32</v>
      </c>
      <c r="D4428" s="8">
        <v>15</v>
      </c>
      <c r="E4428" s="10"/>
    </row>
    <row r="4429" spans="2:5" ht="15" customHeight="1" x14ac:dyDescent="0.25">
      <c r="B4429" s="9"/>
      <c r="C4429" s="16" t="s">
        <v>33</v>
      </c>
      <c r="D4429" s="8">
        <v>1</v>
      </c>
      <c r="E4429" s="10"/>
    </row>
    <row r="4430" spans="2:5" ht="15" customHeight="1" x14ac:dyDescent="0.25">
      <c r="B4430" s="9"/>
      <c r="C4430" s="216" t="s">
        <v>259</v>
      </c>
      <c r="D4430" s="217"/>
      <c r="E4430" s="10"/>
    </row>
    <row r="4431" spans="2:5" ht="15" customHeight="1" x14ac:dyDescent="0.25">
      <c r="B4431" s="9"/>
      <c r="C4431" s="13" t="s">
        <v>0</v>
      </c>
      <c r="D4431" s="11">
        <v>760.41125</v>
      </c>
      <c r="E4431" s="10"/>
    </row>
    <row r="4432" spans="2:5" ht="15" customHeight="1" x14ac:dyDescent="0.25">
      <c r="B4432" s="9"/>
      <c r="C4432" s="14" t="s">
        <v>3</v>
      </c>
      <c r="D4432" s="11">
        <v>760.41125</v>
      </c>
      <c r="E4432" s="10"/>
    </row>
    <row r="4433" spans="2:5" ht="15" customHeight="1" x14ac:dyDescent="0.25">
      <c r="B4433" s="9"/>
      <c r="C4433" s="22" t="s">
        <v>10</v>
      </c>
      <c r="D4433" s="26">
        <v>619.26248999999996</v>
      </c>
      <c r="E4433" s="10"/>
    </row>
    <row r="4434" spans="2:5" ht="15" customHeight="1" x14ac:dyDescent="0.25">
      <c r="B4434" s="9"/>
      <c r="C4434" s="17" t="s">
        <v>11</v>
      </c>
      <c r="D4434" s="7">
        <v>21.264890000000001</v>
      </c>
      <c r="E4434" s="10"/>
    </row>
    <row r="4435" spans="2:5" ht="15" customHeight="1" x14ac:dyDescent="0.25">
      <c r="B4435" s="9"/>
      <c r="C4435" s="17" t="s">
        <v>12</v>
      </c>
      <c r="D4435" s="7">
        <v>586.44521999999995</v>
      </c>
      <c r="E4435" s="10"/>
    </row>
    <row r="4436" spans="2:5" ht="15" customHeight="1" x14ac:dyDescent="0.25">
      <c r="B4436" s="9"/>
      <c r="C4436" s="17" t="s">
        <v>16</v>
      </c>
      <c r="D4436" s="7">
        <v>11.552379999999999</v>
      </c>
      <c r="E4436" s="10"/>
    </row>
    <row r="4437" spans="2:5" ht="15" customHeight="1" x14ac:dyDescent="0.25">
      <c r="B4437" s="9"/>
      <c r="C4437" s="25" t="s">
        <v>17</v>
      </c>
      <c r="D4437" s="26">
        <v>0.99</v>
      </c>
      <c r="E4437" s="10"/>
    </row>
    <row r="4438" spans="2:5" ht="15" customHeight="1" x14ac:dyDescent="0.25">
      <c r="B4438" s="9"/>
      <c r="C4438" s="15" t="s">
        <v>23</v>
      </c>
      <c r="D4438" s="7">
        <v>760.41125</v>
      </c>
      <c r="E4438" s="10"/>
    </row>
    <row r="4439" spans="2:5" ht="15" customHeight="1" x14ac:dyDescent="0.25">
      <c r="B4439" s="9"/>
      <c r="C4439" s="18" t="s">
        <v>0</v>
      </c>
      <c r="D4439" s="11">
        <v>760.41125</v>
      </c>
      <c r="E4439" s="10"/>
    </row>
    <row r="4440" spans="2:5" ht="15" customHeight="1" x14ac:dyDescent="0.25">
      <c r="B4440" s="9"/>
      <c r="C4440" s="15" t="s">
        <v>25</v>
      </c>
      <c r="D4440" s="7">
        <v>620.25248999999997</v>
      </c>
      <c r="E4440" s="10"/>
    </row>
    <row r="4441" spans="2:5" ht="15" customHeight="1" x14ac:dyDescent="0.25">
      <c r="B4441" s="9"/>
      <c r="C4441" s="23" t="s">
        <v>10</v>
      </c>
      <c r="D4441" s="26">
        <v>619.26248999999996</v>
      </c>
      <c r="E4441" s="10"/>
    </row>
    <row r="4442" spans="2:5" ht="15" customHeight="1" x14ac:dyDescent="0.25">
      <c r="B4442" s="9"/>
      <c r="C4442" s="23" t="s">
        <v>17</v>
      </c>
      <c r="D4442" s="26">
        <v>0.99</v>
      </c>
      <c r="E4442" s="10"/>
    </row>
    <row r="4443" spans="2:5" ht="15" customHeight="1" x14ac:dyDescent="0.25">
      <c r="B4443" s="9"/>
      <c r="C4443" s="21" t="s">
        <v>27</v>
      </c>
      <c r="D4443" s="12">
        <v>140.15876</v>
      </c>
      <c r="E4443" s="10"/>
    </row>
    <row r="4444" spans="2:5" ht="15" customHeight="1" x14ac:dyDescent="0.25">
      <c r="B4444" s="9"/>
      <c r="C4444" s="21" t="s">
        <v>28</v>
      </c>
      <c r="D4444" s="12">
        <v>57.003749999999997</v>
      </c>
      <c r="E4444" s="10"/>
    </row>
    <row r="4445" spans="2:5" ht="15" customHeight="1" x14ac:dyDescent="0.25">
      <c r="B4445" s="9"/>
      <c r="C4445" s="21" t="s">
        <v>29</v>
      </c>
      <c r="D4445" s="12">
        <v>197.16251</v>
      </c>
      <c r="E4445" s="10"/>
    </row>
    <row r="4446" spans="2:5" ht="15" customHeight="1" x14ac:dyDescent="0.25">
      <c r="B4446" s="9"/>
      <c r="C4446" s="15" t="s">
        <v>31</v>
      </c>
      <c r="D4446" s="8">
        <v>335</v>
      </c>
      <c r="E4446" s="10"/>
    </row>
    <row r="4447" spans="2:5" ht="30" customHeight="1" x14ac:dyDescent="0.25">
      <c r="B4447" s="9"/>
      <c r="C4447" s="16" t="s">
        <v>32</v>
      </c>
      <c r="D4447" s="8">
        <v>268</v>
      </c>
      <c r="E4447" s="10"/>
    </row>
    <row r="4448" spans="2:5" ht="15" customHeight="1" x14ac:dyDescent="0.25">
      <c r="B4448" s="9"/>
      <c r="C4448" s="16" t="s">
        <v>33</v>
      </c>
      <c r="D4448" s="8">
        <v>67</v>
      </c>
      <c r="E4448" s="10"/>
    </row>
    <row r="4449" spans="2:5" ht="15" customHeight="1" x14ac:dyDescent="0.25">
      <c r="B4449" s="9"/>
      <c r="C4449" s="216" t="s">
        <v>260</v>
      </c>
      <c r="D4449" s="217"/>
      <c r="E4449" s="10"/>
    </row>
    <row r="4450" spans="2:5" ht="15" customHeight="1" x14ac:dyDescent="0.25">
      <c r="B4450" s="9"/>
      <c r="C4450" s="13" t="s">
        <v>0</v>
      </c>
      <c r="D4450" s="11">
        <v>81.98554</v>
      </c>
      <c r="E4450" s="10"/>
    </row>
    <row r="4451" spans="2:5" ht="15" customHeight="1" x14ac:dyDescent="0.25">
      <c r="B4451" s="9"/>
      <c r="C4451" s="14" t="s">
        <v>3</v>
      </c>
      <c r="D4451" s="11">
        <v>81.98554</v>
      </c>
      <c r="E4451" s="10"/>
    </row>
    <row r="4452" spans="2:5" ht="15" customHeight="1" x14ac:dyDescent="0.25">
      <c r="B4452" s="9"/>
      <c r="C4452" s="22" t="s">
        <v>10</v>
      </c>
      <c r="D4452" s="26">
        <v>83.15373000000001</v>
      </c>
      <c r="E4452" s="10"/>
    </row>
    <row r="4453" spans="2:5" ht="15" customHeight="1" x14ac:dyDescent="0.25">
      <c r="B4453" s="9"/>
      <c r="C4453" s="17" t="s">
        <v>12</v>
      </c>
      <c r="D4453" s="7">
        <v>71.690200000000004</v>
      </c>
      <c r="E4453" s="10"/>
    </row>
    <row r="4454" spans="2:5" ht="15" customHeight="1" x14ac:dyDescent="0.25">
      <c r="B4454" s="9"/>
      <c r="C4454" s="17" t="s">
        <v>16</v>
      </c>
      <c r="D4454" s="7">
        <v>11.46353</v>
      </c>
      <c r="E4454" s="10"/>
    </row>
    <row r="4455" spans="2:5" ht="15" customHeight="1" x14ac:dyDescent="0.25">
      <c r="B4455" s="9"/>
      <c r="C4455" s="15" t="s">
        <v>23</v>
      </c>
      <c r="D4455" s="7">
        <v>81.98554</v>
      </c>
      <c r="E4455" s="10"/>
    </row>
    <row r="4456" spans="2:5" ht="15" customHeight="1" x14ac:dyDescent="0.25">
      <c r="B4456" s="9"/>
      <c r="C4456" s="18" t="s">
        <v>0</v>
      </c>
      <c r="D4456" s="11">
        <v>81.98554</v>
      </c>
      <c r="E4456" s="10"/>
    </row>
    <row r="4457" spans="2:5" ht="15" customHeight="1" x14ac:dyDescent="0.25">
      <c r="B4457" s="9"/>
      <c r="C4457" s="15" t="s">
        <v>25</v>
      </c>
      <c r="D4457" s="7">
        <v>83.153729999999996</v>
      </c>
      <c r="E4457" s="10"/>
    </row>
    <row r="4458" spans="2:5" ht="15" customHeight="1" x14ac:dyDescent="0.25">
      <c r="B4458" s="9"/>
      <c r="C4458" s="23" t="s">
        <v>10</v>
      </c>
      <c r="D4458" s="26">
        <v>83.153729999999996</v>
      </c>
      <c r="E4458" s="10"/>
    </row>
    <row r="4459" spans="2:5" ht="15" customHeight="1" x14ac:dyDescent="0.25">
      <c r="B4459" s="9"/>
      <c r="C4459" s="21" t="s">
        <v>27</v>
      </c>
      <c r="D4459" s="12">
        <v>-1.1681900000000001</v>
      </c>
      <c r="E4459" s="10"/>
    </row>
    <row r="4460" spans="2:5" ht="15" customHeight="1" x14ac:dyDescent="0.25">
      <c r="B4460" s="9"/>
      <c r="C4460" s="21" t="s">
        <v>28</v>
      </c>
      <c r="D4460" s="12">
        <v>4.4133599999999999</v>
      </c>
      <c r="E4460" s="10"/>
    </row>
    <row r="4461" spans="2:5" ht="15" customHeight="1" x14ac:dyDescent="0.25">
      <c r="B4461" s="9"/>
      <c r="C4461" s="21" t="s">
        <v>29</v>
      </c>
      <c r="D4461" s="12">
        <v>3.2451699999999999</v>
      </c>
      <c r="E4461" s="10"/>
    </row>
    <row r="4462" spans="2:5" ht="15" customHeight="1" x14ac:dyDescent="0.25">
      <c r="B4462" s="9"/>
      <c r="C4462" s="15" t="s">
        <v>31</v>
      </c>
      <c r="D4462" s="8">
        <v>99</v>
      </c>
      <c r="E4462" s="10"/>
    </row>
    <row r="4463" spans="2:5" ht="30" customHeight="1" x14ac:dyDescent="0.25">
      <c r="B4463" s="9"/>
      <c r="C4463" s="16" t="s">
        <v>32</v>
      </c>
      <c r="D4463" s="8">
        <v>84</v>
      </c>
      <c r="E4463" s="10"/>
    </row>
    <row r="4464" spans="2:5" ht="15" customHeight="1" x14ac:dyDescent="0.25">
      <c r="B4464" s="9"/>
      <c r="C4464" s="16" t="s">
        <v>33</v>
      </c>
      <c r="D4464" s="8">
        <v>15</v>
      </c>
      <c r="E4464" s="10"/>
    </row>
    <row r="4465" spans="2:5" ht="15" customHeight="1" x14ac:dyDescent="0.25">
      <c r="B4465" s="9"/>
      <c r="C4465" s="216" t="s">
        <v>261</v>
      </c>
      <c r="D4465" s="217"/>
      <c r="E4465" s="10"/>
    </row>
    <row r="4466" spans="2:5" ht="15" customHeight="1" x14ac:dyDescent="0.25">
      <c r="B4466" s="9"/>
      <c r="C4466" s="13" t="s">
        <v>0</v>
      </c>
      <c r="D4466" s="11">
        <v>136.74253999999999</v>
      </c>
      <c r="E4466" s="10"/>
    </row>
    <row r="4467" spans="2:5" ht="15" customHeight="1" x14ac:dyDescent="0.25">
      <c r="B4467" s="9"/>
      <c r="C4467" s="14" t="s">
        <v>2</v>
      </c>
      <c r="D4467" s="11">
        <v>109.42872</v>
      </c>
      <c r="E4467" s="10"/>
    </row>
    <row r="4468" spans="2:5" ht="15" customHeight="1" x14ac:dyDescent="0.25">
      <c r="B4468" s="9"/>
      <c r="C4468" s="14" t="s">
        <v>3</v>
      </c>
      <c r="D4468" s="11">
        <v>27.31382</v>
      </c>
      <c r="E4468" s="10"/>
    </row>
    <row r="4469" spans="2:5" ht="15" customHeight="1" x14ac:dyDescent="0.25">
      <c r="B4469" s="9"/>
      <c r="C4469" s="22" t="s">
        <v>10</v>
      </c>
      <c r="D4469" s="26">
        <v>105.65907000000001</v>
      </c>
      <c r="E4469" s="10"/>
    </row>
    <row r="4470" spans="2:5" ht="15" customHeight="1" x14ac:dyDescent="0.25">
      <c r="B4470" s="9"/>
      <c r="C4470" s="17" t="s">
        <v>12</v>
      </c>
      <c r="D4470" s="7">
        <v>29.893470000000001</v>
      </c>
      <c r="E4470" s="10"/>
    </row>
    <row r="4471" spans="2:5" ht="15" customHeight="1" x14ac:dyDescent="0.25">
      <c r="B4471" s="9"/>
      <c r="C4471" s="17" t="s">
        <v>16</v>
      </c>
      <c r="D4471" s="7">
        <v>75.765600000000006</v>
      </c>
      <c r="E4471" s="10"/>
    </row>
    <row r="4472" spans="2:5" ht="15" customHeight="1" x14ac:dyDescent="0.25">
      <c r="B4472" s="9"/>
      <c r="C4472" s="25" t="s">
        <v>17</v>
      </c>
      <c r="D4472" s="26">
        <v>8.0250000000000004</v>
      </c>
      <c r="E4472" s="10"/>
    </row>
    <row r="4473" spans="2:5" ht="15" customHeight="1" x14ac:dyDescent="0.25">
      <c r="B4473" s="9"/>
      <c r="C4473" s="15" t="s">
        <v>23</v>
      </c>
      <c r="D4473" s="7">
        <v>136.74253999999999</v>
      </c>
      <c r="E4473" s="10"/>
    </row>
    <row r="4474" spans="2:5" ht="15" customHeight="1" x14ac:dyDescent="0.25">
      <c r="B4474" s="9"/>
      <c r="C4474" s="18" t="s">
        <v>0</v>
      </c>
      <c r="D4474" s="11">
        <v>136.74253999999999</v>
      </c>
      <c r="E4474" s="10"/>
    </row>
    <row r="4475" spans="2:5" ht="15" customHeight="1" x14ac:dyDescent="0.25">
      <c r="B4475" s="9"/>
      <c r="C4475" s="15" t="s">
        <v>25</v>
      </c>
      <c r="D4475" s="7">
        <v>113.68407000000001</v>
      </c>
      <c r="E4475" s="10"/>
    </row>
    <row r="4476" spans="2:5" ht="15" customHeight="1" x14ac:dyDescent="0.25">
      <c r="B4476" s="9"/>
      <c r="C4476" s="23" t="s">
        <v>10</v>
      </c>
      <c r="D4476" s="26">
        <v>105.65907</v>
      </c>
      <c r="E4476" s="10"/>
    </row>
    <row r="4477" spans="2:5" ht="15" customHeight="1" x14ac:dyDescent="0.25">
      <c r="B4477" s="9"/>
      <c r="C4477" s="23" t="s">
        <v>17</v>
      </c>
      <c r="D4477" s="26">
        <v>8.0250000000000004</v>
      </c>
      <c r="E4477" s="10"/>
    </row>
    <row r="4478" spans="2:5" ht="15" customHeight="1" x14ac:dyDescent="0.25">
      <c r="B4478" s="9"/>
      <c r="C4478" s="21" t="s">
        <v>27</v>
      </c>
      <c r="D4478" s="12">
        <v>23.05847</v>
      </c>
      <c r="E4478" s="10"/>
    </row>
    <row r="4479" spans="2:5" ht="15" customHeight="1" x14ac:dyDescent="0.25">
      <c r="B4479" s="9"/>
      <c r="C4479" s="21" t="s">
        <v>28</v>
      </c>
      <c r="D4479" s="12">
        <v>13.294169999999999</v>
      </c>
      <c r="E4479" s="10"/>
    </row>
    <row r="4480" spans="2:5" ht="15" customHeight="1" x14ac:dyDescent="0.25">
      <c r="B4480" s="9"/>
      <c r="C4480" s="21" t="s">
        <v>29</v>
      </c>
      <c r="D4480" s="12">
        <v>36.352640000000001</v>
      </c>
      <c r="E4480" s="10"/>
    </row>
    <row r="4481" spans="2:5" ht="15" customHeight="1" x14ac:dyDescent="0.25">
      <c r="B4481" s="9"/>
      <c r="C4481" s="15" t="s">
        <v>31</v>
      </c>
      <c r="D4481" s="8">
        <v>53</v>
      </c>
      <c r="E4481" s="10"/>
    </row>
    <row r="4482" spans="2:5" ht="30" customHeight="1" x14ac:dyDescent="0.25">
      <c r="B4482" s="9"/>
      <c r="C4482" s="16" t="s">
        <v>32</v>
      </c>
      <c r="D4482" s="8">
        <v>50</v>
      </c>
      <c r="E4482" s="10"/>
    </row>
    <row r="4483" spans="2:5" ht="15" customHeight="1" x14ac:dyDescent="0.25">
      <c r="B4483" s="9"/>
      <c r="C4483" s="16" t="s">
        <v>33</v>
      </c>
      <c r="D4483" s="8">
        <v>3</v>
      </c>
      <c r="E4483" s="10"/>
    </row>
    <row r="4484" spans="2:5" ht="15" customHeight="1" x14ac:dyDescent="0.25">
      <c r="B4484" s="9"/>
      <c r="C4484" s="216" t="s">
        <v>262</v>
      </c>
      <c r="D4484" s="217"/>
      <c r="E4484" s="10"/>
    </row>
    <row r="4485" spans="2:5" ht="15" customHeight="1" x14ac:dyDescent="0.25">
      <c r="B4485" s="9"/>
      <c r="C4485" s="18" t="s">
        <v>0</v>
      </c>
      <c r="D4485" s="11">
        <v>517.82568000000003</v>
      </c>
      <c r="E4485" s="10"/>
    </row>
    <row r="4486" spans="2:5" ht="15" customHeight="1" x14ac:dyDescent="0.25">
      <c r="B4486" s="9"/>
      <c r="C4486" s="14" t="s">
        <v>3</v>
      </c>
      <c r="D4486" s="11">
        <v>517.82568000000003</v>
      </c>
      <c r="E4486" s="10"/>
    </row>
    <row r="4487" spans="2:5" ht="15" customHeight="1" x14ac:dyDescent="0.25">
      <c r="B4487" s="9"/>
      <c r="C4487" s="22" t="s">
        <v>10</v>
      </c>
      <c r="D4487" s="26">
        <v>496.01893000000001</v>
      </c>
      <c r="E4487" s="10"/>
    </row>
    <row r="4488" spans="2:5" ht="15" customHeight="1" x14ac:dyDescent="0.25">
      <c r="B4488" s="9"/>
      <c r="C4488" s="17" t="s">
        <v>11</v>
      </c>
      <c r="D4488" s="7">
        <v>280.23235</v>
      </c>
      <c r="E4488" s="10"/>
    </row>
    <row r="4489" spans="2:5" ht="15" customHeight="1" x14ac:dyDescent="0.25">
      <c r="B4489" s="9"/>
      <c r="C4489" s="17" t="s">
        <v>12</v>
      </c>
      <c r="D4489" s="7">
        <v>176.35489000000001</v>
      </c>
      <c r="E4489" s="10"/>
    </row>
    <row r="4490" spans="2:5" ht="15" customHeight="1" x14ac:dyDescent="0.25">
      <c r="B4490" s="9"/>
      <c r="C4490" s="17" t="s">
        <v>16</v>
      </c>
      <c r="D4490" s="7">
        <v>39.431690000000003</v>
      </c>
      <c r="E4490" s="10"/>
    </row>
    <row r="4491" spans="2:5" ht="15" customHeight="1" x14ac:dyDescent="0.25">
      <c r="B4491" s="9"/>
      <c r="C4491" s="15" t="s">
        <v>23</v>
      </c>
      <c r="D4491" s="7">
        <v>517.82568000000003</v>
      </c>
      <c r="E4491" s="10"/>
    </row>
    <row r="4492" spans="2:5" ht="15" customHeight="1" x14ac:dyDescent="0.25">
      <c r="B4492" s="9"/>
      <c r="C4492" s="18" t="s">
        <v>0</v>
      </c>
      <c r="D4492" s="11">
        <v>517.82568000000003</v>
      </c>
      <c r="E4492" s="10"/>
    </row>
    <row r="4493" spans="2:5" ht="15" customHeight="1" x14ac:dyDescent="0.25">
      <c r="B4493" s="9"/>
      <c r="C4493" s="15" t="s">
        <v>25</v>
      </c>
      <c r="D4493" s="7">
        <v>496.01893000000001</v>
      </c>
      <c r="E4493" s="10"/>
    </row>
    <row r="4494" spans="2:5" ht="15" customHeight="1" x14ac:dyDescent="0.25">
      <c r="B4494" s="9"/>
      <c r="C4494" s="22" t="s">
        <v>10</v>
      </c>
      <c r="D4494" s="26">
        <v>496.01893000000001</v>
      </c>
      <c r="E4494" s="10"/>
    </row>
    <row r="4495" spans="2:5" ht="15" customHeight="1" x14ac:dyDescent="0.25">
      <c r="B4495" s="9"/>
      <c r="C4495" s="21" t="s">
        <v>27</v>
      </c>
      <c r="D4495" s="12">
        <v>21.806750000000001</v>
      </c>
      <c r="E4495" s="10"/>
    </row>
    <row r="4496" spans="2:5" ht="15" customHeight="1" x14ac:dyDescent="0.25">
      <c r="B4496" s="9"/>
      <c r="C4496" s="21" t="s">
        <v>28</v>
      </c>
      <c r="D4496" s="12">
        <v>298.64997</v>
      </c>
      <c r="E4496" s="10"/>
    </row>
    <row r="4497" spans="2:5" ht="15" customHeight="1" x14ac:dyDescent="0.25">
      <c r="B4497" s="9"/>
      <c r="C4497" s="21" t="s">
        <v>29</v>
      </c>
      <c r="D4497" s="12">
        <v>320.45672000000002</v>
      </c>
      <c r="E4497" s="10"/>
    </row>
    <row r="4498" spans="2:5" ht="15" customHeight="1" x14ac:dyDescent="0.25">
      <c r="B4498" s="9"/>
      <c r="C4498" s="15" t="s">
        <v>31</v>
      </c>
      <c r="D4498" s="8">
        <v>132</v>
      </c>
      <c r="E4498" s="10"/>
    </row>
    <row r="4499" spans="2:5" ht="30" customHeight="1" x14ac:dyDescent="0.25">
      <c r="B4499" s="9"/>
      <c r="C4499" s="16" t="s">
        <v>32</v>
      </c>
      <c r="D4499" s="8">
        <v>106</v>
      </c>
      <c r="E4499" s="10"/>
    </row>
    <row r="4500" spans="2:5" ht="15" customHeight="1" x14ac:dyDescent="0.25">
      <c r="B4500" s="9"/>
      <c r="C4500" s="16" t="s">
        <v>33</v>
      </c>
      <c r="D4500" s="8">
        <v>26</v>
      </c>
      <c r="E4500" s="10"/>
    </row>
    <row r="4501" spans="2:5" ht="15" customHeight="1" x14ac:dyDescent="0.25">
      <c r="B4501" s="9"/>
      <c r="C4501" s="216" t="s">
        <v>263</v>
      </c>
      <c r="D4501" s="217"/>
      <c r="E4501" s="10"/>
    </row>
    <row r="4502" spans="2:5" ht="15" customHeight="1" x14ac:dyDescent="0.25">
      <c r="B4502" s="9"/>
      <c r="C4502" s="18" t="s">
        <v>0</v>
      </c>
      <c r="D4502" s="11">
        <v>1.204</v>
      </c>
      <c r="E4502" s="10"/>
    </row>
    <row r="4503" spans="2:5" ht="15" customHeight="1" x14ac:dyDescent="0.25">
      <c r="B4503" s="9"/>
      <c r="C4503" s="14" t="s">
        <v>3</v>
      </c>
      <c r="D4503" s="11">
        <v>1.204</v>
      </c>
      <c r="E4503" s="10"/>
    </row>
    <row r="4504" spans="2:5" ht="15" customHeight="1" x14ac:dyDescent="0.25">
      <c r="B4504" s="9"/>
      <c r="C4504" s="22" t="s">
        <v>10</v>
      </c>
      <c r="D4504" s="26">
        <v>1.2</v>
      </c>
      <c r="E4504" s="10"/>
    </row>
    <row r="4505" spans="2:5" ht="15" customHeight="1" x14ac:dyDescent="0.25">
      <c r="B4505" s="9"/>
      <c r="C4505" s="17" t="s">
        <v>11</v>
      </c>
      <c r="D4505" s="7">
        <v>1.2</v>
      </c>
      <c r="E4505" s="10"/>
    </row>
    <row r="4506" spans="2:5" ht="15" customHeight="1" x14ac:dyDescent="0.25">
      <c r="B4506" s="9"/>
      <c r="C4506" s="15" t="s">
        <v>23</v>
      </c>
      <c r="D4506" s="7">
        <v>1.204</v>
      </c>
      <c r="E4506" s="10"/>
    </row>
    <row r="4507" spans="2:5" ht="15" customHeight="1" x14ac:dyDescent="0.25">
      <c r="B4507" s="9"/>
      <c r="C4507" s="18" t="s">
        <v>0</v>
      </c>
      <c r="D4507" s="11">
        <v>1.204</v>
      </c>
      <c r="E4507" s="10"/>
    </row>
    <row r="4508" spans="2:5" ht="15" customHeight="1" x14ac:dyDescent="0.25">
      <c r="B4508" s="9"/>
      <c r="C4508" s="15" t="s">
        <v>25</v>
      </c>
      <c r="D4508" s="7">
        <v>1.2</v>
      </c>
      <c r="E4508" s="10"/>
    </row>
    <row r="4509" spans="2:5" ht="15" customHeight="1" x14ac:dyDescent="0.25">
      <c r="B4509" s="9"/>
      <c r="C4509" s="22" t="s">
        <v>10</v>
      </c>
      <c r="D4509" s="26">
        <v>1.2</v>
      </c>
      <c r="E4509" s="10"/>
    </row>
    <row r="4510" spans="2:5" ht="15" customHeight="1" x14ac:dyDescent="0.25">
      <c r="B4510" s="9"/>
      <c r="C4510" s="21" t="s">
        <v>29</v>
      </c>
      <c r="D4510" s="12">
        <v>5.4200000000000003E-3</v>
      </c>
      <c r="E4510" s="10"/>
    </row>
    <row r="4511" spans="2:5" ht="15" customHeight="1" x14ac:dyDescent="0.25">
      <c r="B4511" s="9"/>
      <c r="C4511" s="15" t="s">
        <v>31</v>
      </c>
      <c r="D4511" s="8">
        <v>16</v>
      </c>
      <c r="E4511" s="10"/>
    </row>
    <row r="4512" spans="2:5" ht="30" customHeight="1" x14ac:dyDescent="0.25">
      <c r="B4512" s="9"/>
      <c r="C4512" s="16" t="s">
        <v>32</v>
      </c>
      <c r="D4512" s="8">
        <v>10</v>
      </c>
      <c r="E4512" s="10"/>
    </row>
    <row r="4513" spans="2:5" ht="15" customHeight="1" x14ac:dyDescent="0.25">
      <c r="B4513" s="9"/>
      <c r="C4513" s="16" t="s">
        <v>33</v>
      </c>
      <c r="D4513" s="8">
        <v>6</v>
      </c>
      <c r="E4513" s="10"/>
    </row>
    <row r="4514" spans="2:5" ht="13.8" x14ac:dyDescent="0.25">
      <c r="B4514" s="9"/>
      <c r="C4514" s="216" t="s">
        <v>264</v>
      </c>
      <c r="D4514" s="217"/>
      <c r="E4514" s="10"/>
    </row>
    <row r="4515" spans="2:5" ht="15" customHeight="1" x14ac:dyDescent="0.25">
      <c r="B4515" s="9"/>
      <c r="C4515" s="18" t="s">
        <v>0</v>
      </c>
      <c r="D4515" s="11">
        <v>85.6</v>
      </c>
      <c r="E4515" s="10"/>
    </row>
    <row r="4516" spans="2:5" ht="15" customHeight="1" x14ac:dyDescent="0.25">
      <c r="B4516" s="9"/>
      <c r="C4516" s="14" t="s">
        <v>3</v>
      </c>
      <c r="D4516" s="11">
        <v>85.6</v>
      </c>
      <c r="E4516" s="10"/>
    </row>
    <row r="4517" spans="2:5" ht="15" customHeight="1" x14ac:dyDescent="0.25">
      <c r="B4517" s="9"/>
      <c r="C4517" s="22" t="s">
        <v>10</v>
      </c>
      <c r="D4517" s="26">
        <v>85.6</v>
      </c>
      <c r="E4517" s="10"/>
    </row>
    <row r="4518" spans="2:5" ht="15" customHeight="1" x14ac:dyDescent="0.25">
      <c r="B4518" s="9"/>
      <c r="C4518" s="17" t="s">
        <v>11</v>
      </c>
      <c r="D4518" s="7">
        <v>75.849999999999994</v>
      </c>
      <c r="E4518" s="10"/>
    </row>
    <row r="4519" spans="2:5" ht="15" customHeight="1" x14ac:dyDescent="0.25">
      <c r="B4519" s="9"/>
      <c r="C4519" s="17" t="s">
        <v>12</v>
      </c>
      <c r="D4519" s="7">
        <v>9.75</v>
      </c>
      <c r="E4519" s="10"/>
    </row>
    <row r="4520" spans="2:5" ht="15" customHeight="1" x14ac:dyDescent="0.25">
      <c r="B4520" s="9"/>
      <c r="C4520" s="15" t="s">
        <v>23</v>
      </c>
      <c r="D4520" s="7">
        <v>85.6</v>
      </c>
      <c r="E4520" s="10"/>
    </row>
    <row r="4521" spans="2:5" ht="15" customHeight="1" x14ac:dyDescent="0.25">
      <c r="B4521" s="9"/>
      <c r="C4521" s="18" t="s">
        <v>0</v>
      </c>
      <c r="D4521" s="11">
        <v>85.6</v>
      </c>
      <c r="E4521" s="10"/>
    </row>
    <row r="4522" spans="2:5" ht="15" customHeight="1" x14ac:dyDescent="0.25">
      <c r="B4522" s="9"/>
      <c r="C4522" s="15" t="s">
        <v>25</v>
      </c>
      <c r="D4522" s="7">
        <v>85.6</v>
      </c>
      <c r="E4522" s="10"/>
    </row>
    <row r="4523" spans="2:5" ht="15" customHeight="1" x14ac:dyDescent="0.25">
      <c r="B4523" s="9"/>
      <c r="C4523" s="22" t="s">
        <v>10</v>
      </c>
      <c r="D4523" s="26">
        <v>85.6</v>
      </c>
      <c r="E4523" s="10"/>
    </row>
    <row r="4524" spans="2:5" ht="15" customHeight="1" x14ac:dyDescent="0.25">
      <c r="B4524" s="9"/>
      <c r="C4524" s="21" t="s">
        <v>28</v>
      </c>
      <c r="D4524" s="12">
        <v>2.5839300000000001</v>
      </c>
      <c r="E4524" s="10"/>
    </row>
    <row r="4525" spans="2:5" ht="15" customHeight="1" x14ac:dyDescent="0.25">
      <c r="B4525" s="9"/>
      <c r="C4525" s="21" t="s">
        <v>29</v>
      </c>
      <c r="D4525" s="12">
        <v>2.5839300000000001</v>
      </c>
      <c r="E4525" s="10"/>
    </row>
    <row r="4526" spans="2:5" ht="15" customHeight="1" x14ac:dyDescent="0.25">
      <c r="B4526" s="9"/>
      <c r="C4526" s="15" t="s">
        <v>31</v>
      </c>
      <c r="D4526" s="8">
        <v>33</v>
      </c>
      <c r="E4526" s="10"/>
    </row>
    <row r="4527" spans="2:5" ht="30" customHeight="1" x14ac:dyDescent="0.25">
      <c r="B4527" s="9"/>
      <c r="C4527" s="16" t="s">
        <v>32</v>
      </c>
      <c r="D4527" s="8">
        <v>27</v>
      </c>
      <c r="E4527" s="10"/>
    </row>
    <row r="4528" spans="2:5" ht="15" customHeight="1" x14ac:dyDescent="0.25">
      <c r="B4528" s="9"/>
      <c r="C4528" s="16" t="s">
        <v>33</v>
      </c>
      <c r="D4528" s="8">
        <v>6</v>
      </c>
      <c r="E4528" s="10"/>
    </row>
    <row r="4529" spans="2:5" ht="15" customHeight="1" x14ac:dyDescent="0.25">
      <c r="B4529" s="9"/>
      <c r="C4529" s="216" t="s">
        <v>265</v>
      </c>
      <c r="D4529" s="217"/>
      <c r="E4529" s="10"/>
    </row>
    <row r="4530" spans="2:5" ht="15" customHeight="1" x14ac:dyDescent="0.25">
      <c r="B4530" s="9"/>
      <c r="C4530" s="18" t="s">
        <v>0</v>
      </c>
      <c r="D4530" s="11">
        <v>336.72113000000002</v>
      </c>
      <c r="E4530" s="10"/>
    </row>
    <row r="4531" spans="2:5" ht="15" customHeight="1" x14ac:dyDescent="0.25">
      <c r="B4531" s="9"/>
      <c r="C4531" s="14" t="s">
        <v>2</v>
      </c>
      <c r="D4531" s="11">
        <v>70</v>
      </c>
      <c r="E4531" s="10"/>
    </row>
    <row r="4532" spans="2:5" ht="15" customHeight="1" x14ac:dyDescent="0.25">
      <c r="B4532" s="9"/>
      <c r="C4532" s="14" t="s">
        <v>3</v>
      </c>
      <c r="D4532" s="11">
        <v>266.72113000000002</v>
      </c>
      <c r="E4532" s="10"/>
    </row>
    <row r="4533" spans="2:5" ht="15" customHeight="1" x14ac:dyDescent="0.25">
      <c r="B4533" s="9"/>
      <c r="C4533" s="22" t="s">
        <v>10</v>
      </c>
      <c r="D4533" s="26">
        <v>281.15526999999997</v>
      </c>
      <c r="E4533" s="10"/>
    </row>
    <row r="4534" spans="2:5" ht="15" customHeight="1" x14ac:dyDescent="0.25">
      <c r="B4534" s="9"/>
      <c r="C4534" s="17" t="s">
        <v>11</v>
      </c>
      <c r="D4534" s="7">
        <v>7.5049999999999999</v>
      </c>
      <c r="E4534" s="10"/>
    </row>
    <row r="4535" spans="2:5" ht="15" customHeight="1" x14ac:dyDescent="0.25">
      <c r="B4535" s="9"/>
      <c r="C4535" s="17" t="s">
        <v>12</v>
      </c>
      <c r="D4535" s="7">
        <v>169.89401999999995</v>
      </c>
      <c r="E4535" s="10"/>
    </row>
    <row r="4536" spans="2:5" ht="15" customHeight="1" x14ac:dyDescent="0.25">
      <c r="B4536" s="9"/>
      <c r="C4536" s="17" t="s">
        <v>16</v>
      </c>
      <c r="D4536" s="7">
        <v>103.75624999999999</v>
      </c>
      <c r="E4536" s="10"/>
    </row>
    <row r="4537" spans="2:5" ht="15" customHeight="1" x14ac:dyDescent="0.25">
      <c r="B4537" s="9"/>
      <c r="C4537" s="22" t="s">
        <v>17</v>
      </c>
      <c r="D4537" s="26">
        <v>24</v>
      </c>
      <c r="E4537" s="10"/>
    </row>
    <row r="4538" spans="2:5" ht="15" customHeight="1" x14ac:dyDescent="0.25">
      <c r="B4538" s="9"/>
      <c r="C4538" s="15" t="s">
        <v>23</v>
      </c>
      <c r="D4538" s="7">
        <v>336.72113000000002</v>
      </c>
      <c r="E4538" s="10"/>
    </row>
    <row r="4539" spans="2:5" ht="15" customHeight="1" x14ac:dyDescent="0.25">
      <c r="B4539" s="9"/>
      <c r="C4539" s="18" t="s">
        <v>0</v>
      </c>
      <c r="D4539" s="11">
        <v>336.72113000000002</v>
      </c>
      <c r="E4539" s="10"/>
    </row>
    <row r="4540" spans="2:5" ht="15" customHeight="1" x14ac:dyDescent="0.25">
      <c r="B4540" s="9"/>
      <c r="C4540" s="15" t="s">
        <v>25</v>
      </c>
      <c r="D4540" s="7">
        <v>305.15526999999997</v>
      </c>
      <c r="E4540" s="10"/>
    </row>
    <row r="4541" spans="2:5" ht="15" customHeight="1" x14ac:dyDescent="0.25">
      <c r="B4541" s="9"/>
      <c r="C4541" s="22" t="s">
        <v>10</v>
      </c>
      <c r="D4541" s="26">
        <v>281.15526999999997</v>
      </c>
      <c r="E4541" s="10"/>
    </row>
    <row r="4542" spans="2:5" ht="15" customHeight="1" x14ac:dyDescent="0.25">
      <c r="B4542" s="9"/>
      <c r="C4542" s="22" t="s">
        <v>17</v>
      </c>
      <c r="D4542" s="26">
        <v>24</v>
      </c>
      <c r="E4542" s="10"/>
    </row>
    <row r="4543" spans="2:5" ht="15" customHeight="1" x14ac:dyDescent="0.25">
      <c r="B4543" s="9"/>
      <c r="C4543" s="21" t="s">
        <v>27</v>
      </c>
      <c r="D4543" s="12">
        <v>31.565860000000001</v>
      </c>
      <c r="E4543" s="10"/>
    </row>
    <row r="4544" spans="2:5" ht="15" customHeight="1" x14ac:dyDescent="0.25">
      <c r="B4544" s="9"/>
      <c r="C4544" s="21" t="s">
        <v>28</v>
      </c>
      <c r="D4544" s="12">
        <v>89.833879999999994</v>
      </c>
      <c r="E4544" s="10"/>
    </row>
    <row r="4545" spans="2:5" ht="15" customHeight="1" x14ac:dyDescent="0.25">
      <c r="B4545" s="9"/>
      <c r="C4545" s="21" t="s">
        <v>29</v>
      </c>
      <c r="D4545" s="12">
        <v>121.39973999999999</v>
      </c>
      <c r="E4545" s="10"/>
    </row>
    <row r="4546" spans="2:5" ht="15" customHeight="1" x14ac:dyDescent="0.25">
      <c r="B4546" s="9"/>
      <c r="C4546" s="15" t="s">
        <v>31</v>
      </c>
      <c r="D4546" s="8">
        <v>60</v>
      </c>
      <c r="E4546" s="10"/>
    </row>
    <row r="4547" spans="2:5" ht="30" customHeight="1" x14ac:dyDescent="0.25">
      <c r="B4547" s="9"/>
      <c r="C4547" s="16" t="s">
        <v>32</v>
      </c>
      <c r="D4547" s="8">
        <v>50</v>
      </c>
      <c r="E4547" s="10"/>
    </row>
    <row r="4548" spans="2:5" ht="15" customHeight="1" x14ac:dyDescent="0.25">
      <c r="B4548" s="9"/>
      <c r="C4548" s="16" t="s">
        <v>33</v>
      </c>
      <c r="D4548" s="8">
        <v>10</v>
      </c>
      <c r="E4548" s="10"/>
    </row>
    <row r="4549" spans="2:5" ht="15" customHeight="1" x14ac:dyDescent="0.25">
      <c r="B4549" s="9"/>
      <c r="C4549" s="216" t="s">
        <v>266</v>
      </c>
      <c r="D4549" s="217"/>
      <c r="E4549" s="10"/>
    </row>
    <row r="4550" spans="2:5" ht="15" customHeight="1" x14ac:dyDescent="0.25">
      <c r="B4550" s="9"/>
      <c r="C4550" s="18" t="s">
        <v>0</v>
      </c>
      <c r="D4550" s="11">
        <v>441.58949999999999</v>
      </c>
      <c r="E4550" s="10"/>
    </row>
    <row r="4551" spans="2:5" ht="15" customHeight="1" x14ac:dyDescent="0.25">
      <c r="B4551" s="9"/>
      <c r="C4551" s="14" t="s">
        <v>3</v>
      </c>
      <c r="D4551" s="11">
        <v>441.58949999999999</v>
      </c>
      <c r="E4551" s="10"/>
    </row>
    <row r="4552" spans="2:5" ht="15" customHeight="1" x14ac:dyDescent="0.25">
      <c r="B4552" s="9"/>
      <c r="C4552" s="22" t="s">
        <v>10</v>
      </c>
      <c r="D4552" s="26">
        <v>425.47960999999998</v>
      </c>
      <c r="E4552" s="10"/>
    </row>
    <row r="4553" spans="2:5" ht="15" customHeight="1" x14ac:dyDescent="0.25">
      <c r="B4553" s="9"/>
      <c r="C4553" s="17" t="s">
        <v>11</v>
      </c>
      <c r="D4553" s="7">
        <v>104.31</v>
      </c>
      <c r="E4553" s="10"/>
    </row>
    <row r="4554" spans="2:5" ht="15" customHeight="1" x14ac:dyDescent="0.25">
      <c r="B4554" s="9"/>
      <c r="C4554" s="17" t="s">
        <v>12</v>
      </c>
      <c r="D4554" s="7">
        <v>299.57837999999998</v>
      </c>
      <c r="E4554" s="10"/>
    </row>
    <row r="4555" spans="2:5" ht="15" customHeight="1" x14ac:dyDescent="0.25">
      <c r="B4555" s="9"/>
      <c r="C4555" s="17" t="s">
        <v>16</v>
      </c>
      <c r="D4555" s="7">
        <v>21.591229999999999</v>
      </c>
      <c r="E4555" s="10"/>
    </row>
    <row r="4556" spans="2:5" ht="15" customHeight="1" x14ac:dyDescent="0.25">
      <c r="B4556" s="9"/>
      <c r="C4556" s="22" t="s">
        <v>17</v>
      </c>
      <c r="D4556" s="26">
        <v>3.92232</v>
      </c>
      <c r="E4556" s="10"/>
    </row>
    <row r="4557" spans="2:5" ht="15" customHeight="1" x14ac:dyDescent="0.25">
      <c r="B4557" s="9"/>
      <c r="C4557" s="15" t="s">
        <v>23</v>
      </c>
      <c r="D4557" s="7">
        <v>441.58949999999999</v>
      </c>
      <c r="E4557" s="10"/>
    </row>
    <row r="4558" spans="2:5" ht="15" customHeight="1" x14ac:dyDescent="0.25">
      <c r="B4558" s="9"/>
      <c r="C4558" s="18" t="s">
        <v>0</v>
      </c>
      <c r="D4558" s="11">
        <v>441.58949999999999</v>
      </c>
      <c r="E4558" s="10"/>
    </row>
    <row r="4559" spans="2:5" ht="15" customHeight="1" x14ac:dyDescent="0.25">
      <c r="B4559" s="9"/>
      <c r="C4559" s="15" t="s">
        <v>25</v>
      </c>
      <c r="D4559" s="7">
        <v>429.40192999999999</v>
      </c>
      <c r="E4559" s="10"/>
    </row>
    <row r="4560" spans="2:5" ht="15" customHeight="1" x14ac:dyDescent="0.25">
      <c r="B4560" s="9"/>
      <c r="C4560" s="22" t="s">
        <v>10</v>
      </c>
      <c r="D4560" s="26">
        <v>425.47960999999998</v>
      </c>
      <c r="E4560" s="10"/>
    </row>
    <row r="4561" spans="2:5" ht="15" customHeight="1" x14ac:dyDescent="0.25">
      <c r="B4561" s="9"/>
      <c r="C4561" s="22" t="s">
        <v>17</v>
      </c>
      <c r="D4561" s="26">
        <v>3.92232</v>
      </c>
      <c r="E4561" s="10"/>
    </row>
    <row r="4562" spans="2:5" ht="15" customHeight="1" x14ac:dyDescent="0.25">
      <c r="B4562" s="9"/>
      <c r="C4562" s="21" t="s">
        <v>27</v>
      </c>
      <c r="D4562" s="12">
        <v>12.187569999999999</v>
      </c>
      <c r="E4562" s="10"/>
    </row>
    <row r="4563" spans="2:5" ht="15" customHeight="1" x14ac:dyDescent="0.25">
      <c r="B4563" s="9"/>
      <c r="C4563" s="21" t="s">
        <v>28</v>
      </c>
      <c r="D4563" s="12">
        <v>3.6422500000000002</v>
      </c>
      <c r="E4563" s="10"/>
    </row>
    <row r="4564" spans="2:5" ht="15" customHeight="1" x14ac:dyDescent="0.25">
      <c r="B4564" s="9"/>
      <c r="C4564" s="21" t="s">
        <v>29</v>
      </c>
      <c r="D4564" s="12">
        <v>15.82982</v>
      </c>
      <c r="E4564" s="10"/>
    </row>
    <row r="4565" spans="2:5" ht="15" customHeight="1" x14ac:dyDescent="0.25">
      <c r="B4565" s="9"/>
      <c r="C4565" s="15" t="s">
        <v>31</v>
      </c>
      <c r="D4565" s="8">
        <v>97</v>
      </c>
      <c r="E4565" s="10"/>
    </row>
    <row r="4566" spans="2:5" ht="30" customHeight="1" x14ac:dyDescent="0.25">
      <c r="B4566" s="9"/>
      <c r="C4566" s="16" t="s">
        <v>32</v>
      </c>
      <c r="D4566" s="8">
        <v>67</v>
      </c>
      <c r="E4566" s="10"/>
    </row>
    <row r="4567" spans="2:5" ht="15" customHeight="1" x14ac:dyDescent="0.25">
      <c r="B4567" s="9"/>
      <c r="C4567" s="16" t="s">
        <v>33</v>
      </c>
      <c r="D4567" s="8">
        <v>30</v>
      </c>
      <c r="E4567" s="10"/>
    </row>
    <row r="4568" spans="2:5" ht="13.8" x14ac:dyDescent="0.25">
      <c r="B4568" s="9"/>
      <c r="C4568" s="216" t="s">
        <v>267</v>
      </c>
      <c r="D4568" s="217"/>
      <c r="E4568" s="10"/>
    </row>
    <row r="4569" spans="2:5" ht="15" customHeight="1" x14ac:dyDescent="0.25">
      <c r="B4569" s="9"/>
      <c r="C4569" s="18" t="s">
        <v>0</v>
      </c>
      <c r="D4569" s="11">
        <v>104.68964</v>
      </c>
      <c r="E4569" s="10"/>
    </row>
    <row r="4570" spans="2:5" ht="15" customHeight="1" x14ac:dyDescent="0.25">
      <c r="B4570" s="9"/>
      <c r="C4570" s="14" t="s">
        <v>3</v>
      </c>
      <c r="D4570" s="11">
        <v>104.68964</v>
      </c>
      <c r="E4570" s="10"/>
    </row>
    <row r="4571" spans="2:5" ht="15" customHeight="1" x14ac:dyDescent="0.25">
      <c r="B4571" s="9"/>
      <c r="C4571" s="22" t="s">
        <v>10</v>
      </c>
      <c r="D4571" s="26">
        <v>103.93230000000001</v>
      </c>
      <c r="E4571" s="10"/>
    </row>
    <row r="4572" spans="2:5" ht="15" customHeight="1" x14ac:dyDescent="0.25">
      <c r="B4572" s="9"/>
      <c r="C4572" s="17" t="s">
        <v>11</v>
      </c>
      <c r="D4572" s="7">
        <v>83.185000000000002</v>
      </c>
      <c r="E4572" s="10"/>
    </row>
    <row r="4573" spans="2:5" ht="15" customHeight="1" x14ac:dyDescent="0.25">
      <c r="B4573" s="9"/>
      <c r="C4573" s="17" t="s">
        <v>12</v>
      </c>
      <c r="D4573" s="7">
        <v>20.2913</v>
      </c>
      <c r="E4573" s="10"/>
    </row>
    <row r="4574" spans="2:5" ht="15" customHeight="1" x14ac:dyDescent="0.25">
      <c r="B4574" s="9"/>
      <c r="C4574" s="17" t="s">
        <v>16</v>
      </c>
      <c r="D4574" s="7">
        <v>0.45600000000000002</v>
      </c>
      <c r="E4574" s="10"/>
    </row>
    <row r="4575" spans="2:5" ht="15" customHeight="1" x14ac:dyDescent="0.25">
      <c r="B4575" s="9"/>
      <c r="C4575" s="25" t="s">
        <v>17</v>
      </c>
      <c r="D4575" s="26">
        <v>3.0979999999999999</v>
      </c>
      <c r="E4575" s="10"/>
    </row>
    <row r="4576" spans="2:5" ht="15" customHeight="1" x14ac:dyDescent="0.25">
      <c r="B4576" s="9"/>
      <c r="C4576" s="15" t="s">
        <v>23</v>
      </c>
      <c r="D4576" s="7">
        <v>104.68964</v>
      </c>
      <c r="E4576" s="10"/>
    </row>
    <row r="4577" spans="2:5" ht="15" customHeight="1" x14ac:dyDescent="0.25">
      <c r="B4577" s="9"/>
      <c r="C4577" s="18" t="s">
        <v>0</v>
      </c>
      <c r="D4577" s="11">
        <v>104.68964</v>
      </c>
      <c r="E4577" s="10"/>
    </row>
    <row r="4578" spans="2:5" ht="15" customHeight="1" x14ac:dyDescent="0.25">
      <c r="B4578" s="9"/>
      <c r="C4578" s="15" t="s">
        <v>25</v>
      </c>
      <c r="D4578" s="7">
        <v>107.0303</v>
      </c>
      <c r="E4578" s="10"/>
    </row>
    <row r="4579" spans="2:5" ht="15" customHeight="1" x14ac:dyDescent="0.25">
      <c r="B4579" s="9"/>
      <c r="C4579" s="22" t="s">
        <v>10</v>
      </c>
      <c r="D4579" s="26">
        <v>103.9323</v>
      </c>
      <c r="E4579" s="10"/>
    </row>
    <row r="4580" spans="2:5" ht="15" customHeight="1" x14ac:dyDescent="0.25">
      <c r="B4580" s="9"/>
      <c r="C4580" s="23" t="s">
        <v>17</v>
      </c>
      <c r="D4580" s="26">
        <v>3.0979999999999999</v>
      </c>
      <c r="E4580" s="10"/>
    </row>
    <row r="4581" spans="2:5" ht="15" customHeight="1" x14ac:dyDescent="0.25">
      <c r="B4581" s="9"/>
      <c r="C4581" s="21" t="s">
        <v>27</v>
      </c>
      <c r="D4581" s="12">
        <v>-2.3406600000000002</v>
      </c>
      <c r="E4581" s="10"/>
    </row>
    <row r="4582" spans="2:5" ht="15" customHeight="1" x14ac:dyDescent="0.25">
      <c r="B4582" s="9"/>
      <c r="C4582" s="21" t="s">
        <v>28</v>
      </c>
      <c r="D4582" s="12">
        <v>8.3556299999999997</v>
      </c>
      <c r="E4582" s="10"/>
    </row>
    <row r="4583" spans="2:5" ht="15" customHeight="1" x14ac:dyDescent="0.25">
      <c r="B4583" s="9"/>
      <c r="C4583" s="21" t="s">
        <v>29</v>
      </c>
      <c r="D4583" s="12">
        <v>6.0149699999999999</v>
      </c>
      <c r="E4583" s="10"/>
    </row>
    <row r="4584" spans="2:5" ht="15" customHeight="1" x14ac:dyDescent="0.25">
      <c r="B4584" s="9"/>
      <c r="C4584" s="15" t="s">
        <v>31</v>
      </c>
      <c r="D4584" s="8">
        <v>28</v>
      </c>
      <c r="E4584" s="10"/>
    </row>
    <row r="4585" spans="2:5" ht="30" customHeight="1" x14ac:dyDescent="0.25">
      <c r="B4585" s="9"/>
      <c r="C4585" s="16" t="s">
        <v>32</v>
      </c>
      <c r="D4585" s="8">
        <v>19</v>
      </c>
      <c r="E4585" s="10"/>
    </row>
    <row r="4586" spans="2:5" ht="15" customHeight="1" x14ac:dyDescent="0.25">
      <c r="B4586" s="9"/>
      <c r="C4586" s="16" t="s">
        <v>33</v>
      </c>
      <c r="D4586" s="8">
        <v>9</v>
      </c>
      <c r="E4586" s="10"/>
    </row>
    <row r="4587" spans="2:5" ht="15" customHeight="1" x14ac:dyDescent="0.25">
      <c r="B4587" s="9"/>
      <c r="C4587" s="216" t="s">
        <v>268</v>
      </c>
      <c r="D4587" s="217"/>
      <c r="E4587" s="10"/>
    </row>
    <row r="4588" spans="2:5" ht="15" customHeight="1" x14ac:dyDescent="0.25">
      <c r="B4588" s="9"/>
      <c r="C4588" s="18" t="s">
        <v>0</v>
      </c>
      <c r="D4588" s="11">
        <v>156.22094000000001</v>
      </c>
      <c r="E4588" s="10"/>
    </row>
    <row r="4589" spans="2:5" ht="15" customHeight="1" x14ac:dyDescent="0.25">
      <c r="B4589" s="9"/>
      <c r="C4589" s="14" t="s">
        <v>2</v>
      </c>
      <c r="D4589" s="11">
        <v>13</v>
      </c>
      <c r="E4589" s="10"/>
    </row>
    <row r="4590" spans="2:5" ht="15" customHeight="1" x14ac:dyDescent="0.25">
      <c r="B4590" s="9"/>
      <c r="C4590" s="14" t="s">
        <v>3</v>
      </c>
      <c r="D4590" s="11">
        <v>143.22094000000001</v>
      </c>
      <c r="E4590" s="10"/>
    </row>
    <row r="4591" spans="2:5" ht="15" customHeight="1" x14ac:dyDescent="0.25">
      <c r="B4591" s="9"/>
      <c r="C4591" s="22" t="s">
        <v>10</v>
      </c>
      <c r="D4591" s="26">
        <v>167.47729999999996</v>
      </c>
      <c r="E4591" s="10"/>
    </row>
    <row r="4592" spans="2:5" ht="15" customHeight="1" x14ac:dyDescent="0.25">
      <c r="B4592" s="9"/>
      <c r="C4592" s="17" t="s">
        <v>11</v>
      </c>
      <c r="D4592" s="7">
        <v>13.102499999999999</v>
      </c>
      <c r="E4592" s="10"/>
    </row>
    <row r="4593" spans="2:5" ht="15" customHeight="1" x14ac:dyDescent="0.25">
      <c r="B4593" s="9"/>
      <c r="C4593" s="17" t="s">
        <v>12</v>
      </c>
      <c r="D4593" s="7">
        <v>154.33829999999998</v>
      </c>
      <c r="E4593" s="10"/>
    </row>
    <row r="4594" spans="2:5" ht="15" customHeight="1" x14ac:dyDescent="0.25">
      <c r="B4594" s="9"/>
      <c r="C4594" s="17" t="s">
        <v>16</v>
      </c>
      <c r="D4594" s="7">
        <v>3.6499999999999998E-2</v>
      </c>
      <c r="E4594" s="10"/>
    </row>
    <row r="4595" spans="2:5" ht="15" customHeight="1" x14ac:dyDescent="0.25">
      <c r="B4595" s="9"/>
      <c r="C4595" s="15" t="s">
        <v>23</v>
      </c>
      <c r="D4595" s="7">
        <v>156.22094000000001</v>
      </c>
      <c r="E4595" s="10"/>
    </row>
    <row r="4596" spans="2:5" ht="15" customHeight="1" x14ac:dyDescent="0.25">
      <c r="B4596" s="9"/>
      <c r="C4596" s="18" t="s">
        <v>0</v>
      </c>
      <c r="D4596" s="11">
        <v>156.22094000000001</v>
      </c>
      <c r="E4596" s="10"/>
    </row>
    <row r="4597" spans="2:5" ht="15" customHeight="1" x14ac:dyDescent="0.25">
      <c r="B4597" s="9"/>
      <c r="C4597" s="15" t="s">
        <v>25</v>
      </c>
      <c r="D4597" s="7">
        <v>167.47730000000001</v>
      </c>
      <c r="E4597" s="10"/>
    </row>
    <row r="4598" spans="2:5" ht="15" customHeight="1" x14ac:dyDescent="0.25">
      <c r="B4598" s="9"/>
      <c r="C4598" s="22" t="s">
        <v>10</v>
      </c>
      <c r="D4598" s="26">
        <v>167.47730000000001</v>
      </c>
      <c r="E4598" s="10"/>
    </row>
    <row r="4599" spans="2:5" ht="15" customHeight="1" x14ac:dyDescent="0.25">
      <c r="B4599" s="9"/>
      <c r="C4599" s="21" t="s">
        <v>27</v>
      </c>
      <c r="D4599" s="12">
        <v>-11.256360000000001</v>
      </c>
      <c r="E4599" s="10"/>
    </row>
    <row r="4600" spans="2:5" ht="15" customHeight="1" x14ac:dyDescent="0.25">
      <c r="B4600" s="9"/>
      <c r="C4600" s="21" t="s">
        <v>28</v>
      </c>
      <c r="D4600" s="12">
        <v>25.707249999999998</v>
      </c>
      <c r="E4600" s="10"/>
    </row>
    <row r="4601" spans="2:5" ht="15" customHeight="1" x14ac:dyDescent="0.25">
      <c r="B4601" s="9"/>
      <c r="C4601" s="21" t="s">
        <v>29</v>
      </c>
      <c r="D4601" s="12">
        <v>14.450889999999999</v>
      </c>
      <c r="E4601" s="10"/>
    </row>
    <row r="4602" spans="2:5" ht="15" customHeight="1" x14ac:dyDescent="0.25">
      <c r="B4602" s="9"/>
      <c r="C4602" s="15" t="s">
        <v>31</v>
      </c>
      <c r="D4602" s="8">
        <v>70</v>
      </c>
      <c r="E4602" s="10"/>
    </row>
    <row r="4603" spans="2:5" ht="30" customHeight="1" x14ac:dyDescent="0.25">
      <c r="B4603" s="9"/>
      <c r="C4603" s="16" t="s">
        <v>32</v>
      </c>
      <c r="D4603" s="8">
        <v>54</v>
      </c>
      <c r="E4603" s="10"/>
    </row>
    <row r="4604" spans="2:5" ht="15" customHeight="1" x14ac:dyDescent="0.25">
      <c r="B4604" s="9"/>
      <c r="C4604" s="16" t="s">
        <v>33</v>
      </c>
      <c r="D4604" s="8">
        <v>16</v>
      </c>
      <c r="E4604" s="10"/>
    </row>
    <row r="4605" spans="2:5" ht="15" customHeight="1" x14ac:dyDescent="0.25">
      <c r="B4605" s="9"/>
      <c r="C4605" s="216" t="s">
        <v>269</v>
      </c>
      <c r="D4605" s="217"/>
      <c r="E4605" s="10"/>
    </row>
    <row r="4606" spans="2:5" ht="15" customHeight="1" x14ac:dyDescent="0.25">
      <c r="B4606" s="9"/>
      <c r="C4606" s="18" t="s">
        <v>0</v>
      </c>
      <c r="D4606" s="11">
        <v>63.721290000000003</v>
      </c>
      <c r="E4606" s="10"/>
    </row>
    <row r="4607" spans="2:5" ht="15" customHeight="1" x14ac:dyDescent="0.25">
      <c r="B4607" s="9"/>
      <c r="C4607" s="14" t="s">
        <v>3</v>
      </c>
      <c r="D4607" s="11">
        <v>63.721290000000003</v>
      </c>
      <c r="E4607" s="10"/>
    </row>
    <row r="4608" spans="2:5" ht="15" customHeight="1" x14ac:dyDescent="0.25">
      <c r="B4608" s="9"/>
      <c r="C4608" s="22" t="s">
        <v>10</v>
      </c>
      <c r="D4608" s="26">
        <v>62.35895</v>
      </c>
      <c r="E4608" s="10"/>
    </row>
    <row r="4609" spans="2:5" ht="15" customHeight="1" x14ac:dyDescent="0.25">
      <c r="B4609" s="9"/>
      <c r="C4609" s="17" t="s">
        <v>11</v>
      </c>
      <c r="D4609" s="7">
        <v>12.25</v>
      </c>
      <c r="E4609" s="10"/>
    </row>
    <row r="4610" spans="2:5" ht="15" customHeight="1" x14ac:dyDescent="0.25">
      <c r="B4610" s="9"/>
      <c r="C4610" s="17" t="s">
        <v>12</v>
      </c>
      <c r="D4610" s="7">
        <v>49.022030000000001</v>
      </c>
      <c r="E4610" s="10"/>
    </row>
    <row r="4611" spans="2:5" ht="15" customHeight="1" x14ac:dyDescent="0.25">
      <c r="B4611" s="9"/>
      <c r="C4611" s="17" t="s">
        <v>16</v>
      </c>
      <c r="D4611" s="7">
        <v>1.0869200000000001</v>
      </c>
      <c r="E4611" s="10"/>
    </row>
    <row r="4612" spans="2:5" ht="15" customHeight="1" x14ac:dyDescent="0.25">
      <c r="B4612" s="9"/>
      <c r="C4612" s="25" t="s">
        <v>17</v>
      </c>
      <c r="D4612" s="26">
        <v>0.12</v>
      </c>
      <c r="E4612" s="10"/>
    </row>
    <row r="4613" spans="2:5" ht="15" customHeight="1" x14ac:dyDescent="0.25">
      <c r="B4613" s="9"/>
      <c r="C4613" s="15" t="s">
        <v>23</v>
      </c>
      <c r="D4613" s="7">
        <v>63.721290000000003</v>
      </c>
      <c r="E4613" s="10"/>
    </row>
    <row r="4614" spans="2:5" ht="15" customHeight="1" x14ac:dyDescent="0.25">
      <c r="B4614" s="9"/>
      <c r="C4614" s="18" t="s">
        <v>0</v>
      </c>
      <c r="D4614" s="11">
        <v>63.721290000000003</v>
      </c>
      <c r="E4614" s="10"/>
    </row>
    <row r="4615" spans="2:5" ht="15" customHeight="1" x14ac:dyDescent="0.25">
      <c r="B4615" s="9"/>
      <c r="C4615" s="15" t="s">
        <v>25</v>
      </c>
      <c r="D4615" s="7">
        <v>62.478949999999998</v>
      </c>
      <c r="E4615" s="10"/>
    </row>
    <row r="4616" spans="2:5" ht="15" customHeight="1" x14ac:dyDescent="0.25">
      <c r="B4616" s="9"/>
      <c r="C4616" s="22" t="s">
        <v>10</v>
      </c>
      <c r="D4616" s="26">
        <v>62.35895</v>
      </c>
      <c r="E4616" s="10"/>
    </row>
    <row r="4617" spans="2:5" ht="15" customHeight="1" x14ac:dyDescent="0.25">
      <c r="B4617" s="9"/>
      <c r="C4617" s="23" t="s">
        <v>17</v>
      </c>
      <c r="D4617" s="26">
        <v>0.12</v>
      </c>
      <c r="E4617" s="10"/>
    </row>
    <row r="4618" spans="2:5" ht="15" customHeight="1" x14ac:dyDescent="0.25">
      <c r="B4618" s="9"/>
      <c r="C4618" s="21" t="s">
        <v>27</v>
      </c>
      <c r="D4618" s="12">
        <v>1.24234</v>
      </c>
      <c r="E4618" s="10"/>
    </row>
    <row r="4619" spans="2:5" ht="15" customHeight="1" x14ac:dyDescent="0.25">
      <c r="B4619" s="9"/>
      <c r="C4619" s="21" t="s">
        <v>28</v>
      </c>
      <c r="D4619" s="12">
        <v>9.2499999999999995E-3</v>
      </c>
      <c r="E4619" s="10"/>
    </row>
    <row r="4620" spans="2:5" ht="15" customHeight="1" x14ac:dyDescent="0.25">
      <c r="B4620" s="9"/>
      <c r="C4620" s="21" t="s">
        <v>29</v>
      </c>
      <c r="D4620" s="12">
        <v>1.25159</v>
      </c>
      <c r="E4620" s="10"/>
    </row>
    <row r="4621" spans="2:5" ht="15" customHeight="1" x14ac:dyDescent="0.25">
      <c r="B4621" s="9"/>
      <c r="C4621" s="15" t="s">
        <v>31</v>
      </c>
      <c r="D4621" s="8">
        <v>42</v>
      </c>
      <c r="E4621" s="10"/>
    </row>
    <row r="4622" spans="2:5" ht="30" customHeight="1" x14ac:dyDescent="0.25">
      <c r="B4622" s="9"/>
      <c r="C4622" s="16" t="s">
        <v>32</v>
      </c>
      <c r="D4622" s="8">
        <v>33</v>
      </c>
      <c r="E4622" s="10"/>
    </row>
    <row r="4623" spans="2:5" ht="15" customHeight="1" x14ac:dyDescent="0.25">
      <c r="B4623" s="9"/>
      <c r="C4623" s="16" t="s">
        <v>33</v>
      </c>
      <c r="D4623" s="8">
        <v>9</v>
      </c>
      <c r="E4623" s="10"/>
    </row>
    <row r="4624" spans="2:5" ht="15" customHeight="1" x14ac:dyDescent="0.25">
      <c r="B4624" s="9"/>
      <c r="C4624" s="216" t="s">
        <v>270</v>
      </c>
      <c r="D4624" s="217"/>
      <c r="E4624" s="10"/>
    </row>
    <row r="4625" spans="2:5" ht="15" customHeight="1" x14ac:dyDescent="0.25">
      <c r="B4625" s="9"/>
      <c r="C4625" s="13" t="s">
        <v>0</v>
      </c>
      <c r="D4625" s="11">
        <v>68.526389999999992</v>
      </c>
      <c r="E4625" s="10"/>
    </row>
    <row r="4626" spans="2:5" ht="15" customHeight="1" x14ac:dyDescent="0.25">
      <c r="B4626" s="9"/>
      <c r="C4626" s="14" t="s">
        <v>2</v>
      </c>
      <c r="D4626" s="11">
        <v>54.15</v>
      </c>
      <c r="E4626" s="10"/>
    </row>
    <row r="4627" spans="2:5" ht="15" customHeight="1" x14ac:dyDescent="0.25">
      <c r="B4627" s="9"/>
      <c r="C4627" s="14" t="s">
        <v>3</v>
      </c>
      <c r="D4627" s="11">
        <v>14.376390000000001</v>
      </c>
      <c r="E4627" s="10"/>
    </row>
    <row r="4628" spans="2:5" ht="15" customHeight="1" x14ac:dyDescent="0.25">
      <c r="B4628" s="9"/>
      <c r="C4628" s="22" t="s">
        <v>10</v>
      </c>
      <c r="D4628" s="26">
        <v>66.487000000000009</v>
      </c>
      <c r="E4628" s="10"/>
    </row>
    <row r="4629" spans="2:5" ht="15" customHeight="1" x14ac:dyDescent="0.25">
      <c r="B4629" s="9"/>
      <c r="C4629" s="17" t="s">
        <v>12</v>
      </c>
      <c r="D4629" s="7">
        <v>66.487000000000009</v>
      </c>
      <c r="E4629" s="10"/>
    </row>
    <row r="4630" spans="2:5" ht="15" customHeight="1" x14ac:dyDescent="0.25">
      <c r="B4630" s="9"/>
      <c r="C4630" s="15" t="s">
        <v>23</v>
      </c>
      <c r="D4630" s="7">
        <v>68.526390000000006</v>
      </c>
      <c r="E4630" s="10"/>
    </row>
    <row r="4631" spans="2:5" ht="15" customHeight="1" x14ac:dyDescent="0.25">
      <c r="B4631" s="9"/>
      <c r="C4631" s="18" t="s">
        <v>0</v>
      </c>
      <c r="D4631" s="11">
        <v>68.526390000000006</v>
      </c>
      <c r="E4631" s="10"/>
    </row>
    <row r="4632" spans="2:5" ht="15" customHeight="1" x14ac:dyDescent="0.25">
      <c r="B4632" s="9"/>
      <c r="C4632" s="15" t="s">
        <v>25</v>
      </c>
      <c r="D4632" s="7">
        <v>66.486999999999995</v>
      </c>
      <c r="E4632" s="10"/>
    </row>
    <row r="4633" spans="2:5" ht="15" customHeight="1" x14ac:dyDescent="0.25">
      <c r="B4633" s="9"/>
      <c r="C4633" s="23" t="s">
        <v>10</v>
      </c>
      <c r="D4633" s="26">
        <v>66.486999999999995</v>
      </c>
      <c r="E4633" s="10"/>
    </row>
    <row r="4634" spans="2:5" ht="15" customHeight="1" x14ac:dyDescent="0.25">
      <c r="B4634" s="9"/>
      <c r="C4634" s="21" t="s">
        <v>27</v>
      </c>
      <c r="D4634" s="12">
        <v>2.03939</v>
      </c>
      <c r="E4634" s="10"/>
    </row>
    <row r="4635" spans="2:5" ht="15" customHeight="1" x14ac:dyDescent="0.25">
      <c r="B4635" s="9"/>
      <c r="C4635" s="21" t="s">
        <v>28</v>
      </c>
      <c r="D4635" s="12">
        <v>9.8064999999999998</v>
      </c>
      <c r="E4635" s="10"/>
    </row>
    <row r="4636" spans="2:5" ht="15" customHeight="1" x14ac:dyDescent="0.25">
      <c r="B4636" s="9"/>
      <c r="C4636" s="21" t="s">
        <v>29</v>
      </c>
      <c r="D4636" s="12">
        <v>11.845890000000001</v>
      </c>
      <c r="E4636" s="10"/>
    </row>
    <row r="4637" spans="2:5" ht="15" customHeight="1" x14ac:dyDescent="0.25">
      <c r="B4637" s="9"/>
      <c r="C4637" s="15" t="s">
        <v>31</v>
      </c>
      <c r="D4637" s="8">
        <v>45</v>
      </c>
      <c r="E4637" s="10"/>
    </row>
    <row r="4638" spans="2:5" ht="30" customHeight="1" x14ac:dyDescent="0.25">
      <c r="B4638" s="9"/>
      <c r="C4638" s="16" t="s">
        <v>32</v>
      </c>
      <c r="D4638" s="8">
        <v>18</v>
      </c>
      <c r="E4638" s="10"/>
    </row>
    <row r="4639" spans="2:5" ht="15" customHeight="1" x14ac:dyDescent="0.25">
      <c r="B4639" s="9"/>
      <c r="C4639" s="16" t="s">
        <v>33</v>
      </c>
      <c r="D4639" s="8">
        <v>27</v>
      </c>
      <c r="E4639" s="10"/>
    </row>
    <row r="4640" spans="2:5" ht="15" customHeight="1" x14ac:dyDescent="0.25">
      <c r="B4640" s="9"/>
      <c r="C4640" s="216" t="s">
        <v>271</v>
      </c>
      <c r="D4640" s="217"/>
      <c r="E4640" s="10"/>
    </row>
    <row r="4641" spans="2:5" ht="15" customHeight="1" x14ac:dyDescent="0.25">
      <c r="B4641" s="9"/>
      <c r="C4641" s="13" t="s">
        <v>0</v>
      </c>
      <c r="D4641" s="11">
        <v>595.84317999999996</v>
      </c>
      <c r="E4641" s="10"/>
    </row>
    <row r="4642" spans="2:5" ht="15" customHeight="1" x14ac:dyDescent="0.25">
      <c r="B4642" s="9"/>
      <c r="C4642" s="14" t="s">
        <v>2</v>
      </c>
      <c r="D4642" s="11">
        <v>27.9</v>
      </c>
      <c r="E4642" s="10"/>
    </row>
    <row r="4643" spans="2:5" ht="15" customHeight="1" x14ac:dyDescent="0.25">
      <c r="B4643" s="9"/>
      <c r="C4643" s="14" t="s">
        <v>3</v>
      </c>
      <c r="D4643" s="11">
        <v>567.94317999999998</v>
      </c>
      <c r="E4643" s="10"/>
    </row>
    <row r="4644" spans="2:5" ht="15" customHeight="1" x14ac:dyDescent="0.25">
      <c r="B4644" s="9"/>
      <c r="C4644" s="22" t="s">
        <v>10</v>
      </c>
      <c r="D4644" s="26">
        <v>565.89649999999995</v>
      </c>
      <c r="E4644" s="10"/>
    </row>
    <row r="4645" spans="2:5" ht="15" customHeight="1" x14ac:dyDescent="0.25">
      <c r="B4645" s="9"/>
      <c r="C4645" s="17" t="s">
        <v>11</v>
      </c>
      <c r="D4645" s="7">
        <v>185.6105</v>
      </c>
      <c r="E4645" s="10"/>
    </row>
    <row r="4646" spans="2:5" ht="15" customHeight="1" x14ac:dyDescent="0.25">
      <c r="B4646" s="9"/>
      <c r="C4646" s="17" t="s">
        <v>12</v>
      </c>
      <c r="D4646" s="7">
        <v>324.85599999999999</v>
      </c>
      <c r="E4646" s="10"/>
    </row>
    <row r="4647" spans="2:5" ht="15" customHeight="1" x14ac:dyDescent="0.25">
      <c r="B4647" s="9"/>
      <c r="C4647" s="17" t="s">
        <v>16</v>
      </c>
      <c r="D4647" s="7">
        <v>55.43</v>
      </c>
      <c r="E4647" s="10"/>
    </row>
    <row r="4648" spans="2:5" ht="15" customHeight="1" x14ac:dyDescent="0.25">
      <c r="B4648" s="9"/>
      <c r="C4648" s="15" t="s">
        <v>23</v>
      </c>
      <c r="D4648" s="7">
        <v>595.84317999999996</v>
      </c>
      <c r="E4648" s="10"/>
    </row>
    <row r="4649" spans="2:5" ht="15" customHeight="1" x14ac:dyDescent="0.25">
      <c r="B4649" s="9"/>
      <c r="C4649" s="18" t="s">
        <v>0</v>
      </c>
      <c r="D4649" s="11">
        <v>595.84317999999996</v>
      </c>
      <c r="E4649" s="10"/>
    </row>
    <row r="4650" spans="2:5" ht="15" customHeight="1" x14ac:dyDescent="0.25">
      <c r="B4650" s="9"/>
      <c r="C4650" s="15" t="s">
        <v>25</v>
      </c>
      <c r="D4650" s="7">
        <v>565.89649999999995</v>
      </c>
      <c r="E4650" s="10"/>
    </row>
    <row r="4651" spans="2:5" ht="15" customHeight="1" x14ac:dyDescent="0.25">
      <c r="B4651" s="9"/>
      <c r="C4651" s="23" t="s">
        <v>10</v>
      </c>
      <c r="D4651" s="26">
        <v>565.89649999999995</v>
      </c>
      <c r="E4651" s="10"/>
    </row>
    <row r="4652" spans="2:5" ht="15" customHeight="1" x14ac:dyDescent="0.25">
      <c r="B4652" s="9"/>
      <c r="C4652" s="21" t="s">
        <v>27</v>
      </c>
      <c r="D4652" s="12">
        <v>29.946680000000001</v>
      </c>
      <c r="E4652" s="10"/>
    </row>
    <row r="4653" spans="2:5" ht="15" customHeight="1" x14ac:dyDescent="0.25">
      <c r="B4653" s="9"/>
      <c r="C4653" s="21" t="s">
        <v>28</v>
      </c>
      <c r="D4653" s="12">
        <v>2.3902800000000002</v>
      </c>
      <c r="E4653" s="10"/>
    </row>
    <row r="4654" spans="2:5" ht="15" customHeight="1" x14ac:dyDescent="0.25">
      <c r="B4654" s="9"/>
      <c r="C4654" s="21" t="s">
        <v>29</v>
      </c>
      <c r="D4654" s="12">
        <v>32.336959999999998</v>
      </c>
      <c r="E4654" s="10"/>
    </row>
    <row r="4655" spans="2:5" ht="15" customHeight="1" x14ac:dyDescent="0.25">
      <c r="B4655" s="9"/>
      <c r="C4655" s="15" t="s">
        <v>31</v>
      </c>
      <c r="D4655" s="8">
        <v>86</v>
      </c>
      <c r="E4655" s="10"/>
    </row>
    <row r="4656" spans="2:5" ht="30" customHeight="1" x14ac:dyDescent="0.25">
      <c r="B4656" s="9"/>
      <c r="C4656" s="16" t="s">
        <v>32</v>
      </c>
      <c r="D4656" s="8">
        <v>76</v>
      </c>
      <c r="E4656" s="10"/>
    </row>
    <row r="4657" spans="2:5" ht="15" customHeight="1" x14ac:dyDescent="0.25">
      <c r="B4657" s="9"/>
      <c r="C4657" s="16" t="s">
        <v>33</v>
      </c>
      <c r="D4657" s="8">
        <v>10</v>
      </c>
      <c r="E4657" s="10"/>
    </row>
    <row r="4658" spans="2:5" ht="15" customHeight="1" x14ac:dyDescent="0.25">
      <c r="B4658" s="9"/>
      <c r="C4658" s="216" t="s">
        <v>272</v>
      </c>
      <c r="D4658" s="217"/>
      <c r="E4658" s="10"/>
    </row>
    <row r="4659" spans="2:5" ht="15" customHeight="1" x14ac:dyDescent="0.25">
      <c r="B4659" s="9"/>
      <c r="C4659" s="13" t="s">
        <v>0</v>
      </c>
      <c r="D4659" s="11">
        <v>1608.18244</v>
      </c>
      <c r="E4659" s="10"/>
    </row>
    <row r="4660" spans="2:5" ht="15" customHeight="1" x14ac:dyDescent="0.25">
      <c r="B4660" s="9"/>
      <c r="C4660" s="14" t="s">
        <v>3</v>
      </c>
      <c r="D4660" s="11">
        <v>1608.18244</v>
      </c>
      <c r="E4660" s="10"/>
    </row>
    <row r="4661" spans="2:5" ht="15" customHeight="1" x14ac:dyDescent="0.25">
      <c r="B4661" s="9"/>
      <c r="C4661" s="22" t="s">
        <v>10</v>
      </c>
      <c r="D4661" s="26">
        <v>1425.8364799999999</v>
      </c>
      <c r="E4661" s="10"/>
    </row>
    <row r="4662" spans="2:5" ht="15" customHeight="1" x14ac:dyDescent="0.25">
      <c r="B4662" s="9"/>
      <c r="C4662" s="17" t="s">
        <v>11</v>
      </c>
      <c r="D4662" s="7">
        <v>351.20810999999998</v>
      </c>
      <c r="E4662" s="10"/>
    </row>
    <row r="4663" spans="2:5" ht="15" customHeight="1" x14ac:dyDescent="0.25">
      <c r="B4663" s="9"/>
      <c r="C4663" s="17" t="s">
        <v>12</v>
      </c>
      <c r="D4663" s="7">
        <v>943.72366999999986</v>
      </c>
      <c r="E4663" s="10"/>
    </row>
    <row r="4664" spans="2:5" ht="15" customHeight="1" x14ac:dyDescent="0.25">
      <c r="B4664" s="9"/>
      <c r="C4664" s="17" t="s">
        <v>16</v>
      </c>
      <c r="D4664" s="7">
        <v>130.90469999999999</v>
      </c>
      <c r="E4664" s="10"/>
    </row>
    <row r="4665" spans="2:5" ht="15" customHeight="1" x14ac:dyDescent="0.25">
      <c r="B4665" s="9"/>
      <c r="C4665" s="15" t="s">
        <v>23</v>
      </c>
      <c r="D4665" s="7">
        <v>1608.18244</v>
      </c>
      <c r="E4665" s="10"/>
    </row>
    <row r="4666" spans="2:5" ht="15" customHeight="1" x14ac:dyDescent="0.25">
      <c r="B4666" s="9"/>
      <c r="C4666" s="18" t="s">
        <v>0</v>
      </c>
      <c r="D4666" s="11">
        <v>1608.18244</v>
      </c>
      <c r="E4666" s="10"/>
    </row>
    <row r="4667" spans="2:5" ht="15" customHeight="1" x14ac:dyDescent="0.25">
      <c r="B4667" s="9"/>
      <c r="C4667" s="15" t="s">
        <v>25</v>
      </c>
      <c r="D4667" s="7">
        <v>1425.8364799999999</v>
      </c>
      <c r="E4667" s="10"/>
    </row>
    <row r="4668" spans="2:5" ht="15" customHeight="1" x14ac:dyDescent="0.25">
      <c r="B4668" s="9"/>
      <c r="C4668" s="23" t="s">
        <v>10</v>
      </c>
      <c r="D4668" s="26">
        <v>1425.8364799999999</v>
      </c>
      <c r="E4668" s="10"/>
    </row>
    <row r="4669" spans="2:5" ht="15" customHeight="1" x14ac:dyDescent="0.25">
      <c r="B4669" s="9"/>
      <c r="C4669" s="21" t="s">
        <v>27</v>
      </c>
      <c r="D4669" s="12">
        <v>182.34595999999999</v>
      </c>
      <c r="E4669" s="10"/>
    </row>
    <row r="4670" spans="2:5" ht="15" customHeight="1" x14ac:dyDescent="0.25">
      <c r="B4670" s="9"/>
      <c r="C4670" s="21" t="s">
        <v>28</v>
      </c>
      <c r="D4670" s="12">
        <v>9.30565</v>
      </c>
      <c r="E4670" s="10"/>
    </row>
    <row r="4671" spans="2:5" ht="15" customHeight="1" x14ac:dyDescent="0.25">
      <c r="B4671" s="9"/>
      <c r="C4671" s="21" t="s">
        <v>29</v>
      </c>
      <c r="D4671" s="12">
        <v>191.65161000000001</v>
      </c>
      <c r="E4671" s="10"/>
    </row>
    <row r="4672" spans="2:5" ht="15" customHeight="1" x14ac:dyDescent="0.25">
      <c r="B4672" s="9"/>
      <c r="C4672" s="15" t="s">
        <v>31</v>
      </c>
      <c r="D4672" s="8">
        <v>108</v>
      </c>
      <c r="E4672" s="10"/>
    </row>
    <row r="4673" spans="2:5" ht="30" customHeight="1" x14ac:dyDescent="0.25">
      <c r="B4673" s="9"/>
      <c r="C4673" s="16" t="s">
        <v>32</v>
      </c>
      <c r="D4673" s="8">
        <v>85</v>
      </c>
      <c r="E4673" s="10"/>
    </row>
    <row r="4674" spans="2:5" ht="15" customHeight="1" x14ac:dyDescent="0.25">
      <c r="B4674" s="9"/>
      <c r="C4674" s="16" t="s">
        <v>33</v>
      </c>
      <c r="D4674" s="8">
        <v>23</v>
      </c>
      <c r="E4674" s="10"/>
    </row>
    <row r="4675" spans="2:5" ht="13.8" x14ac:dyDescent="0.25">
      <c r="B4675" s="9"/>
      <c r="C4675" s="216" t="s">
        <v>273</v>
      </c>
      <c r="D4675" s="217"/>
      <c r="E4675" s="10"/>
    </row>
    <row r="4676" spans="2:5" ht="15" customHeight="1" x14ac:dyDescent="0.25">
      <c r="B4676" s="9"/>
      <c r="C4676" s="13" t="s">
        <v>0</v>
      </c>
      <c r="D4676" s="11">
        <v>123.94799999999999</v>
      </c>
      <c r="E4676" s="10"/>
    </row>
    <row r="4677" spans="2:5" ht="15" customHeight="1" x14ac:dyDescent="0.25">
      <c r="B4677" s="9"/>
      <c r="C4677" s="14" t="s">
        <v>3</v>
      </c>
      <c r="D4677" s="11">
        <v>123.94799999999999</v>
      </c>
      <c r="E4677" s="10"/>
    </row>
    <row r="4678" spans="2:5" ht="15" customHeight="1" x14ac:dyDescent="0.25">
      <c r="B4678" s="9"/>
      <c r="C4678" s="22" t="s">
        <v>10</v>
      </c>
      <c r="D4678" s="26">
        <v>54.679949999999991</v>
      </c>
      <c r="E4678" s="10"/>
    </row>
    <row r="4679" spans="2:5" ht="15" customHeight="1" x14ac:dyDescent="0.25">
      <c r="B4679" s="9"/>
      <c r="C4679" s="17" t="s">
        <v>11</v>
      </c>
      <c r="D4679" s="7">
        <v>12.581799999999999</v>
      </c>
      <c r="E4679" s="10"/>
    </row>
    <row r="4680" spans="2:5" ht="15" customHeight="1" x14ac:dyDescent="0.25">
      <c r="B4680" s="9"/>
      <c r="C4680" s="17" t="s">
        <v>12</v>
      </c>
      <c r="D4680" s="7">
        <v>23.543449999999996</v>
      </c>
      <c r="E4680" s="10"/>
    </row>
    <row r="4681" spans="2:5" ht="15" customHeight="1" x14ac:dyDescent="0.25">
      <c r="B4681" s="9"/>
      <c r="C4681" s="17" t="s">
        <v>16</v>
      </c>
      <c r="D4681" s="7">
        <v>18.5547</v>
      </c>
      <c r="E4681" s="10"/>
    </row>
    <row r="4682" spans="2:5" ht="15" customHeight="1" x14ac:dyDescent="0.25">
      <c r="B4682" s="9"/>
      <c r="C4682" s="15" t="s">
        <v>23</v>
      </c>
      <c r="D4682" s="7">
        <v>123.94799999999999</v>
      </c>
      <c r="E4682" s="10"/>
    </row>
    <row r="4683" spans="2:5" ht="15" customHeight="1" x14ac:dyDescent="0.25">
      <c r="B4683" s="9"/>
      <c r="C4683" s="18" t="s">
        <v>0</v>
      </c>
      <c r="D4683" s="11">
        <v>123.94799999999999</v>
      </c>
      <c r="E4683" s="10"/>
    </row>
    <row r="4684" spans="2:5" ht="15" customHeight="1" x14ac:dyDescent="0.25">
      <c r="B4684" s="9"/>
      <c r="C4684" s="15" t="s">
        <v>25</v>
      </c>
      <c r="D4684" s="7">
        <v>54.679949999999998</v>
      </c>
      <c r="E4684" s="10"/>
    </row>
    <row r="4685" spans="2:5" ht="15" customHeight="1" x14ac:dyDescent="0.25">
      <c r="B4685" s="9"/>
      <c r="C4685" s="23" t="s">
        <v>10</v>
      </c>
      <c r="D4685" s="26">
        <v>54.679949999999998</v>
      </c>
      <c r="E4685" s="10"/>
    </row>
    <row r="4686" spans="2:5" ht="15" customHeight="1" x14ac:dyDescent="0.25">
      <c r="B4686" s="9"/>
      <c r="C4686" s="21" t="s">
        <v>27</v>
      </c>
      <c r="D4686" s="12">
        <v>69.268050000000002</v>
      </c>
      <c r="E4686" s="10"/>
    </row>
    <row r="4687" spans="2:5" ht="15" customHeight="1" x14ac:dyDescent="0.25">
      <c r="B4687" s="9"/>
      <c r="C4687" s="21" t="s">
        <v>28</v>
      </c>
      <c r="D4687" s="12">
        <v>2.8279399999999999</v>
      </c>
      <c r="E4687" s="10"/>
    </row>
    <row r="4688" spans="2:5" ht="15" customHeight="1" x14ac:dyDescent="0.25">
      <c r="B4688" s="9"/>
      <c r="C4688" s="21" t="s">
        <v>29</v>
      </c>
      <c r="D4688" s="12">
        <v>72.09599</v>
      </c>
      <c r="E4688" s="10"/>
    </row>
    <row r="4689" spans="2:5" ht="15" customHeight="1" x14ac:dyDescent="0.25">
      <c r="B4689" s="9"/>
      <c r="C4689" s="15" t="s">
        <v>31</v>
      </c>
      <c r="D4689" s="8">
        <v>13</v>
      </c>
      <c r="E4689" s="10"/>
    </row>
    <row r="4690" spans="2:5" ht="30" customHeight="1" x14ac:dyDescent="0.25">
      <c r="B4690" s="9"/>
      <c r="C4690" s="16" t="s">
        <v>32</v>
      </c>
      <c r="D4690" s="8">
        <v>10</v>
      </c>
      <c r="E4690" s="10"/>
    </row>
    <row r="4691" spans="2:5" ht="15" customHeight="1" x14ac:dyDescent="0.25">
      <c r="B4691" s="9"/>
      <c r="C4691" s="16" t="s">
        <v>33</v>
      </c>
      <c r="D4691" s="8">
        <v>3</v>
      </c>
      <c r="E4691" s="10"/>
    </row>
    <row r="4692" spans="2:5" ht="13.8" x14ac:dyDescent="0.25">
      <c r="B4692" s="9"/>
      <c r="C4692" s="216" t="s">
        <v>274</v>
      </c>
      <c r="D4692" s="217"/>
      <c r="E4692" s="10"/>
    </row>
    <row r="4693" spans="2:5" ht="15" customHeight="1" x14ac:dyDescent="0.25">
      <c r="B4693" s="9"/>
      <c r="C4693" s="13" t="s">
        <v>0</v>
      </c>
      <c r="D4693" s="11">
        <v>56.948889999999999</v>
      </c>
      <c r="E4693" s="10"/>
    </row>
    <row r="4694" spans="2:5" ht="15" customHeight="1" x14ac:dyDescent="0.25">
      <c r="B4694" s="9"/>
      <c r="C4694" s="14" t="s">
        <v>2</v>
      </c>
      <c r="D4694" s="11">
        <v>29.2</v>
      </c>
      <c r="E4694" s="10"/>
    </row>
    <row r="4695" spans="2:5" ht="15" customHeight="1" x14ac:dyDescent="0.25">
      <c r="B4695" s="9"/>
      <c r="C4695" s="14" t="s">
        <v>3</v>
      </c>
      <c r="D4695" s="11">
        <v>27.748889999999999</v>
      </c>
      <c r="E4695" s="10"/>
    </row>
    <row r="4696" spans="2:5" ht="15" customHeight="1" x14ac:dyDescent="0.25">
      <c r="B4696" s="9"/>
      <c r="C4696" s="22" t="s">
        <v>10</v>
      </c>
      <c r="D4696" s="26">
        <v>49.673289999999994</v>
      </c>
      <c r="E4696" s="10"/>
    </row>
    <row r="4697" spans="2:5" ht="15" customHeight="1" x14ac:dyDescent="0.25">
      <c r="B4697" s="9"/>
      <c r="C4697" s="17" t="s">
        <v>11</v>
      </c>
      <c r="D4697" s="7">
        <v>4</v>
      </c>
      <c r="E4697" s="10"/>
    </row>
    <row r="4698" spans="2:5" ht="15" customHeight="1" x14ac:dyDescent="0.25">
      <c r="B4698" s="9"/>
      <c r="C4698" s="17" t="s">
        <v>12</v>
      </c>
      <c r="D4698" s="7">
        <v>45.673289999999994</v>
      </c>
      <c r="E4698" s="10"/>
    </row>
    <row r="4699" spans="2:5" ht="15" customHeight="1" x14ac:dyDescent="0.25">
      <c r="B4699" s="9"/>
      <c r="C4699" s="25" t="s">
        <v>17</v>
      </c>
      <c r="D4699" s="26">
        <v>0.28999999999999998</v>
      </c>
      <c r="E4699" s="10"/>
    </row>
    <row r="4700" spans="2:5" ht="15" customHeight="1" x14ac:dyDescent="0.25">
      <c r="B4700" s="9"/>
      <c r="C4700" s="15" t="s">
        <v>23</v>
      </c>
      <c r="D4700" s="7">
        <v>56.948889999999999</v>
      </c>
      <c r="E4700" s="10"/>
    </row>
    <row r="4701" spans="2:5" ht="15" customHeight="1" x14ac:dyDescent="0.25">
      <c r="B4701" s="9"/>
      <c r="C4701" s="18" t="s">
        <v>0</v>
      </c>
      <c r="D4701" s="11">
        <v>56.948889999999999</v>
      </c>
      <c r="E4701" s="10"/>
    </row>
    <row r="4702" spans="2:5" ht="15" customHeight="1" x14ac:dyDescent="0.25">
      <c r="B4702" s="9"/>
      <c r="C4702" s="15" t="s">
        <v>25</v>
      </c>
      <c r="D4702" s="7">
        <v>49.963290000000001</v>
      </c>
      <c r="E4702" s="10"/>
    </row>
    <row r="4703" spans="2:5" ht="15" customHeight="1" x14ac:dyDescent="0.25">
      <c r="B4703" s="9"/>
      <c r="C4703" s="23" t="s">
        <v>10</v>
      </c>
      <c r="D4703" s="26">
        <v>49.673290000000001</v>
      </c>
      <c r="E4703" s="10"/>
    </row>
    <row r="4704" spans="2:5" ht="15" customHeight="1" x14ac:dyDescent="0.25">
      <c r="B4704" s="9"/>
      <c r="C4704" s="23" t="s">
        <v>17</v>
      </c>
      <c r="D4704" s="26">
        <v>0.28999999999999998</v>
      </c>
      <c r="E4704" s="10"/>
    </row>
    <row r="4705" spans="2:5" ht="15" customHeight="1" x14ac:dyDescent="0.25">
      <c r="B4705" s="9"/>
      <c r="C4705" s="21" t="s">
        <v>27</v>
      </c>
      <c r="D4705" s="12">
        <v>6.9855999999999998</v>
      </c>
      <c r="E4705" s="10"/>
    </row>
    <row r="4706" spans="2:5" ht="15" customHeight="1" x14ac:dyDescent="0.25">
      <c r="B4706" s="9"/>
      <c r="C4706" s="21" t="s">
        <v>28</v>
      </c>
      <c r="D4706" s="12">
        <v>4.8706899999999997</v>
      </c>
      <c r="E4706" s="10"/>
    </row>
    <row r="4707" spans="2:5" ht="15" customHeight="1" x14ac:dyDescent="0.25">
      <c r="B4707" s="9"/>
      <c r="C4707" s="21" t="s">
        <v>29</v>
      </c>
      <c r="D4707" s="12">
        <v>11.85629</v>
      </c>
      <c r="E4707" s="10"/>
    </row>
    <row r="4708" spans="2:5" ht="15" customHeight="1" x14ac:dyDescent="0.25">
      <c r="B4708" s="9"/>
      <c r="C4708" s="15" t="s">
        <v>31</v>
      </c>
      <c r="D4708" s="8">
        <v>29</v>
      </c>
      <c r="E4708" s="10"/>
    </row>
    <row r="4709" spans="2:5" ht="30" customHeight="1" x14ac:dyDescent="0.25">
      <c r="B4709" s="9"/>
      <c r="C4709" s="16" t="s">
        <v>32</v>
      </c>
      <c r="D4709" s="8">
        <v>14</v>
      </c>
      <c r="E4709" s="10"/>
    </row>
    <row r="4710" spans="2:5" ht="15" customHeight="1" x14ac:dyDescent="0.25">
      <c r="B4710" s="9"/>
      <c r="C4710" s="16" t="s">
        <v>33</v>
      </c>
      <c r="D4710" s="8">
        <v>15</v>
      </c>
      <c r="E4710" s="10"/>
    </row>
    <row r="4711" spans="2:5" ht="13.8" x14ac:dyDescent="0.25">
      <c r="B4711" s="9"/>
      <c r="C4711" s="216" t="s">
        <v>275</v>
      </c>
      <c r="D4711" s="217"/>
      <c r="E4711" s="10"/>
    </row>
    <row r="4712" spans="2:5" ht="15" customHeight="1" x14ac:dyDescent="0.25">
      <c r="B4712" s="9"/>
      <c r="C4712" s="13" t="s">
        <v>0</v>
      </c>
      <c r="D4712" s="11">
        <v>48.277729999999998</v>
      </c>
      <c r="E4712" s="10"/>
    </row>
    <row r="4713" spans="2:5" ht="15" customHeight="1" x14ac:dyDescent="0.25">
      <c r="B4713" s="9"/>
      <c r="C4713" s="14" t="s">
        <v>3</v>
      </c>
      <c r="D4713" s="11">
        <v>48.277729999999998</v>
      </c>
      <c r="E4713" s="10"/>
    </row>
    <row r="4714" spans="2:5" ht="15" customHeight="1" x14ac:dyDescent="0.25">
      <c r="B4714" s="9"/>
      <c r="C4714" s="22" t="s">
        <v>10</v>
      </c>
      <c r="D4714" s="26">
        <v>44.13843</v>
      </c>
      <c r="E4714" s="10"/>
    </row>
    <row r="4715" spans="2:5" ht="15" customHeight="1" x14ac:dyDescent="0.25">
      <c r="B4715" s="9"/>
      <c r="C4715" s="17" t="s">
        <v>12</v>
      </c>
      <c r="D4715" s="7">
        <v>44.13843</v>
      </c>
      <c r="E4715" s="10"/>
    </row>
    <row r="4716" spans="2:5" ht="15" customHeight="1" x14ac:dyDescent="0.25">
      <c r="B4716" s="9"/>
      <c r="C4716" s="15" t="s">
        <v>23</v>
      </c>
      <c r="D4716" s="7">
        <v>48.277729999999998</v>
      </c>
      <c r="E4716" s="10"/>
    </row>
    <row r="4717" spans="2:5" ht="15" customHeight="1" x14ac:dyDescent="0.25">
      <c r="B4717" s="9"/>
      <c r="C4717" s="18" t="s">
        <v>0</v>
      </c>
      <c r="D4717" s="11">
        <v>48.277729999999998</v>
      </c>
      <c r="E4717" s="10"/>
    </row>
    <row r="4718" spans="2:5" ht="15" customHeight="1" x14ac:dyDescent="0.25">
      <c r="B4718" s="9"/>
      <c r="C4718" s="15" t="s">
        <v>25</v>
      </c>
      <c r="D4718" s="7">
        <v>44.13843</v>
      </c>
      <c r="E4718" s="10"/>
    </row>
    <row r="4719" spans="2:5" ht="15" customHeight="1" x14ac:dyDescent="0.25">
      <c r="B4719" s="9"/>
      <c r="C4719" s="23" t="s">
        <v>10</v>
      </c>
      <c r="D4719" s="26">
        <v>44.13843</v>
      </c>
      <c r="E4719" s="10"/>
    </row>
    <row r="4720" spans="2:5" ht="15" customHeight="1" x14ac:dyDescent="0.25">
      <c r="B4720" s="9"/>
      <c r="C4720" s="21" t="s">
        <v>27</v>
      </c>
      <c r="D4720" s="12">
        <v>4.1393000000000004</v>
      </c>
      <c r="E4720" s="10"/>
    </row>
    <row r="4721" spans="2:5" ht="15" customHeight="1" x14ac:dyDescent="0.25">
      <c r="B4721" s="9"/>
      <c r="C4721" s="21" t="s">
        <v>28</v>
      </c>
      <c r="D4721" s="12">
        <v>15.3225</v>
      </c>
      <c r="E4721" s="10"/>
    </row>
    <row r="4722" spans="2:5" ht="15" customHeight="1" x14ac:dyDescent="0.25">
      <c r="B4722" s="9"/>
      <c r="C4722" s="21" t="s">
        <v>29</v>
      </c>
      <c r="D4722" s="12">
        <v>19.4618</v>
      </c>
      <c r="E4722" s="10"/>
    </row>
    <row r="4723" spans="2:5" ht="15" customHeight="1" x14ac:dyDescent="0.25">
      <c r="B4723" s="9"/>
      <c r="C4723" s="15" t="s">
        <v>31</v>
      </c>
      <c r="D4723" s="8">
        <v>17</v>
      </c>
      <c r="E4723" s="10"/>
    </row>
    <row r="4724" spans="2:5" ht="30" customHeight="1" x14ac:dyDescent="0.25">
      <c r="B4724" s="9"/>
      <c r="C4724" s="16" t="s">
        <v>32</v>
      </c>
      <c r="D4724" s="8">
        <v>12</v>
      </c>
      <c r="E4724" s="10"/>
    </row>
    <row r="4725" spans="2:5" ht="15" customHeight="1" x14ac:dyDescent="0.25">
      <c r="B4725" s="9"/>
      <c r="C4725" s="16" t="s">
        <v>33</v>
      </c>
      <c r="D4725" s="8">
        <v>5</v>
      </c>
      <c r="E4725" s="10"/>
    </row>
    <row r="4726" spans="2:5" ht="15" customHeight="1" x14ac:dyDescent="0.25">
      <c r="B4726" s="9"/>
      <c r="C4726" s="216" t="s">
        <v>276</v>
      </c>
      <c r="D4726" s="217"/>
      <c r="E4726" s="10"/>
    </row>
    <row r="4727" spans="2:5" ht="15" customHeight="1" x14ac:dyDescent="0.25">
      <c r="B4727" s="9"/>
      <c r="C4727" s="13" t="s">
        <v>0</v>
      </c>
      <c r="D4727" s="11">
        <v>155.26305000000002</v>
      </c>
      <c r="E4727" s="10"/>
    </row>
    <row r="4728" spans="2:5" ht="15" customHeight="1" x14ac:dyDescent="0.25">
      <c r="B4728" s="9"/>
      <c r="C4728" s="14" t="s">
        <v>2</v>
      </c>
      <c r="D4728" s="11">
        <v>42</v>
      </c>
      <c r="E4728" s="10"/>
    </row>
    <row r="4729" spans="2:5" ht="15" customHeight="1" x14ac:dyDescent="0.25">
      <c r="B4729" s="9"/>
      <c r="C4729" s="14" t="s">
        <v>3</v>
      </c>
      <c r="D4729" s="11">
        <v>113.26305000000001</v>
      </c>
      <c r="E4729" s="10"/>
    </row>
    <row r="4730" spans="2:5" ht="15" customHeight="1" x14ac:dyDescent="0.25">
      <c r="B4730" s="9"/>
      <c r="C4730" s="22" t="s">
        <v>10</v>
      </c>
      <c r="D4730" s="26">
        <v>141.87431999999998</v>
      </c>
      <c r="E4730" s="10"/>
    </row>
    <row r="4731" spans="2:5" ht="15" customHeight="1" x14ac:dyDescent="0.25">
      <c r="B4731" s="9"/>
      <c r="C4731" s="17" t="s">
        <v>11</v>
      </c>
      <c r="D4731" s="7">
        <v>10.86754</v>
      </c>
      <c r="E4731" s="10"/>
    </row>
    <row r="4732" spans="2:5" ht="15" customHeight="1" x14ac:dyDescent="0.25">
      <c r="B4732" s="9"/>
      <c r="C4732" s="17" t="s">
        <v>12</v>
      </c>
      <c r="D4732" s="7">
        <v>131.00677999999999</v>
      </c>
      <c r="E4732" s="10"/>
    </row>
    <row r="4733" spans="2:5" ht="15" customHeight="1" x14ac:dyDescent="0.25">
      <c r="B4733" s="9"/>
      <c r="C4733" s="25" t="s">
        <v>17</v>
      </c>
      <c r="D4733" s="26">
        <v>6.8340399999999999</v>
      </c>
      <c r="E4733" s="10"/>
    </row>
    <row r="4734" spans="2:5" ht="15" customHeight="1" x14ac:dyDescent="0.25">
      <c r="B4734" s="9"/>
      <c r="C4734" s="15" t="s">
        <v>23</v>
      </c>
      <c r="D4734" s="7">
        <v>155.26304999999999</v>
      </c>
      <c r="E4734" s="10"/>
    </row>
    <row r="4735" spans="2:5" ht="15" customHeight="1" x14ac:dyDescent="0.25">
      <c r="B4735" s="9"/>
      <c r="C4735" s="18" t="s">
        <v>0</v>
      </c>
      <c r="D4735" s="11">
        <v>155.26304999999999</v>
      </c>
      <c r="E4735" s="10"/>
    </row>
    <row r="4736" spans="2:5" ht="15" customHeight="1" x14ac:dyDescent="0.25">
      <c r="B4736" s="9"/>
      <c r="C4736" s="15" t="s">
        <v>25</v>
      </c>
      <c r="D4736" s="7">
        <v>148.70836</v>
      </c>
      <c r="E4736" s="10"/>
    </row>
    <row r="4737" spans="2:5" ht="15" customHeight="1" x14ac:dyDescent="0.25">
      <c r="B4737" s="9"/>
      <c r="C4737" s="23" t="s">
        <v>10</v>
      </c>
      <c r="D4737" s="26">
        <v>141.87432000000001</v>
      </c>
      <c r="E4737" s="10"/>
    </row>
    <row r="4738" spans="2:5" ht="15" customHeight="1" x14ac:dyDescent="0.25">
      <c r="B4738" s="9"/>
      <c r="C4738" s="23" t="s">
        <v>17</v>
      </c>
      <c r="D4738" s="26">
        <v>6.8340399999999999</v>
      </c>
      <c r="E4738" s="10"/>
    </row>
    <row r="4739" spans="2:5" ht="15" customHeight="1" x14ac:dyDescent="0.25">
      <c r="B4739" s="9"/>
      <c r="C4739" s="21" t="s">
        <v>27</v>
      </c>
      <c r="D4739" s="12">
        <v>6.5546899999999999</v>
      </c>
      <c r="E4739" s="10"/>
    </row>
    <row r="4740" spans="2:5" ht="15" customHeight="1" x14ac:dyDescent="0.25">
      <c r="B4740" s="9"/>
      <c r="C4740" s="21" t="s">
        <v>28</v>
      </c>
      <c r="D4740" s="12">
        <v>4.2104600000000003</v>
      </c>
      <c r="E4740" s="10"/>
    </row>
    <row r="4741" spans="2:5" ht="15" customHeight="1" x14ac:dyDescent="0.25">
      <c r="B4741" s="9"/>
      <c r="C4741" s="21" t="s">
        <v>29</v>
      </c>
      <c r="D4741" s="12">
        <v>10.76515</v>
      </c>
      <c r="E4741" s="10"/>
    </row>
    <row r="4742" spans="2:5" ht="15" customHeight="1" x14ac:dyDescent="0.25">
      <c r="B4742" s="9"/>
      <c r="C4742" s="15" t="s">
        <v>31</v>
      </c>
      <c r="D4742" s="8">
        <v>20</v>
      </c>
      <c r="E4742" s="10"/>
    </row>
    <row r="4743" spans="2:5" ht="30" customHeight="1" x14ac:dyDescent="0.25">
      <c r="B4743" s="9"/>
      <c r="C4743" s="16" t="s">
        <v>32</v>
      </c>
      <c r="D4743" s="8">
        <v>9</v>
      </c>
      <c r="E4743" s="10"/>
    </row>
    <row r="4744" spans="2:5" ht="15" customHeight="1" x14ac:dyDescent="0.25">
      <c r="B4744" s="9"/>
      <c r="C4744" s="16" t="s">
        <v>33</v>
      </c>
      <c r="D4744" s="8">
        <v>11</v>
      </c>
      <c r="E4744" s="10"/>
    </row>
    <row r="4745" spans="2:5" ht="15" customHeight="1" x14ac:dyDescent="0.25">
      <c r="B4745" s="9"/>
      <c r="C4745" s="216" t="s">
        <v>277</v>
      </c>
      <c r="D4745" s="217"/>
      <c r="E4745" s="10"/>
    </row>
    <row r="4746" spans="2:5" ht="15" customHeight="1" x14ac:dyDescent="0.25">
      <c r="B4746" s="9"/>
      <c r="C4746" s="13" t="s">
        <v>0</v>
      </c>
      <c r="D4746" s="11">
        <v>759.88252999999997</v>
      </c>
      <c r="E4746" s="10"/>
    </row>
    <row r="4747" spans="2:5" ht="15" customHeight="1" x14ac:dyDescent="0.25">
      <c r="B4747" s="9"/>
      <c r="C4747" s="14" t="s">
        <v>3</v>
      </c>
      <c r="D4747" s="11">
        <v>759.88252999999997</v>
      </c>
      <c r="E4747" s="10"/>
    </row>
    <row r="4748" spans="2:5" ht="15" customHeight="1" x14ac:dyDescent="0.25">
      <c r="B4748" s="9"/>
      <c r="C4748" s="22" t="s">
        <v>10</v>
      </c>
      <c r="D4748" s="26">
        <v>523.76030999999989</v>
      </c>
      <c r="E4748" s="10"/>
    </row>
    <row r="4749" spans="2:5" ht="15" customHeight="1" x14ac:dyDescent="0.25">
      <c r="B4749" s="9"/>
      <c r="C4749" s="17" t="s">
        <v>11</v>
      </c>
      <c r="D4749" s="7">
        <v>130.31299999999999</v>
      </c>
      <c r="E4749" s="10"/>
    </row>
    <row r="4750" spans="2:5" ht="15" customHeight="1" x14ac:dyDescent="0.25">
      <c r="B4750" s="9"/>
      <c r="C4750" s="17" t="s">
        <v>12</v>
      </c>
      <c r="D4750" s="7">
        <v>317.49073999999996</v>
      </c>
      <c r="E4750" s="10"/>
    </row>
    <row r="4751" spans="2:5" ht="15" customHeight="1" x14ac:dyDescent="0.25">
      <c r="B4751" s="9"/>
      <c r="C4751" s="17" t="s">
        <v>16</v>
      </c>
      <c r="D4751" s="7">
        <v>75.956569999999999</v>
      </c>
      <c r="E4751" s="10"/>
    </row>
    <row r="4752" spans="2:5" ht="15" customHeight="1" x14ac:dyDescent="0.25">
      <c r="B4752" s="9"/>
      <c r="C4752" s="25" t="s">
        <v>17</v>
      </c>
      <c r="D4752" s="26">
        <v>8.0654199999999996</v>
      </c>
      <c r="E4752" s="10"/>
    </row>
    <row r="4753" spans="2:5" ht="15" customHeight="1" x14ac:dyDescent="0.25">
      <c r="B4753" s="9"/>
      <c r="C4753" s="15" t="s">
        <v>23</v>
      </c>
      <c r="D4753" s="7">
        <v>759.88252999999997</v>
      </c>
      <c r="E4753" s="10"/>
    </row>
    <row r="4754" spans="2:5" ht="15" customHeight="1" x14ac:dyDescent="0.25">
      <c r="B4754" s="9"/>
      <c r="C4754" s="18" t="s">
        <v>0</v>
      </c>
      <c r="D4754" s="11">
        <v>759.88252999999997</v>
      </c>
      <c r="E4754" s="10"/>
    </row>
    <row r="4755" spans="2:5" ht="15" customHeight="1" x14ac:dyDescent="0.25">
      <c r="B4755" s="9"/>
      <c r="C4755" s="15" t="s">
        <v>25</v>
      </c>
      <c r="D4755" s="7">
        <v>531.82573000000002</v>
      </c>
      <c r="E4755" s="10"/>
    </row>
    <row r="4756" spans="2:5" ht="15" customHeight="1" x14ac:dyDescent="0.25">
      <c r="B4756" s="9"/>
      <c r="C4756" s="23" t="s">
        <v>10</v>
      </c>
      <c r="D4756" s="26">
        <v>523.76031</v>
      </c>
      <c r="E4756" s="10"/>
    </row>
    <row r="4757" spans="2:5" ht="15" customHeight="1" x14ac:dyDescent="0.25">
      <c r="B4757" s="9"/>
      <c r="C4757" s="23" t="s">
        <v>17</v>
      </c>
      <c r="D4757" s="26">
        <v>8.0654199999999996</v>
      </c>
      <c r="E4757" s="10"/>
    </row>
    <row r="4758" spans="2:5" ht="15" customHeight="1" x14ac:dyDescent="0.25">
      <c r="B4758" s="9"/>
      <c r="C4758" s="21" t="s">
        <v>27</v>
      </c>
      <c r="D4758" s="12">
        <v>228.05680000000001</v>
      </c>
      <c r="E4758" s="10"/>
    </row>
    <row r="4759" spans="2:5" ht="15" customHeight="1" x14ac:dyDescent="0.25">
      <c r="B4759" s="9"/>
      <c r="C4759" s="21" t="s">
        <v>28</v>
      </c>
      <c r="D4759" s="12">
        <v>5.6919599999999999</v>
      </c>
      <c r="E4759" s="10"/>
    </row>
    <row r="4760" spans="2:5" ht="15" customHeight="1" x14ac:dyDescent="0.25">
      <c r="B4760" s="9"/>
      <c r="C4760" s="21" t="s">
        <v>29</v>
      </c>
      <c r="D4760" s="12">
        <v>233.74876</v>
      </c>
      <c r="E4760" s="10"/>
    </row>
    <row r="4761" spans="2:5" ht="15" customHeight="1" x14ac:dyDescent="0.25">
      <c r="B4761" s="9"/>
      <c r="C4761" s="15" t="s">
        <v>31</v>
      </c>
      <c r="D4761" s="8">
        <v>60</v>
      </c>
      <c r="E4761" s="10"/>
    </row>
    <row r="4762" spans="2:5" ht="30" customHeight="1" x14ac:dyDescent="0.25">
      <c r="B4762" s="9"/>
      <c r="C4762" s="16" t="s">
        <v>32</v>
      </c>
      <c r="D4762" s="8">
        <v>45</v>
      </c>
      <c r="E4762" s="10"/>
    </row>
    <row r="4763" spans="2:5" ht="15" customHeight="1" x14ac:dyDescent="0.25">
      <c r="B4763" s="9"/>
      <c r="C4763" s="16" t="s">
        <v>33</v>
      </c>
      <c r="D4763" s="8">
        <v>15</v>
      </c>
      <c r="E4763" s="10"/>
    </row>
    <row r="4764" spans="2:5" ht="15" customHeight="1" x14ac:dyDescent="0.25">
      <c r="B4764" s="9"/>
      <c r="C4764" s="216" t="s">
        <v>278</v>
      </c>
      <c r="D4764" s="217"/>
      <c r="E4764" s="10"/>
    </row>
    <row r="4765" spans="2:5" ht="15" customHeight="1" x14ac:dyDescent="0.25">
      <c r="B4765" s="9"/>
      <c r="C4765" s="13" t="s">
        <v>0</v>
      </c>
      <c r="D4765" s="11">
        <v>7.1394000000000002</v>
      </c>
      <c r="E4765" s="10"/>
    </row>
    <row r="4766" spans="2:5" ht="15" customHeight="1" x14ac:dyDescent="0.25">
      <c r="B4766" s="9"/>
      <c r="C4766" s="14" t="s">
        <v>3</v>
      </c>
      <c r="D4766" s="11">
        <v>7.1394000000000002</v>
      </c>
      <c r="E4766" s="10"/>
    </row>
    <row r="4767" spans="2:5" ht="15" customHeight="1" x14ac:dyDescent="0.25">
      <c r="B4767" s="9"/>
      <c r="C4767" s="22" t="s">
        <v>10</v>
      </c>
      <c r="D4767" s="26">
        <v>5.1862700000000004</v>
      </c>
      <c r="E4767" s="10"/>
    </row>
    <row r="4768" spans="2:5" ht="15" customHeight="1" x14ac:dyDescent="0.25">
      <c r="B4768" s="9"/>
      <c r="C4768" s="17" t="s">
        <v>11</v>
      </c>
      <c r="D4768" s="7">
        <v>1.75</v>
      </c>
      <c r="E4768" s="10"/>
    </row>
    <row r="4769" spans="2:5" ht="15" customHeight="1" x14ac:dyDescent="0.25">
      <c r="B4769" s="9"/>
      <c r="C4769" s="17" t="s">
        <v>12</v>
      </c>
      <c r="D4769" s="7">
        <v>3.1045200000000004</v>
      </c>
      <c r="E4769" s="10"/>
    </row>
    <row r="4770" spans="2:5" ht="15" customHeight="1" x14ac:dyDescent="0.25">
      <c r="B4770" s="9"/>
      <c r="C4770" s="17" t="s">
        <v>16</v>
      </c>
      <c r="D4770" s="7">
        <v>0.33174999999999999</v>
      </c>
      <c r="E4770" s="10"/>
    </row>
    <row r="4771" spans="2:5" ht="15" customHeight="1" x14ac:dyDescent="0.25">
      <c r="B4771" s="9"/>
      <c r="C4771" s="15" t="s">
        <v>23</v>
      </c>
      <c r="D4771" s="7">
        <v>7.1394000000000002</v>
      </c>
      <c r="E4771" s="10"/>
    </row>
    <row r="4772" spans="2:5" ht="15" customHeight="1" x14ac:dyDescent="0.25">
      <c r="B4772" s="9"/>
      <c r="C4772" s="18" t="s">
        <v>0</v>
      </c>
      <c r="D4772" s="11">
        <v>7.1394000000000002</v>
      </c>
      <c r="E4772" s="10"/>
    </row>
    <row r="4773" spans="2:5" ht="15" customHeight="1" x14ac:dyDescent="0.25">
      <c r="B4773" s="9"/>
      <c r="C4773" s="15" t="s">
        <v>25</v>
      </c>
      <c r="D4773" s="7">
        <v>5.1862700000000004</v>
      </c>
      <c r="E4773" s="10"/>
    </row>
    <row r="4774" spans="2:5" ht="15" customHeight="1" x14ac:dyDescent="0.25">
      <c r="B4774" s="9"/>
      <c r="C4774" s="23" t="s">
        <v>10</v>
      </c>
      <c r="D4774" s="26">
        <v>5.1862700000000004</v>
      </c>
      <c r="E4774" s="10"/>
    </row>
    <row r="4775" spans="2:5" ht="15" customHeight="1" x14ac:dyDescent="0.25">
      <c r="B4775" s="9"/>
      <c r="C4775" s="21" t="s">
        <v>27</v>
      </c>
      <c r="D4775" s="12">
        <v>1.95313</v>
      </c>
      <c r="E4775" s="10"/>
    </row>
    <row r="4776" spans="2:5" ht="15" customHeight="1" x14ac:dyDescent="0.25">
      <c r="B4776" s="9"/>
      <c r="C4776" s="21" t="s">
        <v>28</v>
      </c>
      <c r="D4776" s="12">
        <v>1.31854</v>
      </c>
      <c r="E4776" s="10"/>
    </row>
    <row r="4777" spans="2:5" ht="15" customHeight="1" x14ac:dyDescent="0.25">
      <c r="B4777" s="9"/>
      <c r="C4777" s="21" t="s">
        <v>29</v>
      </c>
      <c r="D4777" s="12">
        <v>3.2716699999999999</v>
      </c>
      <c r="E4777" s="10"/>
    </row>
    <row r="4778" spans="2:5" ht="15" customHeight="1" x14ac:dyDescent="0.25">
      <c r="B4778" s="9"/>
      <c r="C4778" s="15" t="s">
        <v>31</v>
      </c>
      <c r="D4778" s="8">
        <v>15</v>
      </c>
      <c r="E4778" s="10"/>
    </row>
    <row r="4779" spans="2:5" ht="30" customHeight="1" x14ac:dyDescent="0.25">
      <c r="B4779" s="9"/>
      <c r="C4779" s="16" t="s">
        <v>32</v>
      </c>
      <c r="D4779" s="8">
        <v>13</v>
      </c>
      <c r="E4779" s="10"/>
    </row>
    <row r="4780" spans="2:5" ht="15" customHeight="1" x14ac:dyDescent="0.25">
      <c r="B4780" s="9"/>
      <c r="C4780" s="16" t="s">
        <v>33</v>
      </c>
      <c r="D4780" s="8">
        <v>2</v>
      </c>
      <c r="E4780" s="10"/>
    </row>
    <row r="4781" spans="2:5" ht="13.8" x14ac:dyDescent="0.25">
      <c r="B4781" s="9"/>
      <c r="C4781" s="216" t="s">
        <v>279</v>
      </c>
      <c r="D4781" s="217"/>
      <c r="E4781" s="10"/>
    </row>
    <row r="4782" spans="2:5" ht="15" customHeight="1" x14ac:dyDescent="0.25">
      <c r="B4782" s="9"/>
      <c r="C4782" s="13" t="s">
        <v>0</v>
      </c>
      <c r="D4782" s="11">
        <v>203.50408000000002</v>
      </c>
      <c r="E4782" s="10"/>
    </row>
    <row r="4783" spans="2:5" ht="15" customHeight="1" x14ac:dyDescent="0.25">
      <c r="B4783" s="9"/>
      <c r="C4783" s="14" t="s">
        <v>2</v>
      </c>
      <c r="D4783" s="11">
        <v>171.23847000000001</v>
      </c>
      <c r="E4783" s="10"/>
    </row>
    <row r="4784" spans="2:5" ht="15" customHeight="1" x14ac:dyDescent="0.25">
      <c r="B4784" s="9"/>
      <c r="C4784" s="14" t="s">
        <v>3</v>
      </c>
      <c r="D4784" s="11">
        <v>32.265610000000002</v>
      </c>
      <c r="E4784" s="10"/>
    </row>
    <row r="4785" spans="2:5" ht="15" customHeight="1" x14ac:dyDescent="0.25">
      <c r="B4785" s="9"/>
      <c r="C4785" s="22" t="s">
        <v>10</v>
      </c>
      <c r="D4785" s="26">
        <v>252.94962999999998</v>
      </c>
      <c r="E4785" s="10"/>
    </row>
    <row r="4786" spans="2:5" ht="15" customHeight="1" x14ac:dyDescent="0.25">
      <c r="B4786" s="9"/>
      <c r="C4786" s="17" t="s">
        <v>11</v>
      </c>
      <c r="D4786" s="7">
        <v>23.37331</v>
      </c>
      <c r="E4786" s="10"/>
    </row>
    <row r="4787" spans="2:5" ht="15" customHeight="1" x14ac:dyDescent="0.25">
      <c r="B4787" s="9"/>
      <c r="C4787" s="17" t="s">
        <v>12</v>
      </c>
      <c r="D4787" s="7">
        <v>21.2958</v>
      </c>
      <c r="E4787" s="10"/>
    </row>
    <row r="4788" spans="2:5" ht="15" customHeight="1" x14ac:dyDescent="0.25">
      <c r="B4788" s="9"/>
      <c r="C4788" s="14" t="s">
        <v>14</v>
      </c>
      <c r="D4788" s="11">
        <v>139.99547000000001</v>
      </c>
      <c r="E4788" s="10"/>
    </row>
    <row r="4789" spans="2:5" ht="15" customHeight="1" x14ac:dyDescent="0.25">
      <c r="B4789" s="9"/>
      <c r="C4789" s="14" t="s">
        <v>2</v>
      </c>
      <c r="D4789" s="11">
        <v>14.272</v>
      </c>
      <c r="E4789" s="10"/>
    </row>
    <row r="4790" spans="2:5" ht="15" customHeight="1" x14ac:dyDescent="0.25">
      <c r="B4790" s="9"/>
      <c r="C4790" s="17" t="s">
        <v>16</v>
      </c>
      <c r="D4790" s="7">
        <v>54.01305</v>
      </c>
      <c r="E4790" s="10"/>
    </row>
    <row r="4791" spans="2:5" ht="15" customHeight="1" x14ac:dyDescent="0.25">
      <c r="B4791" s="9"/>
      <c r="C4791" s="15" t="s">
        <v>23</v>
      </c>
      <c r="D4791" s="7">
        <v>203.50407999999999</v>
      </c>
      <c r="E4791" s="10"/>
    </row>
    <row r="4792" spans="2:5" ht="15" customHeight="1" x14ac:dyDescent="0.25">
      <c r="B4792" s="9"/>
      <c r="C4792" s="18" t="s">
        <v>0</v>
      </c>
      <c r="D4792" s="11">
        <v>203.50407999999999</v>
      </c>
      <c r="E4792" s="10"/>
    </row>
    <row r="4793" spans="2:5" ht="15" customHeight="1" x14ac:dyDescent="0.25">
      <c r="B4793" s="9"/>
      <c r="C4793" s="15" t="s">
        <v>25</v>
      </c>
      <c r="D4793" s="7">
        <v>252.94963000000001</v>
      </c>
      <c r="E4793" s="10"/>
    </row>
    <row r="4794" spans="2:5" ht="15" customHeight="1" x14ac:dyDescent="0.25">
      <c r="B4794" s="9"/>
      <c r="C4794" s="23" t="s">
        <v>10</v>
      </c>
      <c r="D4794" s="26">
        <v>252.94963000000001</v>
      </c>
      <c r="E4794" s="10"/>
    </row>
    <row r="4795" spans="2:5" ht="15" customHeight="1" x14ac:dyDescent="0.25">
      <c r="B4795" s="9"/>
      <c r="C4795" s="21" t="s">
        <v>27</v>
      </c>
      <c r="D4795" s="12">
        <v>-49.445549999999997</v>
      </c>
      <c r="E4795" s="10"/>
    </row>
    <row r="4796" spans="2:5" ht="15" customHeight="1" x14ac:dyDescent="0.25">
      <c r="B4796" s="9"/>
      <c r="C4796" s="21" t="s">
        <v>28</v>
      </c>
      <c r="D4796" s="12">
        <v>68.486450000000005</v>
      </c>
      <c r="E4796" s="10"/>
    </row>
    <row r="4797" spans="2:5" ht="15" customHeight="1" x14ac:dyDescent="0.25">
      <c r="B4797" s="9"/>
      <c r="C4797" s="21" t="s">
        <v>29</v>
      </c>
      <c r="D4797" s="12">
        <v>19.040900000000001</v>
      </c>
      <c r="E4797" s="10"/>
    </row>
    <row r="4798" spans="2:5" ht="15" customHeight="1" x14ac:dyDescent="0.25">
      <c r="B4798" s="9"/>
      <c r="C4798" s="15" t="s">
        <v>31</v>
      </c>
      <c r="D4798" s="8">
        <v>33</v>
      </c>
      <c r="E4798" s="10"/>
    </row>
    <row r="4799" spans="2:5" ht="30" customHeight="1" x14ac:dyDescent="0.25">
      <c r="B4799" s="9"/>
      <c r="C4799" s="16" t="s">
        <v>32</v>
      </c>
      <c r="D4799" s="8">
        <v>8</v>
      </c>
      <c r="E4799" s="10"/>
    </row>
    <row r="4800" spans="2:5" ht="15" customHeight="1" x14ac:dyDescent="0.25">
      <c r="B4800" s="9"/>
      <c r="C4800" s="16" t="s">
        <v>33</v>
      </c>
      <c r="D4800" s="8">
        <v>25</v>
      </c>
      <c r="E4800" s="10"/>
    </row>
    <row r="4801" spans="2:5" ht="15" customHeight="1" x14ac:dyDescent="0.25">
      <c r="B4801" s="9"/>
      <c r="C4801" s="216" t="s">
        <v>280</v>
      </c>
      <c r="D4801" s="217"/>
      <c r="E4801" s="10"/>
    </row>
    <row r="4802" spans="2:5" ht="15" customHeight="1" x14ac:dyDescent="0.25">
      <c r="B4802" s="9"/>
      <c r="C4802" s="13" t="s">
        <v>0</v>
      </c>
      <c r="D4802" s="11">
        <v>462.42806000000002</v>
      </c>
      <c r="E4802" s="10"/>
    </row>
    <row r="4803" spans="2:5" ht="15" customHeight="1" x14ac:dyDescent="0.25">
      <c r="B4803" s="9"/>
      <c r="C4803" s="14" t="s">
        <v>3</v>
      </c>
      <c r="D4803" s="11">
        <v>462.42806000000002</v>
      </c>
      <c r="E4803" s="10"/>
    </row>
    <row r="4804" spans="2:5" ht="15" customHeight="1" x14ac:dyDescent="0.25">
      <c r="B4804" s="9"/>
      <c r="C4804" s="22" t="s">
        <v>10</v>
      </c>
      <c r="D4804" s="26">
        <v>439.75008000000003</v>
      </c>
      <c r="E4804" s="10"/>
    </row>
    <row r="4805" spans="2:5" ht="15" customHeight="1" x14ac:dyDescent="0.25">
      <c r="B4805" s="9"/>
      <c r="C4805" s="17" t="s">
        <v>11</v>
      </c>
      <c r="D4805" s="7">
        <v>97.511510000000001</v>
      </c>
      <c r="E4805" s="10"/>
    </row>
    <row r="4806" spans="2:5" ht="15" customHeight="1" x14ac:dyDescent="0.25">
      <c r="B4806" s="9"/>
      <c r="C4806" s="17" t="s">
        <v>12</v>
      </c>
      <c r="D4806" s="7">
        <v>294.28126000000003</v>
      </c>
      <c r="E4806" s="10"/>
    </row>
    <row r="4807" spans="2:5" ht="15" customHeight="1" x14ac:dyDescent="0.25">
      <c r="B4807" s="9"/>
      <c r="C4807" s="17" t="s">
        <v>16</v>
      </c>
      <c r="D4807" s="7">
        <v>47.95731</v>
      </c>
      <c r="E4807" s="10"/>
    </row>
    <row r="4808" spans="2:5" ht="15" customHeight="1" x14ac:dyDescent="0.25">
      <c r="B4808" s="9"/>
      <c r="C4808" s="25" t="s">
        <v>17</v>
      </c>
      <c r="D4808" s="26">
        <v>4.34084</v>
      </c>
      <c r="E4808" s="10"/>
    </row>
    <row r="4809" spans="2:5" ht="15" customHeight="1" x14ac:dyDescent="0.25">
      <c r="B4809" s="9"/>
      <c r="C4809" s="15" t="s">
        <v>23</v>
      </c>
      <c r="D4809" s="7">
        <v>462.42806000000002</v>
      </c>
      <c r="E4809" s="10"/>
    </row>
    <row r="4810" spans="2:5" ht="15" customHeight="1" x14ac:dyDescent="0.25">
      <c r="B4810" s="9"/>
      <c r="C4810" s="18" t="s">
        <v>0</v>
      </c>
      <c r="D4810" s="11">
        <v>462.42806000000002</v>
      </c>
      <c r="E4810" s="10"/>
    </row>
    <row r="4811" spans="2:5" ht="15" customHeight="1" x14ac:dyDescent="0.25">
      <c r="B4811" s="9"/>
      <c r="C4811" s="15" t="s">
        <v>25</v>
      </c>
      <c r="D4811" s="7">
        <v>444.09092000000004</v>
      </c>
      <c r="E4811" s="10"/>
    </row>
    <row r="4812" spans="2:5" ht="15" customHeight="1" x14ac:dyDescent="0.25">
      <c r="B4812" s="9"/>
      <c r="C4812" s="23" t="s">
        <v>10</v>
      </c>
      <c r="D4812" s="26">
        <v>439.75008000000003</v>
      </c>
      <c r="E4812" s="10"/>
    </row>
    <row r="4813" spans="2:5" ht="15" customHeight="1" x14ac:dyDescent="0.25">
      <c r="B4813" s="9"/>
      <c r="C4813" s="23" t="s">
        <v>17</v>
      </c>
      <c r="D4813" s="26">
        <v>4.34084</v>
      </c>
      <c r="E4813" s="10"/>
    </row>
    <row r="4814" spans="2:5" ht="15" customHeight="1" x14ac:dyDescent="0.25">
      <c r="B4814" s="9"/>
      <c r="C4814" s="21" t="s">
        <v>27</v>
      </c>
      <c r="D4814" s="12">
        <v>18.337140000000002</v>
      </c>
      <c r="E4814" s="10"/>
    </row>
    <row r="4815" spans="2:5" ht="15" customHeight="1" x14ac:dyDescent="0.25">
      <c r="B4815" s="9"/>
      <c r="C4815" s="21" t="s">
        <v>28</v>
      </c>
      <c r="D4815" s="12">
        <v>438.25326000000001</v>
      </c>
      <c r="E4815" s="10"/>
    </row>
    <row r="4816" spans="2:5" ht="15" customHeight="1" x14ac:dyDescent="0.25">
      <c r="B4816" s="9"/>
      <c r="C4816" s="21" t="s">
        <v>29</v>
      </c>
      <c r="D4816" s="12">
        <v>456.59039999999999</v>
      </c>
      <c r="E4816" s="10"/>
    </row>
    <row r="4817" spans="2:5" ht="15" customHeight="1" x14ac:dyDescent="0.25">
      <c r="B4817" s="9"/>
      <c r="C4817" s="15" t="s">
        <v>31</v>
      </c>
      <c r="D4817" s="8">
        <v>276</v>
      </c>
      <c r="E4817" s="10"/>
    </row>
    <row r="4818" spans="2:5" ht="30" customHeight="1" x14ac:dyDescent="0.25">
      <c r="B4818" s="9"/>
      <c r="C4818" s="16" t="s">
        <v>32</v>
      </c>
      <c r="D4818" s="8">
        <v>197</v>
      </c>
      <c r="E4818" s="10"/>
    </row>
    <row r="4819" spans="2:5" ht="15" customHeight="1" x14ac:dyDescent="0.25">
      <c r="B4819" s="9"/>
      <c r="C4819" s="16" t="s">
        <v>33</v>
      </c>
      <c r="D4819" s="8">
        <v>79</v>
      </c>
      <c r="E4819" s="10"/>
    </row>
    <row r="4820" spans="2:5" ht="15" customHeight="1" x14ac:dyDescent="0.25">
      <c r="B4820" s="9"/>
      <c r="C4820" s="216" t="s">
        <v>281</v>
      </c>
      <c r="D4820" s="217"/>
      <c r="E4820" s="10"/>
    </row>
    <row r="4821" spans="2:5" ht="15" customHeight="1" x14ac:dyDescent="0.25">
      <c r="B4821" s="9"/>
      <c r="C4821" s="13" t="s">
        <v>0</v>
      </c>
      <c r="D4821" s="11">
        <v>45.561999999999998</v>
      </c>
      <c r="E4821" s="10"/>
    </row>
    <row r="4822" spans="2:5" ht="15" customHeight="1" x14ac:dyDescent="0.25">
      <c r="B4822" s="9"/>
      <c r="C4822" s="14" t="s">
        <v>2</v>
      </c>
      <c r="D4822" s="11">
        <v>15.212</v>
      </c>
      <c r="E4822" s="10"/>
    </row>
    <row r="4823" spans="2:5" ht="15" customHeight="1" x14ac:dyDescent="0.25">
      <c r="B4823" s="9"/>
      <c r="C4823" s="14" t="s">
        <v>3</v>
      </c>
      <c r="D4823" s="11">
        <v>30.35</v>
      </c>
      <c r="E4823" s="10"/>
    </row>
    <row r="4824" spans="2:5" ht="15" customHeight="1" x14ac:dyDescent="0.25">
      <c r="B4824" s="9"/>
      <c r="C4824" s="22" t="s">
        <v>10</v>
      </c>
      <c r="D4824" s="26">
        <v>54.396789999999996</v>
      </c>
      <c r="E4824" s="10"/>
    </row>
    <row r="4825" spans="2:5" ht="15" customHeight="1" x14ac:dyDescent="0.25">
      <c r="B4825" s="9"/>
      <c r="C4825" s="17" t="s">
        <v>12</v>
      </c>
      <c r="D4825" s="7">
        <v>54.396789999999996</v>
      </c>
      <c r="E4825" s="10"/>
    </row>
    <row r="4826" spans="2:5" ht="15" customHeight="1" x14ac:dyDescent="0.25">
      <c r="B4826" s="9"/>
      <c r="C4826" s="15" t="s">
        <v>23</v>
      </c>
      <c r="D4826" s="7">
        <v>45.561999999999998</v>
      </c>
      <c r="E4826" s="10"/>
    </row>
    <row r="4827" spans="2:5" ht="15" customHeight="1" x14ac:dyDescent="0.25">
      <c r="B4827" s="9"/>
      <c r="C4827" s="18" t="s">
        <v>0</v>
      </c>
      <c r="D4827" s="11">
        <v>45.561999999999998</v>
      </c>
      <c r="E4827" s="10"/>
    </row>
    <row r="4828" spans="2:5" ht="15" customHeight="1" x14ac:dyDescent="0.25">
      <c r="B4828" s="9"/>
      <c r="C4828" s="15" t="s">
        <v>25</v>
      </c>
      <c r="D4828" s="7">
        <v>54.396790000000003</v>
      </c>
      <c r="E4828" s="10"/>
    </row>
    <row r="4829" spans="2:5" ht="15" customHeight="1" x14ac:dyDescent="0.25">
      <c r="B4829" s="9"/>
      <c r="C4829" s="23" t="s">
        <v>10</v>
      </c>
      <c r="D4829" s="26">
        <v>54.396790000000003</v>
      </c>
      <c r="E4829" s="10"/>
    </row>
    <row r="4830" spans="2:5" ht="15" customHeight="1" x14ac:dyDescent="0.25">
      <c r="B4830" s="9"/>
      <c r="C4830" s="21" t="s">
        <v>27</v>
      </c>
      <c r="D4830" s="12">
        <v>-8.8347899999999999</v>
      </c>
      <c r="E4830" s="10"/>
    </row>
    <row r="4831" spans="2:5" ht="15" customHeight="1" x14ac:dyDescent="0.25">
      <c r="B4831" s="9"/>
      <c r="C4831" s="21" t="s">
        <v>28</v>
      </c>
      <c r="D4831" s="12">
        <v>24.228940000000001</v>
      </c>
      <c r="E4831" s="10"/>
    </row>
    <row r="4832" spans="2:5" ht="15" customHeight="1" x14ac:dyDescent="0.25">
      <c r="B4832" s="9"/>
      <c r="C4832" s="21" t="s">
        <v>29</v>
      </c>
      <c r="D4832" s="12">
        <v>15.39415</v>
      </c>
      <c r="E4832" s="10"/>
    </row>
    <row r="4833" spans="2:5" ht="15" customHeight="1" x14ac:dyDescent="0.25">
      <c r="B4833" s="9"/>
      <c r="C4833" s="15" t="s">
        <v>31</v>
      </c>
      <c r="D4833" s="8">
        <v>54</v>
      </c>
      <c r="E4833" s="10"/>
    </row>
    <row r="4834" spans="2:5" ht="30" customHeight="1" x14ac:dyDescent="0.25">
      <c r="B4834" s="9"/>
      <c r="C4834" s="16" t="s">
        <v>32</v>
      </c>
      <c r="D4834" s="8">
        <v>37</v>
      </c>
      <c r="E4834" s="10"/>
    </row>
    <row r="4835" spans="2:5" ht="15" customHeight="1" x14ac:dyDescent="0.25">
      <c r="B4835" s="9"/>
      <c r="C4835" s="16" t="s">
        <v>33</v>
      </c>
      <c r="D4835" s="8">
        <v>17</v>
      </c>
      <c r="E4835" s="10"/>
    </row>
    <row r="4836" spans="2:5" ht="15" customHeight="1" x14ac:dyDescent="0.25">
      <c r="B4836" s="9"/>
      <c r="C4836" s="216" t="s">
        <v>282</v>
      </c>
      <c r="D4836" s="217"/>
      <c r="E4836" s="10"/>
    </row>
    <row r="4837" spans="2:5" ht="15" customHeight="1" x14ac:dyDescent="0.25">
      <c r="B4837" s="9"/>
      <c r="C4837" s="13" t="s">
        <v>0</v>
      </c>
      <c r="D4837" s="11">
        <v>16.074000000000002</v>
      </c>
      <c r="E4837" s="10"/>
    </row>
    <row r="4838" spans="2:5" ht="15" customHeight="1" x14ac:dyDescent="0.25">
      <c r="B4838" s="9"/>
      <c r="C4838" s="14" t="s">
        <v>3</v>
      </c>
      <c r="D4838" s="11">
        <v>16.074000000000002</v>
      </c>
      <c r="E4838" s="10"/>
    </row>
    <row r="4839" spans="2:5" ht="15" customHeight="1" x14ac:dyDescent="0.25">
      <c r="B4839" s="9"/>
      <c r="C4839" s="22" t="s">
        <v>10</v>
      </c>
      <c r="D4839" s="26">
        <v>6.8994999999999997</v>
      </c>
      <c r="E4839" s="10"/>
    </row>
    <row r="4840" spans="2:5" ht="15" customHeight="1" x14ac:dyDescent="0.25">
      <c r="B4840" s="9"/>
      <c r="C4840" s="17" t="s">
        <v>12</v>
      </c>
      <c r="D4840" s="7">
        <v>6.8994999999999997</v>
      </c>
      <c r="E4840" s="10"/>
    </row>
    <row r="4841" spans="2:5" ht="15" customHeight="1" x14ac:dyDescent="0.25">
      <c r="B4841" s="9"/>
      <c r="C4841" s="15" t="s">
        <v>23</v>
      </c>
      <c r="D4841" s="7">
        <v>16.074000000000002</v>
      </c>
      <c r="E4841" s="10"/>
    </row>
    <row r="4842" spans="2:5" ht="15" customHeight="1" x14ac:dyDescent="0.25">
      <c r="B4842" s="9"/>
      <c r="C4842" s="18" t="s">
        <v>0</v>
      </c>
      <c r="D4842" s="11">
        <v>16.074000000000002</v>
      </c>
      <c r="E4842" s="10"/>
    </row>
    <row r="4843" spans="2:5" ht="15" customHeight="1" x14ac:dyDescent="0.25">
      <c r="B4843" s="9"/>
      <c r="C4843" s="15" t="s">
        <v>25</v>
      </c>
      <c r="D4843" s="7">
        <v>6.8994999999999997</v>
      </c>
      <c r="E4843" s="10"/>
    </row>
    <row r="4844" spans="2:5" ht="15" customHeight="1" x14ac:dyDescent="0.25">
      <c r="B4844" s="9"/>
      <c r="C4844" s="23" t="s">
        <v>10</v>
      </c>
      <c r="D4844" s="26">
        <v>6.8994999999999997</v>
      </c>
      <c r="E4844" s="10"/>
    </row>
    <row r="4845" spans="2:5" ht="15" customHeight="1" x14ac:dyDescent="0.25">
      <c r="B4845" s="9"/>
      <c r="C4845" s="21" t="s">
        <v>27</v>
      </c>
      <c r="D4845" s="12">
        <v>9.1745000000000001</v>
      </c>
      <c r="E4845" s="10"/>
    </row>
    <row r="4846" spans="2:5" ht="15" customHeight="1" x14ac:dyDescent="0.25">
      <c r="B4846" s="9"/>
      <c r="C4846" s="21" t="s">
        <v>29</v>
      </c>
      <c r="D4846" s="12">
        <v>9.1745000000000001</v>
      </c>
      <c r="E4846" s="10"/>
    </row>
    <row r="4847" spans="2:5" ht="15" customHeight="1" x14ac:dyDescent="0.25">
      <c r="B4847" s="9"/>
      <c r="C4847" s="15" t="s">
        <v>31</v>
      </c>
      <c r="D4847" s="8">
        <v>61</v>
      </c>
      <c r="E4847" s="10"/>
    </row>
    <row r="4848" spans="2:5" ht="30" customHeight="1" x14ac:dyDescent="0.25">
      <c r="B4848" s="9"/>
      <c r="C4848" s="16" t="s">
        <v>32</v>
      </c>
      <c r="D4848" s="8">
        <v>60</v>
      </c>
      <c r="E4848" s="10"/>
    </row>
    <row r="4849" spans="2:5" ht="15" customHeight="1" x14ac:dyDescent="0.25">
      <c r="B4849" s="9"/>
      <c r="C4849" s="16" t="s">
        <v>33</v>
      </c>
      <c r="D4849" s="8">
        <v>1</v>
      </c>
      <c r="E4849" s="10"/>
    </row>
    <row r="4850" spans="2:5" ht="13.8" x14ac:dyDescent="0.25">
      <c r="B4850" s="9"/>
      <c r="C4850" s="216" t="s">
        <v>283</v>
      </c>
      <c r="D4850" s="217"/>
      <c r="E4850" s="10"/>
    </row>
    <row r="4851" spans="2:5" ht="15" customHeight="1" x14ac:dyDescent="0.25">
      <c r="B4851" s="9"/>
      <c r="C4851" s="13" t="s">
        <v>0</v>
      </c>
      <c r="D4851" s="11">
        <v>10.962999999999999</v>
      </c>
      <c r="E4851" s="10"/>
    </row>
    <row r="4852" spans="2:5" ht="15" customHeight="1" x14ac:dyDescent="0.25">
      <c r="B4852" s="9"/>
      <c r="C4852" s="14" t="s">
        <v>3</v>
      </c>
      <c r="D4852" s="11">
        <v>10.962999999999999</v>
      </c>
      <c r="E4852" s="10"/>
    </row>
    <row r="4853" spans="2:5" ht="15" customHeight="1" x14ac:dyDescent="0.25">
      <c r="B4853" s="9"/>
      <c r="C4853" s="22" t="s">
        <v>10</v>
      </c>
      <c r="D4853" s="26">
        <v>10.55246</v>
      </c>
      <c r="E4853" s="10"/>
    </row>
    <row r="4854" spans="2:5" ht="15" customHeight="1" x14ac:dyDescent="0.25">
      <c r="B4854" s="9"/>
      <c r="C4854" s="17" t="s">
        <v>11</v>
      </c>
      <c r="D4854" s="7">
        <v>0.875</v>
      </c>
      <c r="E4854" s="10"/>
    </row>
    <row r="4855" spans="2:5" ht="15" customHeight="1" x14ac:dyDescent="0.25">
      <c r="B4855" s="9"/>
      <c r="C4855" s="17" t="s">
        <v>12</v>
      </c>
      <c r="D4855" s="7">
        <v>9.3619599999999998</v>
      </c>
      <c r="E4855" s="10"/>
    </row>
    <row r="4856" spans="2:5" ht="15" customHeight="1" x14ac:dyDescent="0.25">
      <c r="B4856" s="9"/>
      <c r="C4856" s="17" t="s">
        <v>16</v>
      </c>
      <c r="D4856" s="7">
        <v>0.3155</v>
      </c>
      <c r="E4856" s="10"/>
    </row>
    <row r="4857" spans="2:5" ht="15" customHeight="1" x14ac:dyDescent="0.25">
      <c r="B4857" s="9"/>
      <c r="C4857" s="15" t="s">
        <v>23</v>
      </c>
      <c r="D4857" s="7">
        <v>10.962999999999999</v>
      </c>
      <c r="E4857" s="10"/>
    </row>
    <row r="4858" spans="2:5" ht="15" customHeight="1" x14ac:dyDescent="0.25">
      <c r="B4858" s="9"/>
      <c r="C4858" s="18" t="s">
        <v>0</v>
      </c>
      <c r="D4858" s="11">
        <v>10.962999999999999</v>
      </c>
      <c r="E4858" s="10"/>
    </row>
    <row r="4859" spans="2:5" ht="15" customHeight="1" x14ac:dyDescent="0.25">
      <c r="B4859" s="9"/>
      <c r="C4859" s="15" t="s">
        <v>25</v>
      </c>
      <c r="D4859" s="7">
        <v>10.55246</v>
      </c>
      <c r="E4859" s="10"/>
    </row>
    <row r="4860" spans="2:5" ht="15" customHeight="1" x14ac:dyDescent="0.25">
      <c r="B4860" s="9"/>
      <c r="C4860" s="23" t="s">
        <v>10</v>
      </c>
      <c r="D4860" s="26">
        <v>10.55246</v>
      </c>
      <c r="E4860" s="10"/>
    </row>
    <row r="4861" spans="2:5" ht="15" customHeight="1" x14ac:dyDescent="0.25">
      <c r="B4861" s="9"/>
      <c r="C4861" s="21" t="s">
        <v>27</v>
      </c>
      <c r="D4861" s="12">
        <v>0.41054000000000002</v>
      </c>
      <c r="E4861" s="10"/>
    </row>
    <row r="4862" spans="2:5" ht="15" customHeight="1" x14ac:dyDescent="0.25">
      <c r="B4862" s="9"/>
      <c r="C4862" s="21" t="s">
        <v>28</v>
      </c>
      <c r="D4862" s="12">
        <v>3.9503499999999998</v>
      </c>
      <c r="E4862" s="10"/>
    </row>
    <row r="4863" spans="2:5" ht="15" customHeight="1" x14ac:dyDescent="0.25">
      <c r="B4863" s="9"/>
      <c r="C4863" s="21" t="s">
        <v>29</v>
      </c>
      <c r="D4863" s="12">
        <v>4.3608900000000004</v>
      </c>
      <c r="E4863" s="10"/>
    </row>
    <row r="4864" spans="2:5" ht="15" customHeight="1" x14ac:dyDescent="0.25">
      <c r="B4864" s="9"/>
      <c r="C4864" s="15" t="s">
        <v>31</v>
      </c>
      <c r="D4864" s="8">
        <v>12</v>
      </c>
      <c r="E4864" s="10"/>
    </row>
    <row r="4865" spans="2:5" ht="30" customHeight="1" x14ac:dyDescent="0.25">
      <c r="B4865" s="9"/>
      <c r="C4865" s="16" t="s">
        <v>32</v>
      </c>
      <c r="D4865" s="8">
        <v>8</v>
      </c>
      <c r="E4865" s="10"/>
    </row>
    <row r="4866" spans="2:5" ht="15" customHeight="1" x14ac:dyDescent="0.25">
      <c r="B4866" s="9"/>
      <c r="C4866" s="16" t="s">
        <v>33</v>
      </c>
      <c r="D4866" s="8">
        <v>4</v>
      </c>
      <c r="E4866" s="10"/>
    </row>
    <row r="4867" spans="2:5" ht="15" customHeight="1" x14ac:dyDescent="0.25">
      <c r="B4867" s="9"/>
      <c r="C4867" s="216" t="s">
        <v>284</v>
      </c>
      <c r="D4867" s="217"/>
      <c r="E4867" s="10"/>
    </row>
    <row r="4868" spans="2:5" ht="15" customHeight="1" x14ac:dyDescent="0.25">
      <c r="B4868" s="9"/>
      <c r="C4868" s="13" t="s">
        <v>0</v>
      </c>
      <c r="D4868" s="11">
        <v>347.71232999999995</v>
      </c>
      <c r="E4868" s="10"/>
    </row>
    <row r="4869" spans="2:5" ht="15" customHeight="1" x14ac:dyDescent="0.25">
      <c r="B4869" s="9"/>
      <c r="C4869" s="14" t="s">
        <v>2</v>
      </c>
      <c r="D4869" s="11">
        <v>59.778669999999998</v>
      </c>
      <c r="E4869" s="10"/>
    </row>
    <row r="4870" spans="2:5" ht="15" customHeight="1" x14ac:dyDescent="0.25">
      <c r="B4870" s="9"/>
      <c r="C4870" s="14" t="s">
        <v>3</v>
      </c>
      <c r="D4870" s="11">
        <v>287.93365999999997</v>
      </c>
      <c r="E4870" s="10"/>
    </row>
    <row r="4871" spans="2:5" ht="15" customHeight="1" x14ac:dyDescent="0.25">
      <c r="B4871" s="9"/>
      <c r="C4871" s="22" t="s">
        <v>10</v>
      </c>
      <c r="D4871" s="26">
        <v>386.77283000000011</v>
      </c>
      <c r="E4871" s="10"/>
    </row>
    <row r="4872" spans="2:5" ht="15" customHeight="1" x14ac:dyDescent="0.25">
      <c r="B4872" s="9"/>
      <c r="C4872" s="17" t="s">
        <v>11</v>
      </c>
      <c r="D4872" s="7">
        <v>69.529079999999993</v>
      </c>
      <c r="E4872" s="10"/>
    </row>
    <row r="4873" spans="2:5" ht="15" customHeight="1" x14ac:dyDescent="0.25">
      <c r="B4873" s="9"/>
      <c r="C4873" s="17" t="s">
        <v>12</v>
      </c>
      <c r="D4873" s="7">
        <v>295.00615000000005</v>
      </c>
      <c r="E4873" s="10"/>
    </row>
    <row r="4874" spans="2:5" ht="15" customHeight="1" x14ac:dyDescent="0.25">
      <c r="B4874" s="9"/>
      <c r="C4874" s="14" t="s">
        <v>2</v>
      </c>
      <c r="D4874" s="11">
        <v>0.42630000000000001</v>
      </c>
      <c r="E4874" s="10"/>
    </row>
    <row r="4875" spans="2:5" ht="15" customHeight="1" x14ac:dyDescent="0.25">
      <c r="B4875" s="9"/>
      <c r="C4875" s="17" t="s">
        <v>16</v>
      </c>
      <c r="D4875" s="7">
        <v>21.811299999999999</v>
      </c>
      <c r="E4875" s="10"/>
    </row>
    <row r="4876" spans="2:5" ht="15" customHeight="1" x14ac:dyDescent="0.25">
      <c r="B4876" s="9"/>
      <c r="C4876" s="25" t="s">
        <v>17</v>
      </c>
      <c r="D4876" s="26">
        <v>21.192</v>
      </c>
      <c r="E4876" s="10"/>
    </row>
    <row r="4877" spans="2:5" ht="15" customHeight="1" x14ac:dyDescent="0.25">
      <c r="B4877" s="9"/>
      <c r="C4877" s="15" t="s">
        <v>23</v>
      </c>
      <c r="D4877" s="7">
        <v>347.71233000000001</v>
      </c>
      <c r="E4877" s="10"/>
    </row>
    <row r="4878" spans="2:5" ht="15" customHeight="1" x14ac:dyDescent="0.25">
      <c r="B4878" s="9"/>
      <c r="C4878" s="18" t="s">
        <v>0</v>
      </c>
      <c r="D4878" s="11">
        <v>347.71233000000001</v>
      </c>
      <c r="E4878" s="10"/>
    </row>
    <row r="4879" spans="2:5" ht="15" customHeight="1" x14ac:dyDescent="0.25">
      <c r="B4879" s="9"/>
      <c r="C4879" s="15" t="s">
        <v>25</v>
      </c>
      <c r="D4879" s="7">
        <v>407.96483000000001</v>
      </c>
      <c r="E4879" s="10"/>
    </row>
    <row r="4880" spans="2:5" ht="15" customHeight="1" x14ac:dyDescent="0.25">
      <c r="B4880" s="9"/>
      <c r="C4880" s="23" t="s">
        <v>10</v>
      </c>
      <c r="D4880" s="26">
        <v>386.77283</v>
      </c>
      <c r="E4880" s="10"/>
    </row>
    <row r="4881" spans="2:5" ht="15" customHeight="1" x14ac:dyDescent="0.25">
      <c r="B4881" s="9"/>
      <c r="C4881" s="23" t="s">
        <v>17</v>
      </c>
      <c r="D4881" s="26">
        <v>21.192</v>
      </c>
      <c r="E4881" s="10"/>
    </row>
    <row r="4882" spans="2:5" ht="15" customHeight="1" x14ac:dyDescent="0.25">
      <c r="B4882" s="9"/>
      <c r="C4882" s="21" t="s">
        <v>27</v>
      </c>
      <c r="D4882" s="12">
        <v>-60.252499999999998</v>
      </c>
      <c r="E4882" s="10"/>
    </row>
    <row r="4883" spans="2:5" ht="15" customHeight="1" x14ac:dyDescent="0.25">
      <c r="B4883" s="9"/>
      <c r="C4883" s="21" t="s">
        <v>28</v>
      </c>
      <c r="D4883" s="12">
        <v>98.506600000000006</v>
      </c>
      <c r="E4883" s="10"/>
    </row>
    <row r="4884" spans="2:5" ht="15" customHeight="1" x14ac:dyDescent="0.25">
      <c r="B4884" s="9"/>
      <c r="C4884" s="21" t="s">
        <v>29</v>
      </c>
      <c r="D4884" s="12">
        <v>38.254100000000001</v>
      </c>
      <c r="E4884" s="10"/>
    </row>
    <row r="4885" spans="2:5" ht="15" customHeight="1" x14ac:dyDescent="0.25">
      <c r="B4885" s="9"/>
      <c r="C4885" s="15" t="s">
        <v>31</v>
      </c>
      <c r="D4885" s="8">
        <v>119</v>
      </c>
      <c r="E4885" s="10"/>
    </row>
    <row r="4886" spans="2:5" ht="30" customHeight="1" x14ac:dyDescent="0.25">
      <c r="B4886" s="9"/>
      <c r="C4886" s="16" t="s">
        <v>32</v>
      </c>
      <c r="D4886" s="8">
        <v>84</v>
      </c>
      <c r="E4886" s="10"/>
    </row>
    <row r="4887" spans="2:5" ht="15" customHeight="1" x14ac:dyDescent="0.25">
      <c r="B4887" s="9"/>
      <c r="C4887" s="16" t="s">
        <v>33</v>
      </c>
      <c r="D4887" s="8">
        <v>35</v>
      </c>
      <c r="E4887" s="10"/>
    </row>
    <row r="4888" spans="2:5" ht="15" customHeight="1" x14ac:dyDescent="0.25">
      <c r="B4888" s="9"/>
      <c r="C4888" s="216" t="s">
        <v>285</v>
      </c>
      <c r="D4888" s="217"/>
      <c r="E4888" s="10"/>
    </row>
    <row r="4889" spans="2:5" ht="15" customHeight="1" x14ac:dyDescent="0.25">
      <c r="B4889" s="9"/>
      <c r="C4889" s="13" t="s">
        <v>0</v>
      </c>
      <c r="D4889" s="11">
        <v>12.811</v>
      </c>
      <c r="E4889" s="10"/>
    </row>
    <row r="4890" spans="2:5" ht="15" customHeight="1" x14ac:dyDescent="0.25">
      <c r="B4890" s="9"/>
      <c r="C4890" s="14" t="s">
        <v>3</v>
      </c>
      <c r="D4890" s="11">
        <v>12.811</v>
      </c>
      <c r="E4890" s="10"/>
    </row>
    <row r="4891" spans="2:5" ht="15" customHeight="1" x14ac:dyDescent="0.25">
      <c r="B4891" s="9"/>
      <c r="C4891" s="22" t="s">
        <v>10</v>
      </c>
      <c r="D4891" s="26">
        <v>12.761839999999999</v>
      </c>
      <c r="E4891" s="10"/>
    </row>
    <row r="4892" spans="2:5" ht="15" customHeight="1" x14ac:dyDescent="0.25">
      <c r="B4892" s="9"/>
      <c r="C4892" s="17" t="s">
        <v>11</v>
      </c>
      <c r="D4892" s="7">
        <v>2</v>
      </c>
      <c r="E4892" s="10"/>
    </row>
    <row r="4893" spans="2:5" ht="15" customHeight="1" x14ac:dyDescent="0.25">
      <c r="B4893" s="9"/>
      <c r="C4893" s="17" t="s">
        <v>12</v>
      </c>
      <c r="D4893" s="7">
        <v>10.676839999999999</v>
      </c>
      <c r="E4893" s="10"/>
    </row>
    <row r="4894" spans="2:5" ht="15" customHeight="1" x14ac:dyDescent="0.25">
      <c r="B4894" s="9"/>
      <c r="C4894" s="17" t="s">
        <v>16</v>
      </c>
      <c r="D4894" s="7">
        <v>8.5000000000000006E-2</v>
      </c>
      <c r="E4894" s="10"/>
    </row>
    <row r="4895" spans="2:5" ht="15" customHeight="1" x14ac:dyDescent="0.25">
      <c r="B4895" s="9"/>
      <c r="C4895" s="15" t="s">
        <v>23</v>
      </c>
      <c r="D4895" s="7">
        <v>12.811</v>
      </c>
      <c r="E4895" s="10"/>
    </row>
    <row r="4896" spans="2:5" ht="15" customHeight="1" x14ac:dyDescent="0.25">
      <c r="B4896" s="9"/>
      <c r="C4896" s="18" t="s">
        <v>0</v>
      </c>
      <c r="D4896" s="11">
        <v>12.811</v>
      </c>
      <c r="E4896" s="10"/>
    </row>
    <row r="4897" spans="2:5" ht="15" customHeight="1" x14ac:dyDescent="0.25">
      <c r="B4897" s="9"/>
      <c r="C4897" s="15" t="s">
        <v>25</v>
      </c>
      <c r="D4897" s="7">
        <v>12.761839999999999</v>
      </c>
      <c r="E4897" s="10"/>
    </row>
    <row r="4898" spans="2:5" ht="15" customHeight="1" x14ac:dyDescent="0.25">
      <c r="B4898" s="9"/>
      <c r="C4898" s="23" t="s">
        <v>10</v>
      </c>
      <c r="D4898" s="26">
        <v>12.761839999999999</v>
      </c>
      <c r="E4898" s="10"/>
    </row>
    <row r="4899" spans="2:5" ht="15" customHeight="1" x14ac:dyDescent="0.25">
      <c r="B4899" s="9"/>
      <c r="C4899" s="21" t="s">
        <v>27</v>
      </c>
      <c r="D4899" s="12">
        <v>4.9160000000000002E-2</v>
      </c>
      <c r="E4899" s="10"/>
    </row>
    <row r="4900" spans="2:5" ht="15" customHeight="1" x14ac:dyDescent="0.25">
      <c r="B4900" s="9"/>
      <c r="C4900" s="21" t="s">
        <v>28</v>
      </c>
      <c r="D4900" s="12">
        <v>1.8239999999999999E-2</v>
      </c>
      <c r="E4900" s="10"/>
    </row>
    <row r="4901" spans="2:5" ht="15" customHeight="1" x14ac:dyDescent="0.25">
      <c r="B4901" s="9"/>
      <c r="C4901" s="21" t="s">
        <v>29</v>
      </c>
      <c r="D4901" s="12">
        <v>6.7400000000000002E-2</v>
      </c>
      <c r="E4901" s="10"/>
    </row>
    <row r="4902" spans="2:5" ht="15" customHeight="1" x14ac:dyDescent="0.25">
      <c r="B4902" s="9"/>
      <c r="C4902" s="15" t="s">
        <v>31</v>
      </c>
      <c r="D4902" s="8">
        <v>12</v>
      </c>
      <c r="E4902" s="10"/>
    </row>
    <row r="4903" spans="2:5" ht="30" customHeight="1" x14ac:dyDescent="0.25">
      <c r="B4903" s="9"/>
      <c r="C4903" s="16" t="s">
        <v>32</v>
      </c>
      <c r="D4903" s="8">
        <v>7</v>
      </c>
      <c r="E4903" s="10"/>
    </row>
    <row r="4904" spans="2:5" ht="15" customHeight="1" x14ac:dyDescent="0.25">
      <c r="B4904" s="9"/>
      <c r="C4904" s="16" t="s">
        <v>33</v>
      </c>
      <c r="D4904" s="8">
        <v>5</v>
      </c>
      <c r="E4904" s="10"/>
    </row>
    <row r="4905" spans="2:5" ht="15" customHeight="1" x14ac:dyDescent="0.25">
      <c r="B4905" s="9"/>
      <c r="C4905" s="216" t="s">
        <v>286</v>
      </c>
      <c r="D4905" s="217"/>
      <c r="E4905" s="10"/>
    </row>
    <row r="4906" spans="2:5" ht="15" customHeight="1" x14ac:dyDescent="0.25">
      <c r="B4906" s="9"/>
      <c r="C4906" s="13" t="s">
        <v>0</v>
      </c>
      <c r="D4906" s="11">
        <v>12.18</v>
      </c>
      <c r="E4906" s="10"/>
    </row>
    <row r="4907" spans="2:5" ht="15" customHeight="1" x14ac:dyDescent="0.25">
      <c r="B4907" s="9"/>
      <c r="C4907" s="14" t="s">
        <v>3</v>
      </c>
      <c r="D4907" s="11">
        <v>12.18</v>
      </c>
      <c r="E4907" s="10"/>
    </row>
    <row r="4908" spans="2:5" ht="15" customHeight="1" x14ac:dyDescent="0.25">
      <c r="B4908" s="9"/>
      <c r="C4908" s="22" t="s">
        <v>10</v>
      </c>
      <c r="D4908" s="26">
        <v>12.228019999999999</v>
      </c>
      <c r="E4908" s="10"/>
    </row>
    <row r="4909" spans="2:5" ht="15" customHeight="1" x14ac:dyDescent="0.25">
      <c r="B4909" s="9"/>
      <c r="C4909" s="17" t="s">
        <v>11</v>
      </c>
      <c r="D4909" s="7">
        <v>9.4048599999999993</v>
      </c>
      <c r="E4909" s="10"/>
    </row>
    <row r="4910" spans="2:5" ht="15" customHeight="1" x14ac:dyDescent="0.25">
      <c r="B4910" s="9"/>
      <c r="C4910" s="17" t="s">
        <v>12</v>
      </c>
      <c r="D4910" s="7">
        <v>2.5431599999999999</v>
      </c>
      <c r="E4910" s="10"/>
    </row>
    <row r="4911" spans="2:5" ht="15" customHeight="1" x14ac:dyDescent="0.25">
      <c r="B4911" s="9"/>
      <c r="C4911" s="17" t="s">
        <v>16</v>
      </c>
      <c r="D4911" s="7">
        <v>0.28000000000000003</v>
      </c>
      <c r="E4911" s="10"/>
    </row>
    <row r="4912" spans="2:5" ht="15" customHeight="1" x14ac:dyDescent="0.25">
      <c r="B4912" s="9"/>
      <c r="C4912" s="15" t="s">
        <v>23</v>
      </c>
      <c r="D4912" s="7">
        <v>12.18</v>
      </c>
      <c r="E4912" s="10"/>
    </row>
    <row r="4913" spans="2:5" ht="15" customHeight="1" x14ac:dyDescent="0.25">
      <c r="B4913" s="9"/>
      <c r="C4913" s="18" t="s">
        <v>0</v>
      </c>
      <c r="D4913" s="11">
        <v>12.18</v>
      </c>
      <c r="E4913" s="10"/>
    </row>
    <row r="4914" spans="2:5" ht="15" customHeight="1" x14ac:dyDescent="0.25">
      <c r="B4914" s="9"/>
      <c r="C4914" s="15" t="s">
        <v>25</v>
      </c>
      <c r="D4914" s="7">
        <v>12.228020000000001</v>
      </c>
      <c r="E4914" s="10"/>
    </row>
    <row r="4915" spans="2:5" ht="15" customHeight="1" x14ac:dyDescent="0.25">
      <c r="B4915" s="9"/>
      <c r="C4915" s="23" t="s">
        <v>10</v>
      </c>
      <c r="D4915" s="26">
        <v>12.228020000000001</v>
      </c>
      <c r="E4915" s="10"/>
    </row>
    <row r="4916" spans="2:5" ht="15" customHeight="1" x14ac:dyDescent="0.25">
      <c r="B4916" s="9"/>
      <c r="C4916" s="21" t="s">
        <v>27</v>
      </c>
      <c r="D4916" s="12">
        <v>-4.802E-2</v>
      </c>
      <c r="E4916" s="10"/>
    </row>
    <row r="4917" spans="2:5" ht="15" customHeight="1" x14ac:dyDescent="0.25">
      <c r="B4917" s="9"/>
      <c r="C4917" s="21" t="s">
        <v>28</v>
      </c>
      <c r="D4917" s="12">
        <v>0.29215000000000002</v>
      </c>
      <c r="E4917" s="10"/>
    </row>
    <row r="4918" spans="2:5" ht="15" customHeight="1" x14ac:dyDescent="0.25">
      <c r="B4918" s="9"/>
      <c r="C4918" s="21" t="s">
        <v>29</v>
      </c>
      <c r="D4918" s="12">
        <v>0.24413000000000001</v>
      </c>
      <c r="E4918" s="10"/>
    </row>
    <row r="4919" spans="2:5" ht="15" customHeight="1" x14ac:dyDescent="0.25">
      <c r="B4919" s="9"/>
      <c r="C4919" s="15" t="s">
        <v>31</v>
      </c>
      <c r="D4919" s="8">
        <v>37</v>
      </c>
      <c r="E4919" s="10"/>
    </row>
    <row r="4920" spans="2:5" ht="30" customHeight="1" x14ac:dyDescent="0.25">
      <c r="B4920" s="9"/>
      <c r="C4920" s="16" t="s">
        <v>32</v>
      </c>
      <c r="D4920" s="8">
        <v>35</v>
      </c>
      <c r="E4920" s="10"/>
    </row>
    <row r="4921" spans="2:5" ht="15" customHeight="1" x14ac:dyDescent="0.25">
      <c r="B4921" s="9"/>
      <c r="C4921" s="16" t="s">
        <v>33</v>
      </c>
      <c r="D4921" s="8">
        <v>2</v>
      </c>
      <c r="E4921" s="10"/>
    </row>
    <row r="4922" spans="2:5" ht="15" customHeight="1" x14ac:dyDescent="0.25">
      <c r="B4922" s="9"/>
      <c r="C4922" s="216" t="s">
        <v>287</v>
      </c>
      <c r="D4922" s="217"/>
      <c r="E4922" s="10"/>
    </row>
    <row r="4923" spans="2:5" ht="15" customHeight="1" x14ac:dyDescent="0.25">
      <c r="B4923" s="9"/>
      <c r="C4923" s="13" t="s">
        <v>0</v>
      </c>
      <c r="D4923" s="11">
        <v>164.30162000000001</v>
      </c>
      <c r="E4923" s="10"/>
    </row>
    <row r="4924" spans="2:5" ht="15" customHeight="1" x14ac:dyDescent="0.25">
      <c r="B4924" s="9"/>
      <c r="C4924" s="14" t="s">
        <v>2</v>
      </c>
      <c r="D4924" s="11">
        <v>100</v>
      </c>
      <c r="E4924" s="10"/>
    </row>
    <row r="4925" spans="2:5" ht="15" customHeight="1" x14ac:dyDescent="0.25">
      <c r="B4925" s="9"/>
      <c r="C4925" s="14" t="s">
        <v>3</v>
      </c>
      <c r="D4925" s="11">
        <v>64.30162</v>
      </c>
      <c r="E4925" s="10"/>
    </row>
    <row r="4926" spans="2:5" ht="15" customHeight="1" x14ac:dyDescent="0.25">
      <c r="B4926" s="9"/>
      <c r="C4926" s="22" t="s">
        <v>10</v>
      </c>
      <c r="D4926" s="26">
        <v>138.08877000000001</v>
      </c>
      <c r="E4926" s="10"/>
    </row>
    <row r="4927" spans="2:5" ht="15" customHeight="1" x14ac:dyDescent="0.25">
      <c r="B4927" s="9"/>
      <c r="C4927" s="17" t="s">
        <v>12</v>
      </c>
      <c r="D4927" s="7">
        <v>110.72449000000002</v>
      </c>
      <c r="E4927" s="10"/>
    </row>
    <row r="4928" spans="2:5" ht="15" customHeight="1" x14ac:dyDescent="0.25">
      <c r="B4928" s="9"/>
      <c r="C4928" s="17" t="s">
        <v>16</v>
      </c>
      <c r="D4928" s="7">
        <v>27.364280000000001</v>
      </c>
      <c r="E4928" s="10"/>
    </row>
    <row r="4929" spans="2:5" ht="15" customHeight="1" x14ac:dyDescent="0.25">
      <c r="B4929" s="9"/>
      <c r="C4929" s="15" t="s">
        <v>23</v>
      </c>
      <c r="D4929" s="7">
        <v>164.30162000000001</v>
      </c>
      <c r="E4929" s="10"/>
    </row>
    <row r="4930" spans="2:5" ht="15" customHeight="1" x14ac:dyDescent="0.25">
      <c r="B4930" s="9"/>
      <c r="C4930" s="18" t="s">
        <v>0</v>
      </c>
      <c r="D4930" s="11">
        <v>164.30162000000001</v>
      </c>
      <c r="E4930" s="10"/>
    </row>
    <row r="4931" spans="2:5" ht="15" customHeight="1" x14ac:dyDescent="0.25">
      <c r="B4931" s="9"/>
      <c r="C4931" s="15" t="s">
        <v>25</v>
      </c>
      <c r="D4931" s="7">
        <v>138.08877000000001</v>
      </c>
      <c r="E4931" s="10"/>
    </row>
    <row r="4932" spans="2:5" ht="15" customHeight="1" x14ac:dyDescent="0.25">
      <c r="B4932" s="9"/>
      <c r="C4932" s="23" t="s">
        <v>10</v>
      </c>
      <c r="D4932" s="26">
        <v>138.08877000000001</v>
      </c>
      <c r="E4932" s="10"/>
    </row>
    <row r="4933" spans="2:5" ht="15" customHeight="1" x14ac:dyDescent="0.25">
      <c r="B4933" s="9"/>
      <c r="C4933" s="21" t="s">
        <v>27</v>
      </c>
      <c r="D4933" s="12">
        <v>26.21285</v>
      </c>
      <c r="E4933" s="10"/>
    </row>
    <row r="4934" spans="2:5" ht="15" customHeight="1" x14ac:dyDescent="0.25">
      <c r="B4934" s="9"/>
      <c r="C4934" s="21" t="s">
        <v>28</v>
      </c>
      <c r="D4934" s="12">
        <v>32.811169999999997</v>
      </c>
      <c r="E4934" s="10"/>
    </row>
    <row r="4935" spans="2:5" ht="15" customHeight="1" x14ac:dyDescent="0.25">
      <c r="B4935" s="9"/>
      <c r="C4935" s="21" t="s">
        <v>29</v>
      </c>
      <c r="D4935" s="12">
        <v>59.02402</v>
      </c>
      <c r="E4935" s="10"/>
    </row>
    <row r="4936" spans="2:5" ht="15" customHeight="1" x14ac:dyDescent="0.25">
      <c r="B4936" s="9"/>
      <c r="C4936" s="15" t="s">
        <v>31</v>
      </c>
      <c r="D4936" s="8">
        <v>107</v>
      </c>
      <c r="E4936" s="10"/>
    </row>
    <row r="4937" spans="2:5" ht="30" customHeight="1" x14ac:dyDescent="0.25">
      <c r="B4937" s="9"/>
      <c r="C4937" s="16" t="s">
        <v>32</v>
      </c>
      <c r="D4937" s="8">
        <v>60</v>
      </c>
      <c r="E4937" s="10"/>
    </row>
    <row r="4938" spans="2:5" ht="15" customHeight="1" x14ac:dyDescent="0.25">
      <c r="B4938" s="9"/>
      <c r="C4938" s="16" t="s">
        <v>33</v>
      </c>
      <c r="D4938" s="8">
        <v>47</v>
      </c>
      <c r="E4938" s="10"/>
    </row>
    <row r="4939" spans="2:5" ht="13.8" x14ac:dyDescent="0.25">
      <c r="B4939" s="9"/>
      <c r="C4939" s="216" t="s">
        <v>288</v>
      </c>
      <c r="D4939" s="217"/>
      <c r="E4939" s="10"/>
    </row>
    <row r="4940" spans="2:5" ht="15" customHeight="1" x14ac:dyDescent="0.25">
      <c r="B4940" s="9"/>
      <c r="C4940" s="13" t="s">
        <v>0</v>
      </c>
      <c r="D4940" s="11">
        <v>153.33886000000001</v>
      </c>
      <c r="E4940" s="10"/>
    </row>
    <row r="4941" spans="2:5" ht="15" customHeight="1" x14ac:dyDescent="0.25">
      <c r="B4941" s="9"/>
      <c r="C4941" s="14" t="s">
        <v>3</v>
      </c>
      <c r="D4941" s="11">
        <v>153.33886000000001</v>
      </c>
      <c r="E4941" s="10"/>
    </row>
    <row r="4942" spans="2:5" ht="15" customHeight="1" x14ac:dyDescent="0.25">
      <c r="B4942" s="9"/>
      <c r="C4942" s="22" t="s">
        <v>10</v>
      </c>
      <c r="D4942" s="26">
        <v>89.729290000000006</v>
      </c>
      <c r="E4942" s="10"/>
    </row>
    <row r="4943" spans="2:5" ht="15" customHeight="1" x14ac:dyDescent="0.25">
      <c r="B4943" s="9"/>
      <c r="C4943" s="17" t="s">
        <v>11</v>
      </c>
      <c r="D4943" s="7">
        <v>35.415999999999997</v>
      </c>
      <c r="E4943" s="10"/>
    </row>
    <row r="4944" spans="2:5" ht="15" customHeight="1" x14ac:dyDescent="0.25">
      <c r="B4944" s="9"/>
      <c r="C4944" s="17" t="s">
        <v>12</v>
      </c>
      <c r="D4944" s="7">
        <v>31.851289999999999</v>
      </c>
      <c r="E4944" s="10"/>
    </row>
    <row r="4945" spans="2:5" ht="15" customHeight="1" x14ac:dyDescent="0.25">
      <c r="B4945" s="9"/>
      <c r="C4945" s="17" t="s">
        <v>16</v>
      </c>
      <c r="D4945" s="7">
        <v>22.462</v>
      </c>
      <c r="E4945" s="10"/>
    </row>
    <row r="4946" spans="2:5" ht="15" customHeight="1" x14ac:dyDescent="0.25">
      <c r="B4946" s="9"/>
      <c r="C4946" s="25" t="s">
        <v>17</v>
      </c>
      <c r="D4946" s="26">
        <v>4.9800000000000004</v>
      </c>
      <c r="E4946" s="10"/>
    </row>
    <row r="4947" spans="2:5" ht="15" customHeight="1" x14ac:dyDescent="0.25">
      <c r="B4947" s="9"/>
      <c r="C4947" s="15" t="s">
        <v>23</v>
      </c>
      <c r="D4947" s="7">
        <v>153.33886000000001</v>
      </c>
      <c r="E4947" s="10"/>
    </row>
    <row r="4948" spans="2:5" ht="15" customHeight="1" x14ac:dyDescent="0.25">
      <c r="B4948" s="9"/>
      <c r="C4948" s="18" t="s">
        <v>0</v>
      </c>
      <c r="D4948" s="11">
        <v>153.33886000000001</v>
      </c>
      <c r="E4948" s="10"/>
    </row>
    <row r="4949" spans="2:5" ht="15" customHeight="1" x14ac:dyDescent="0.25">
      <c r="B4949" s="9"/>
      <c r="C4949" s="15" t="s">
        <v>25</v>
      </c>
      <c r="D4949" s="7">
        <v>94.70929000000001</v>
      </c>
      <c r="E4949" s="10"/>
    </row>
    <row r="4950" spans="2:5" ht="15" customHeight="1" x14ac:dyDescent="0.25">
      <c r="B4950" s="9"/>
      <c r="C4950" s="23" t="s">
        <v>10</v>
      </c>
      <c r="D4950" s="26">
        <v>89.729290000000006</v>
      </c>
      <c r="E4950" s="10"/>
    </row>
    <row r="4951" spans="2:5" ht="15" customHeight="1" x14ac:dyDescent="0.25">
      <c r="B4951" s="9"/>
      <c r="C4951" s="23" t="s">
        <v>17</v>
      </c>
      <c r="D4951" s="26">
        <v>4.9800000000000004</v>
      </c>
      <c r="E4951" s="10"/>
    </row>
    <row r="4952" spans="2:5" ht="15" customHeight="1" x14ac:dyDescent="0.25">
      <c r="B4952" s="9"/>
      <c r="C4952" s="21" t="s">
        <v>27</v>
      </c>
      <c r="D4952" s="12">
        <v>58.629570000000001</v>
      </c>
      <c r="E4952" s="10"/>
    </row>
    <row r="4953" spans="2:5" ht="15" customHeight="1" x14ac:dyDescent="0.25">
      <c r="B4953" s="9"/>
      <c r="C4953" s="21" t="s">
        <v>28</v>
      </c>
      <c r="D4953" s="12">
        <v>71.613529999999997</v>
      </c>
      <c r="E4953" s="10"/>
    </row>
    <row r="4954" spans="2:5" ht="15" customHeight="1" x14ac:dyDescent="0.25">
      <c r="B4954" s="9"/>
      <c r="C4954" s="21" t="s">
        <v>29</v>
      </c>
      <c r="D4954" s="12">
        <v>130.2431</v>
      </c>
      <c r="E4954" s="10"/>
    </row>
    <row r="4955" spans="2:5" ht="15" customHeight="1" x14ac:dyDescent="0.25">
      <c r="B4955" s="9"/>
      <c r="C4955" s="15" t="s">
        <v>31</v>
      </c>
      <c r="D4955" s="8">
        <v>38</v>
      </c>
      <c r="E4955" s="10"/>
    </row>
    <row r="4956" spans="2:5" ht="30" customHeight="1" x14ac:dyDescent="0.25">
      <c r="B4956" s="9"/>
      <c r="C4956" s="16" t="s">
        <v>32</v>
      </c>
      <c r="D4956" s="8">
        <v>30</v>
      </c>
      <c r="E4956" s="10"/>
    </row>
    <row r="4957" spans="2:5" ht="15" customHeight="1" x14ac:dyDescent="0.25">
      <c r="B4957" s="9"/>
      <c r="C4957" s="16" t="s">
        <v>33</v>
      </c>
      <c r="D4957" s="8">
        <v>8</v>
      </c>
      <c r="E4957" s="10"/>
    </row>
    <row r="4958" spans="2:5" ht="15" customHeight="1" x14ac:dyDescent="0.25">
      <c r="B4958" s="9"/>
      <c r="C4958" s="216" t="s">
        <v>289</v>
      </c>
      <c r="D4958" s="217"/>
      <c r="E4958" s="10"/>
    </row>
    <row r="4959" spans="2:5" ht="15" customHeight="1" x14ac:dyDescent="0.25">
      <c r="B4959" s="9"/>
      <c r="C4959" s="13" t="s">
        <v>0</v>
      </c>
      <c r="D4959" s="11">
        <v>177.36688000000001</v>
      </c>
      <c r="E4959" s="10"/>
    </row>
    <row r="4960" spans="2:5" ht="15" customHeight="1" x14ac:dyDescent="0.25">
      <c r="B4960" s="9"/>
      <c r="C4960" s="14" t="s">
        <v>3</v>
      </c>
      <c r="D4960" s="11">
        <v>177.36688000000001</v>
      </c>
      <c r="E4960" s="10"/>
    </row>
    <row r="4961" spans="2:5" ht="15" customHeight="1" x14ac:dyDescent="0.25">
      <c r="B4961" s="9"/>
      <c r="C4961" s="22" t="s">
        <v>10</v>
      </c>
      <c r="D4961" s="26">
        <v>108.83589000000001</v>
      </c>
      <c r="E4961" s="10"/>
    </row>
    <row r="4962" spans="2:5" ht="15" customHeight="1" x14ac:dyDescent="0.25">
      <c r="B4962" s="9"/>
      <c r="C4962" s="17" t="s">
        <v>11</v>
      </c>
      <c r="D4962" s="7">
        <v>77.588220000000007</v>
      </c>
      <c r="E4962" s="10"/>
    </row>
    <row r="4963" spans="2:5" ht="15" customHeight="1" x14ac:dyDescent="0.25">
      <c r="B4963" s="9"/>
      <c r="C4963" s="17" t="s">
        <v>12</v>
      </c>
      <c r="D4963" s="7">
        <v>31.015669999999997</v>
      </c>
      <c r="E4963" s="10"/>
    </row>
    <row r="4964" spans="2:5" ht="15" customHeight="1" x14ac:dyDescent="0.25">
      <c r="B4964" s="9"/>
      <c r="C4964" s="17" t="s">
        <v>16</v>
      </c>
      <c r="D4964" s="7">
        <v>0.23200000000000001</v>
      </c>
      <c r="E4964" s="10"/>
    </row>
    <row r="4965" spans="2:5" ht="15" customHeight="1" x14ac:dyDescent="0.25">
      <c r="B4965" s="9"/>
      <c r="C4965" s="25" t="s">
        <v>17</v>
      </c>
      <c r="D4965" s="26">
        <v>17.600000000000001</v>
      </c>
      <c r="E4965" s="10"/>
    </row>
    <row r="4966" spans="2:5" ht="15" customHeight="1" x14ac:dyDescent="0.25">
      <c r="B4966" s="9"/>
      <c r="C4966" s="15" t="s">
        <v>23</v>
      </c>
      <c r="D4966" s="7">
        <v>177.36688000000001</v>
      </c>
      <c r="E4966" s="10"/>
    </row>
    <row r="4967" spans="2:5" ht="15" customHeight="1" x14ac:dyDescent="0.25">
      <c r="B4967" s="9"/>
      <c r="C4967" s="18" t="s">
        <v>0</v>
      </c>
      <c r="D4967" s="11">
        <v>177.36688000000001</v>
      </c>
      <c r="E4967" s="10"/>
    </row>
    <row r="4968" spans="2:5" ht="15" customHeight="1" x14ac:dyDescent="0.25">
      <c r="B4968" s="9"/>
      <c r="C4968" s="15" t="s">
        <v>25</v>
      </c>
      <c r="D4968" s="7">
        <v>126.43589</v>
      </c>
      <c r="E4968" s="10"/>
    </row>
    <row r="4969" spans="2:5" ht="15" customHeight="1" x14ac:dyDescent="0.25">
      <c r="B4969" s="9"/>
      <c r="C4969" s="23" t="s">
        <v>10</v>
      </c>
      <c r="D4969" s="26">
        <v>108.83589000000001</v>
      </c>
      <c r="E4969" s="10"/>
    </row>
    <row r="4970" spans="2:5" ht="15" customHeight="1" x14ac:dyDescent="0.25">
      <c r="B4970" s="9"/>
      <c r="C4970" s="23" t="s">
        <v>17</v>
      </c>
      <c r="D4970" s="26">
        <v>17.600000000000001</v>
      </c>
      <c r="E4970" s="10"/>
    </row>
    <row r="4971" spans="2:5" ht="15" customHeight="1" x14ac:dyDescent="0.25">
      <c r="B4971" s="9"/>
      <c r="C4971" s="21" t="s">
        <v>27</v>
      </c>
      <c r="D4971" s="12">
        <v>50.930990000000001</v>
      </c>
      <c r="E4971" s="10"/>
    </row>
    <row r="4972" spans="2:5" ht="15" customHeight="1" x14ac:dyDescent="0.25">
      <c r="B4972" s="9"/>
      <c r="C4972" s="21" t="s">
        <v>28</v>
      </c>
      <c r="D4972" s="12">
        <v>921.61864000000003</v>
      </c>
      <c r="E4972" s="10"/>
    </row>
    <row r="4973" spans="2:5" ht="15" customHeight="1" x14ac:dyDescent="0.25">
      <c r="B4973" s="9"/>
      <c r="C4973" s="21" t="s">
        <v>29</v>
      </c>
      <c r="D4973" s="12">
        <v>972.54962999999998</v>
      </c>
      <c r="E4973" s="10"/>
    </row>
    <row r="4974" spans="2:5" ht="15" customHeight="1" x14ac:dyDescent="0.25">
      <c r="B4974" s="9"/>
      <c r="C4974" s="15" t="s">
        <v>31</v>
      </c>
      <c r="D4974" s="8">
        <v>91</v>
      </c>
      <c r="E4974" s="10"/>
    </row>
    <row r="4975" spans="2:5" ht="30" customHeight="1" x14ac:dyDescent="0.25">
      <c r="B4975" s="9"/>
      <c r="C4975" s="16" t="s">
        <v>32</v>
      </c>
      <c r="D4975" s="8">
        <v>67</v>
      </c>
      <c r="E4975" s="10"/>
    </row>
    <row r="4976" spans="2:5" ht="15" customHeight="1" x14ac:dyDescent="0.25">
      <c r="B4976" s="9"/>
      <c r="C4976" s="16" t="s">
        <v>33</v>
      </c>
      <c r="D4976" s="8">
        <v>24</v>
      </c>
      <c r="E4976" s="10"/>
    </row>
    <row r="4977" spans="2:5" ht="15" customHeight="1" x14ac:dyDescent="0.25">
      <c r="B4977" s="9"/>
      <c r="C4977" s="216" t="s">
        <v>290</v>
      </c>
      <c r="D4977" s="217"/>
      <c r="E4977" s="10"/>
    </row>
    <row r="4978" spans="2:5" ht="15" customHeight="1" x14ac:dyDescent="0.25">
      <c r="B4978" s="9"/>
      <c r="C4978" s="13" t="s">
        <v>0</v>
      </c>
      <c r="D4978" s="11">
        <v>152.31900000000002</v>
      </c>
      <c r="E4978" s="10"/>
    </row>
    <row r="4979" spans="2:5" ht="15" customHeight="1" x14ac:dyDescent="0.25">
      <c r="B4979" s="9"/>
      <c r="C4979" s="14" t="s">
        <v>2</v>
      </c>
      <c r="D4979" s="11">
        <v>100</v>
      </c>
      <c r="E4979" s="10"/>
    </row>
    <row r="4980" spans="2:5" ht="15" customHeight="1" x14ac:dyDescent="0.25">
      <c r="B4980" s="9"/>
      <c r="C4980" s="14" t="s">
        <v>3</v>
      </c>
      <c r="D4980" s="11">
        <v>52.319000000000003</v>
      </c>
      <c r="E4980" s="10"/>
    </row>
    <row r="4981" spans="2:5" ht="15" customHeight="1" x14ac:dyDescent="0.25">
      <c r="B4981" s="9"/>
      <c r="C4981" s="22" t="s">
        <v>10</v>
      </c>
      <c r="D4981" s="26">
        <v>172.30903000000004</v>
      </c>
      <c r="E4981" s="10"/>
    </row>
    <row r="4982" spans="2:5" ht="15" customHeight="1" x14ac:dyDescent="0.25">
      <c r="B4982" s="9"/>
      <c r="C4982" s="17" t="s">
        <v>11</v>
      </c>
      <c r="D4982" s="7">
        <v>84.999790000000004</v>
      </c>
      <c r="E4982" s="10"/>
    </row>
    <row r="4983" spans="2:5" ht="15" customHeight="1" x14ac:dyDescent="0.25">
      <c r="B4983" s="9"/>
      <c r="C4983" s="17" t="s">
        <v>12</v>
      </c>
      <c r="D4983" s="7">
        <v>85.112140000000011</v>
      </c>
      <c r="E4983" s="10"/>
    </row>
    <row r="4984" spans="2:5" ht="15" customHeight="1" x14ac:dyDescent="0.25">
      <c r="B4984" s="9"/>
      <c r="C4984" s="17" t="s">
        <v>16</v>
      </c>
      <c r="D4984" s="7">
        <v>2.1970999999999998</v>
      </c>
      <c r="E4984" s="10"/>
    </row>
    <row r="4985" spans="2:5" ht="15" customHeight="1" x14ac:dyDescent="0.25">
      <c r="B4985" s="9"/>
      <c r="C4985" s="25" t="s">
        <v>17</v>
      </c>
      <c r="D4985" s="26">
        <v>0.18</v>
      </c>
      <c r="E4985" s="10"/>
    </row>
    <row r="4986" spans="2:5" ht="15" customHeight="1" x14ac:dyDescent="0.25">
      <c r="B4986" s="9"/>
      <c r="C4986" s="15" t="s">
        <v>23</v>
      </c>
      <c r="D4986" s="7">
        <v>152.31899999999999</v>
      </c>
      <c r="E4986" s="10"/>
    </row>
    <row r="4987" spans="2:5" ht="15" customHeight="1" x14ac:dyDescent="0.25">
      <c r="B4987" s="9"/>
      <c r="C4987" s="18" t="s">
        <v>0</v>
      </c>
      <c r="D4987" s="11">
        <v>152.31899999999999</v>
      </c>
      <c r="E4987" s="10"/>
    </row>
    <row r="4988" spans="2:5" ht="15" customHeight="1" x14ac:dyDescent="0.25">
      <c r="B4988" s="9"/>
      <c r="C4988" s="15" t="s">
        <v>25</v>
      </c>
      <c r="D4988" s="7">
        <v>172.48903000000001</v>
      </c>
      <c r="E4988" s="10"/>
    </row>
    <row r="4989" spans="2:5" ht="15" customHeight="1" x14ac:dyDescent="0.25">
      <c r="B4989" s="9"/>
      <c r="C4989" s="23" t="s">
        <v>10</v>
      </c>
      <c r="D4989" s="26">
        <v>172.30903000000001</v>
      </c>
      <c r="E4989" s="10"/>
    </row>
    <row r="4990" spans="2:5" ht="15" customHeight="1" x14ac:dyDescent="0.25">
      <c r="B4990" s="9"/>
      <c r="C4990" s="23" t="s">
        <v>17</v>
      </c>
      <c r="D4990" s="26">
        <v>0.18</v>
      </c>
      <c r="E4990" s="10"/>
    </row>
    <row r="4991" spans="2:5" ht="15" customHeight="1" x14ac:dyDescent="0.25">
      <c r="B4991" s="9"/>
      <c r="C4991" s="21" t="s">
        <v>27</v>
      </c>
      <c r="D4991" s="12">
        <v>-20.170030000000001</v>
      </c>
      <c r="E4991" s="10"/>
    </row>
    <row r="4992" spans="2:5" ht="15" customHeight="1" x14ac:dyDescent="0.25">
      <c r="B4992" s="9"/>
      <c r="C4992" s="21" t="s">
        <v>28</v>
      </c>
      <c r="D4992" s="12">
        <v>61.339350000000003</v>
      </c>
      <c r="E4992" s="10"/>
    </row>
    <row r="4993" spans="2:5" ht="15" customHeight="1" x14ac:dyDescent="0.25">
      <c r="B4993" s="9"/>
      <c r="C4993" s="21" t="s">
        <v>29</v>
      </c>
      <c r="D4993" s="12">
        <v>41.169319999999999</v>
      </c>
      <c r="E4993" s="10"/>
    </row>
    <row r="4994" spans="2:5" ht="15" customHeight="1" x14ac:dyDescent="0.25">
      <c r="B4994" s="9"/>
      <c r="C4994" s="15" t="s">
        <v>31</v>
      </c>
      <c r="D4994" s="8">
        <v>60</v>
      </c>
      <c r="E4994" s="10"/>
    </row>
    <row r="4995" spans="2:5" ht="30" customHeight="1" x14ac:dyDescent="0.25">
      <c r="B4995" s="9"/>
      <c r="C4995" s="16" t="s">
        <v>32</v>
      </c>
      <c r="D4995" s="8">
        <v>46</v>
      </c>
      <c r="E4995" s="10"/>
    </row>
    <row r="4996" spans="2:5" ht="15" customHeight="1" x14ac:dyDescent="0.25">
      <c r="B4996" s="9"/>
      <c r="C4996" s="16" t="s">
        <v>33</v>
      </c>
      <c r="D4996" s="8">
        <v>14</v>
      </c>
      <c r="E4996" s="10"/>
    </row>
    <row r="4997" spans="2:5" ht="15" customHeight="1" x14ac:dyDescent="0.25">
      <c r="B4997" s="9"/>
      <c r="C4997" s="216" t="s">
        <v>291</v>
      </c>
      <c r="D4997" s="217"/>
      <c r="E4997" s="10"/>
    </row>
    <row r="4998" spans="2:5" ht="15" customHeight="1" x14ac:dyDescent="0.25">
      <c r="B4998" s="9"/>
      <c r="C4998" s="13" t="s">
        <v>0</v>
      </c>
      <c r="D4998" s="11">
        <v>142.59764000000001</v>
      </c>
      <c r="E4998" s="10"/>
    </row>
    <row r="4999" spans="2:5" ht="15" customHeight="1" x14ac:dyDescent="0.25">
      <c r="B4999" s="9"/>
      <c r="C4999" s="14" t="s">
        <v>2</v>
      </c>
      <c r="D4999" s="11">
        <v>39</v>
      </c>
      <c r="E4999" s="10"/>
    </row>
    <row r="5000" spans="2:5" ht="15" customHeight="1" x14ac:dyDescent="0.25">
      <c r="B5000" s="9"/>
      <c r="C5000" s="14" t="s">
        <v>3</v>
      </c>
      <c r="D5000" s="11">
        <v>103.59764</v>
      </c>
      <c r="E5000" s="10"/>
    </row>
    <row r="5001" spans="2:5" ht="15" customHeight="1" x14ac:dyDescent="0.25">
      <c r="B5001" s="9"/>
      <c r="C5001" s="22" t="s">
        <v>10</v>
      </c>
      <c r="D5001" s="26">
        <v>115.20887999999999</v>
      </c>
      <c r="E5001" s="10"/>
    </row>
    <row r="5002" spans="2:5" ht="15" customHeight="1" x14ac:dyDescent="0.25">
      <c r="B5002" s="9"/>
      <c r="C5002" s="17" t="s">
        <v>11</v>
      </c>
      <c r="D5002" s="7">
        <v>10.74</v>
      </c>
      <c r="E5002" s="10"/>
    </row>
    <row r="5003" spans="2:5" ht="15" customHeight="1" x14ac:dyDescent="0.25">
      <c r="B5003" s="9"/>
      <c r="C5003" s="17" t="s">
        <v>12</v>
      </c>
      <c r="D5003" s="7">
        <v>77.49508999999999</v>
      </c>
      <c r="E5003" s="10"/>
    </row>
    <row r="5004" spans="2:5" ht="15" customHeight="1" x14ac:dyDescent="0.25">
      <c r="B5004" s="9"/>
      <c r="C5004" s="17" t="s">
        <v>16</v>
      </c>
      <c r="D5004" s="7">
        <v>26.973790000000001</v>
      </c>
      <c r="E5004" s="10"/>
    </row>
    <row r="5005" spans="2:5" ht="15" customHeight="1" x14ac:dyDescent="0.25">
      <c r="B5005" s="9"/>
      <c r="C5005" s="25" t="s">
        <v>17</v>
      </c>
      <c r="D5005" s="26">
        <v>1.865</v>
      </c>
      <c r="E5005" s="10"/>
    </row>
    <row r="5006" spans="2:5" ht="15" customHeight="1" x14ac:dyDescent="0.25">
      <c r="B5006" s="9"/>
      <c r="C5006" s="15" t="s">
        <v>23</v>
      </c>
      <c r="D5006" s="7">
        <v>142.59764000000001</v>
      </c>
      <c r="E5006" s="10"/>
    </row>
    <row r="5007" spans="2:5" ht="15" customHeight="1" x14ac:dyDescent="0.25">
      <c r="B5007" s="9"/>
      <c r="C5007" s="18" t="s">
        <v>0</v>
      </c>
      <c r="D5007" s="11">
        <v>142.59764000000001</v>
      </c>
      <c r="E5007" s="10"/>
    </row>
    <row r="5008" spans="2:5" ht="15" customHeight="1" x14ac:dyDescent="0.25">
      <c r="B5008" s="9"/>
      <c r="C5008" s="15" t="s">
        <v>25</v>
      </c>
      <c r="D5008" s="7">
        <v>117.07387999999999</v>
      </c>
      <c r="E5008" s="10"/>
    </row>
    <row r="5009" spans="2:5" ht="15" customHeight="1" x14ac:dyDescent="0.25">
      <c r="B5009" s="9"/>
      <c r="C5009" s="23" t="s">
        <v>10</v>
      </c>
      <c r="D5009" s="26">
        <v>115.20887999999999</v>
      </c>
      <c r="E5009" s="10"/>
    </row>
    <row r="5010" spans="2:5" ht="15" customHeight="1" x14ac:dyDescent="0.25">
      <c r="B5010" s="9"/>
      <c r="C5010" s="23" t="s">
        <v>17</v>
      </c>
      <c r="D5010" s="26">
        <v>1.865</v>
      </c>
      <c r="E5010" s="10"/>
    </row>
    <row r="5011" spans="2:5" ht="15" customHeight="1" x14ac:dyDescent="0.25">
      <c r="B5011" s="9"/>
      <c r="C5011" s="21" t="s">
        <v>27</v>
      </c>
      <c r="D5011" s="12">
        <v>25.523759999999999</v>
      </c>
      <c r="E5011" s="10"/>
    </row>
    <row r="5012" spans="2:5" ht="15" customHeight="1" x14ac:dyDescent="0.25">
      <c r="B5012" s="9"/>
      <c r="C5012" s="21" t="s">
        <v>28</v>
      </c>
      <c r="D5012" s="12">
        <v>18.63297</v>
      </c>
      <c r="E5012" s="10"/>
    </row>
    <row r="5013" spans="2:5" ht="15" customHeight="1" x14ac:dyDescent="0.25">
      <c r="B5013" s="9"/>
      <c r="C5013" s="21" t="s">
        <v>29</v>
      </c>
      <c r="D5013" s="12">
        <v>44.156730000000003</v>
      </c>
      <c r="E5013" s="10"/>
    </row>
    <row r="5014" spans="2:5" ht="15" customHeight="1" x14ac:dyDescent="0.25">
      <c r="B5014" s="9"/>
      <c r="C5014" s="15" t="s">
        <v>31</v>
      </c>
      <c r="D5014" s="8">
        <v>38</v>
      </c>
      <c r="E5014" s="10"/>
    </row>
    <row r="5015" spans="2:5" ht="30" customHeight="1" x14ac:dyDescent="0.25">
      <c r="B5015" s="9"/>
      <c r="C5015" s="16" t="s">
        <v>32</v>
      </c>
      <c r="D5015" s="8">
        <v>32</v>
      </c>
      <c r="E5015" s="10"/>
    </row>
    <row r="5016" spans="2:5" ht="15" customHeight="1" x14ac:dyDescent="0.25">
      <c r="B5016" s="9"/>
      <c r="C5016" s="16" t="s">
        <v>33</v>
      </c>
      <c r="D5016" s="8">
        <v>6</v>
      </c>
      <c r="E5016" s="10"/>
    </row>
    <row r="5017" spans="2:5" ht="15" customHeight="1" x14ac:dyDescent="0.25">
      <c r="B5017" s="9"/>
      <c r="C5017" s="216" t="s">
        <v>292</v>
      </c>
      <c r="D5017" s="217"/>
      <c r="E5017" s="10"/>
    </row>
    <row r="5018" spans="2:5" ht="15" customHeight="1" x14ac:dyDescent="0.25">
      <c r="B5018" s="9"/>
      <c r="C5018" s="13" t="s">
        <v>0</v>
      </c>
      <c r="D5018" s="11">
        <v>194.4034</v>
      </c>
      <c r="E5018" s="10"/>
    </row>
    <row r="5019" spans="2:5" ht="15" customHeight="1" x14ac:dyDescent="0.25">
      <c r="B5019" s="9"/>
      <c r="C5019" s="14" t="s">
        <v>3</v>
      </c>
      <c r="D5019" s="11">
        <v>194.4034</v>
      </c>
      <c r="E5019" s="10"/>
    </row>
    <row r="5020" spans="2:5" ht="15" customHeight="1" x14ac:dyDescent="0.25">
      <c r="B5020" s="9"/>
      <c r="C5020" s="22" t="s">
        <v>10</v>
      </c>
      <c r="D5020" s="26">
        <v>174.02946</v>
      </c>
      <c r="E5020" s="10"/>
    </row>
    <row r="5021" spans="2:5" ht="15" customHeight="1" x14ac:dyDescent="0.25">
      <c r="B5021" s="9"/>
      <c r="C5021" s="17" t="s">
        <v>11</v>
      </c>
      <c r="D5021" s="7">
        <v>21.350999999999999</v>
      </c>
      <c r="E5021" s="10"/>
    </row>
    <row r="5022" spans="2:5" ht="15" customHeight="1" x14ac:dyDescent="0.25">
      <c r="B5022" s="9"/>
      <c r="C5022" s="17" t="s">
        <v>12</v>
      </c>
      <c r="D5022" s="7">
        <v>141.17846</v>
      </c>
      <c r="E5022" s="10"/>
    </row>
    <row r="5023" spans="2:5" ht="15" customHeight="1" x14ac:dyDescent="0.25">
      <c r="B5023" s="9"/>
      <c r="C5023" s="17" t="s">
        <v>16</v>
      </c>
      <c r="D5023" s="7">
        <v>11.5</v>
      </c>
      <c r="E5023" s="10"/>
    </row>
    <row r="5024" spans="2:5" ht="15" customHeight="1" x14ac:dyDescent="0.25">
      <c r="B5024" s="9"/>
      <c r="C5024" s="25" t="s">
        <v>17</v>
      </c>
      <c r="D5024" s="26">
        <v>4.3536999999999999</v>
      </c>
      <c r="E5024" s="10"/>
    </row>
    <row r="5025" spans="2:5" ht="15" customHeight="1" x14ac:dyDescent="0.25">
      <c r="B5025" s="9"/>
      <c r="C5025" s="15" t="s">
        <v>23</v>
      </c>
      <c r="D5025" s="7">
        <v>194.4034</v>
      </c>
      <c r="E5025" s="10"/>
    </row>
    <row r="5026" spans="2:5" ht="15" customHeight="1" x14ac:dyDescent="0.25">
      <c r="B5026" s="9"/>
      <c r="C5026" s="18" t="s">
        <v>0</v>
      </c>
      <c r="D5026" s="11">
        <v>194.4034</v>
      </c>
      <c r="E5026" s="10"/>
    </row>
    <row r="5027" spans="2:5" ht="15" customHeight="1" x14ac:dyDescent="0.25">
      <c r="B5027" s="9"/>
      <c r="C5027" s="15" t="s">
        <v>25</v>
      </c>
      <c r="D5027" s="7">
        <v>178.38316</v>
      </c>
      <c r="E5027" s="10"/>
    </row>
    <row r="5028" spans="2:5" ht="15" customHeight="1" x14ac:dyDescent="0.25">
      <c r="B5028" s="9"/>
      <c r="C5028" s="23" t="s">
        <v>10</v>
      </c>
      <c r="D5028" s="26">
        <v>174.02946</v>
      </c>
      <c r="E5028" s="10"/>
    </row>
    <row r="5029" spans="2:5" ht="15" customHeight="1" x14ac:dyDescent="0.25">
      <c r="B5029" s="9"/>
      <c r="C5029" s="23" t="s">
        <v>17</v>
      </c>
      <c r="D5029" s="26">
        <v>4.3536999999999999</v>
      </c>
      <c r="E5029" s="10"/>
    </row>
    <row r="5030" spans="2:5" ht="15" customHeight="1" x14ac:dyDescent="0.25">
      <c r="B5030" s="9"/>
      <c r="C5030" s="21" t="s">
        <v>27</v>
      </c>
      <c r="D5030" s="12">
        <v>16.020240000000001</v>
      </c>
      <c r="E5030" s="10"/>
    </row>
    <row r="5031" spans="2:5" ht="15" customHeight="1" x14ac:dyDescent="0.25">
      <c r="B5031" s="9"/>
      <c r="C5031" s="21" t="s">
        <v>28</v>
      </c>
      <c r="D5031" s="12">
        <v>28.946110000000001</v>
      </c>
      <c r="E5031" s="10"/>
    </row>
    <row r="5032" spans="2:5" ht="15" customHeight="1" x14ac:dyDescent="0.25">
      <c r="B5032" s="9"/>
      <c r="C5032" s="21" t="s">
        <v>29</v>
      </c>
      <c r="D5032" s="12">
        <v>44.966349999999998</v>
      </c>
      <c r="E5032" s="10"/>
    </row>
    <row r="5033" spans="2:5" ht="15" customHeight="1" x14ac:dyDescent="0.25">
      <c r="B5033" s="9"/>
      <c r="C5033" s="15" t="s">
        <v>31</v>
      </c>
      <c r="D5033" s="8">
        <v>39</v>
      </c>
      <c r="E5033" s="10"/>
    </row>
    <row r="5034" spans="2:5" ht="30" customHeight="1" x14ac:dyDescent="0.25">
      <c r="B5034" s="9"/>
      <c r="C5034" s="16" t="s">
        <v>32</v>
      </c>
      <c r="D5034" s="8">
        <v>32</v>
      </c>
      <c r="E5034" s="10"/>
    </row>
    <row r="5035" spans="2:5" ht="15" customHeight="1" x14ac:dyDescent="0.25">
      <c r="B5035" s="9"/>
      <c r="C5035" s="16" t="s">
        <v>33</v>
      </c>
      <c r="D5035" s="8">
        <v>7</v>
      </c>
      <c r="E5035" s="10"/>
    </row>
    <row r="5036" spans="2:5" ht="15" customHeight="1" x14ac:dyDescent="0.25">
      <c r="B5036" s="9"/>
      <c r="C5036" s="216" t="s">
        <v>293</v>
      </c>
      <c r="D5036" s="217"/>
      <c r="E5036" s="10"/>
    </row>
    <row r="5037" spans="2:5" ht="15" customHeight="1" x14ac:dyDescent="0.25">
      <c r="B5037" s="9"/>
      <c r="C5037" s="13" t="s">
        <v>0</v>
      </c>
      <c r="D5037" s="11">
        <v>211.1995</v>
      </c>
      <c r="E5037" s="10"/>
    </row>
    <row r="5038" spans="2:5" ht="15" customHeight="1" x14ac:dyDescent="0.25">
      <c r="B5038" s="9"/>
      <c r="C5038" s="14" t="s">
        <v>3</v>
      </c>
      <c r="D5038" s="11">
        <v>211.1995</v>
      </c>
      <c r="E5038" s="10"/>
    </row>
    <row r="5039" spans="2:5" ht="15" customHeight="1" x14ac:dyDescent="0.25">
      <c r="B5039" s="9"/>
      <c r="C5039" s="22" t="s">
        <v>10</v>
      </c>
      <c r="D5039" s="26">
        <v>190.09855000000002</v>
      </c>
      <c r="E5039" s="10"/>
    </row>
    <row r="5040" spans="2:5" ht="15" customHeight="1" x14ac:dyDescent="0.25">
      <c r="B5040" s="9"/>
      <c r="C5040" s="17" t="s">
        <v>11</v>
      </c>
      <c r="D5040" s="7">
        <v>175.98390000000001</v>
      </c>
      <c r="E5040" s="10"/>
    </row>
    <row r="5041" spans="2:5" ht="15" customHeight="1" x14ac:dyDescent="0.25">
      <c r="B5041" s="9"/>
      <c r="C5041" s="17" t="s">
        <v>12</v>
      </c>
      <c r="D5041" s="7">
        <v>13.345360000000001</v>
      </c>
      <c r="E5041" s="10"/>
    </row>
    <row r="5042" spans="2:5" ht="15" customHeight="1" x14ac:dyDescent="0.25">
      <c r="B5042" s="9"/>
      <c r="C5042" s="17" t="s">
        <v>16</v>
      </c>
      <c r="D5042" s="7">
        <v>0.76929000000000003</v>
      </c>
      <c r="E5042" s="10"/>
    </row>
    <row r="5043" spans="2:5" ht="15" customHeight="1" x14ac:dyDescent="0.25">
      <c r="B5043" s="9"/>
      <c r="C5043" s="25" t="s">
        <v>17</v>
      </c>
      <c r="D5043" s="26">
        <v>1.25</v>
      </c>
      <c r="E5043" s="10"/>
    </row>
    <row r="5044" spans="2:5" ht="15" customHeight="1" x14ac:dyDescent="0.25">
      <c r="B5044" s="9"/>
      <c r="C5044" s="15" t="s">
        <v>23</v>
      </c>
      <c r="D5044" s="7">
        <v>211.1995</v>
      </c>
      <c r="E5044" s="10"/>
    </row>
    <row r="5045" spans="2:5" ht="15" customHeight="1" x14ac:dyDescent="0.25">
      <c r="B5045" s="9"/>
      <c r="C5045" s="18" t="s">
        <v>0</v>
      </c>
      <c r="D5045" s="11">
        <v>211.1995</v>
      </c>
      <c r="E5045" s="10"/>
    </row>
    <row r="5046" spans="2:5" ht="15" customHeight="1" x14ac:dyDescent="0.25">
      <c r="B5046" s="9"/>
      <c r="C5046" s="15" t="s">
        <v>25</v>
      </c>
      <c r="D5046" s="7">
        <v>191.34854999999999</v>
      </c>
      <c r="E5046" s="10"/>
    </row>
    <row r="5047" spans="2:5" ht="15" customHeight="1" x14ac:dyDescent="0.25">
      <c r="B5047" s="9"/>
      <c r="C5047" s="23" t="s">
        <v>10</v>
      </c>
      <c r="D5047" s="26">
        <v>190.09854999999999</v>
      </c>
      <c r="E5047" s="10"/>
    </row>
    <row r="5048" spans="2:5" ht="15" customHeight="1" x14ac:dyDescent="0.25">
      <c r="B5048" s="9"/>
      <c r="C5048" s="23" t="s">
        <v>17</v>
      </c>
      <c r="D5048" s="26">
        <v>1.25</v>
      </c>
      <c r="E5048" s="10"/>
    </row>
    <row r="5049" spans="2:5" ht="15" customHeight="1" x14ac:dyDescent="0.25">
      <c r="B5049" s="9"/>
      <c r="C5049" s="21" t="s">
        <v>27</v>
      </c>
      <c r="D5049" s="12">
        <v>19.850950000000001</v>
      </c>
      <c r="E5049" s="10"/>
    </row>
    <row r="5050" spans="2:5" ht="15" customHeight="1" x14ac:dyDescent="0.25">
      <c r="B5050" s="9"/>
      <c r="C5050" s="21" t="s">
        <v>28</v>
      </c>
      <c r="D5050" s="12">
        <v>24.3794</v>
      </c>
      <c r="E5050" s="10"/>
    </row>
    <row r="5051" spans="2:5" ht="15" customHeight="1" x14ac:dyDescent="0.25">
      <c r="B5051" s="9"/>
      <c r="C5051" s="21" t="s">
        <v>29</v>
      </c>
      <c r="D5051" s="12">
        <v>44.230350000000001</v>
      </c>
      <c r="E5051" s="10"/>
    </row>
    <row r="5052" spans="2:5" ht="15" customHeight="1" x14ac:dyDescent="0.25">
      <c r="B5052" s="9"/>
      <c r="C5052" s="15" t="s">
        <v>31</v>
      </c>
      <c r="D5052" s="8">
        <v>309</v>
      </c>
      <c r="E5052" s="10"/>
    </row>
    <row r="5053" spans="2:5" ht="30" customHeight="1" x14ac:dyDescent="0.25">
      <c r="B5053" s="9"/>
      <c r="C5053" s="16" t="s">
        <v>32</v>
      </c>
      <c r="D5053" s="8">
        <v>293</v>
      </c>
      <c r="E5053" s="10"/>
    </row>
    <row r="5054" spans="2:5" ht="15" customHeight="1" x14ac:dyDescent="0.25">
      <c r="B5054" s="9"/>
      <c r="C5054" s="16" t="s">
        <v>33</v>
      </c>
      <c r="D5054" s="8">
        <v>16</v>
      </c>
      <c r="E5054" s="10"/>
    </row>
    <row r="5055" spans="2:5" ht="15" customHeight="1" x14ac:dyDescent="0.25">
      <c r="B5055" s="9"/>
      <c r="C5055" s="216" t="s">
        <v>294</v>
      </c>
      <c r="D5055" s="217"/>
      <c r="E5055" s="10"/>
    </row>
    <row r="5056" spans="2:5" ht="15" customHeight="1" x14ac:dyDescent="0.25">
      <c r="B5056" s="9"/>
      <c r="C5056" s="13" t="s">
        <v>0</v>
      </c>
      <c r="D5056" s="11">
        <v>318.43708000000004</v>
      </c>
      <c r="E5056" s="10"/>
    </row>
    <row r="5057" spans="2:5" ht="15" customHeight="1" x14ac:dyDescent="0.25">
      <c r="B5057" s="9"/>
      <c r="C5057" s="14" t="s">
        <v>2</v>
      </c>
      <c r="D5057" s="11">
        <v>33.436999999999998</v>
      </c>
      <c r="E5057" s="10"/>
    </row>
    <row r="5058" spans="2:5" ht="15" customHeight="1" x14ac:dyDescent="0.25">
      <c r="B5058" s="9"/>
      <c r="C5058" s="14" t="s">
        <v>3</v>
      </c>
      <c r="D5058" s="11">
        <v>285.00008000000003</v>
      </c>
      <c r="E5058" s="10"/>
    </row>
    <row r="5059" spans="2:5" ht="15" customHeight="1" x14ac:dyDescent="0.25">
      <c r="B5059" s="9"/>
      <c r="C5059" s="13" t="s">
        <v>5</v>
      </c>
      <c r="D5059" s="11">
        <v>1247.9501700000001</v>
      </c>
      <c r="E5059" s="10"/>
    </row>
    <row r="5060" spans="2:5" ht="15" customHeight="1" x14ac:dyDescent="0.25">
      <c r="B5060" s="9"/>
      <c r="C5060" s="22" t="s">
        <v>10</v>
      </c>
      <c r="D5060" s="26">
        <v>270.63499000000002</v>
      </c>
      <c r="E5060" s="10"/>
    </row>
    <row r="5061" spans="2:5" ht="15" customHeight="1" x14ac:dyDescent="0.25">
      <c r="B5061" s="9"/>
      <c r="C5061" s="17" t="s">
        <v>12</v>
      </c>
      <c r="D5061" s="7">
        <v>248.89151000000004</v>
      </c>
      <c r="E5061" s="10"/>
    </row>
    <row r="5062" spans="2:5" ht="15" customHeight="1" x14ac:dyDescent="0.25">
      <c r="B5062" s="9"/>
      <c r="C5062" s="17" t="s">
        <v>16</v>
      </c>
      <c r="D5062" s="7">
        <v>21.743480000000002</v>
      </c>
      <c r="E5062" s="10"/>
    </row>
    <row r="5063" spans="2:5" ht="15" customHeight="1" x14ac:dyDescent="0.25">
      <c r="B5063" s="9"/>
      <c r="C5063" s="25" t="s">
        <v>17</v>
      </c>
      <c r="D5063" s="26">
        <v>2.5569999999999999</v>
      </c>
      <c r="E5063" s="10"/>
    </row>
    <row r="5064" spans="2:5" ht="15" customHeight="1" x14ac:dyDescent="0.25">
      <c r="B5064" s="9"/>
      <c r="C5064" s="15" t="s">
        <v>23</v>
      </c>
      <c r="D5064" s="7">
        <v>1566.38725</v>
      </c>
      <c r="E5064" s="10"/>
    </row>
    <row r="5065" spans="2:5" ht="15" customHeight="1" x14ac:dyDescent="0.25">
      <c r="B5065" s="9"/>
      <c r="C5065" s="18" t="s">
        <v>0</v>
      </c>
      <c r="D5065" s="11">
        <v>318.43707999999998</v>
      </c>
      <c r="E5065" s="10"/>
    </row>
    <row r="5066" spans="2:5" ht="15" customHeight="1" x14ac:dyDescent="0.25">
      <c r="B5066" s="9"/>
      <c r="C5066" s="19" t="s">
        <v>24</v>
      </c>
      <c r="D5066" s="7">
        <v>1247.9501700000001</v>
      </c>
      <c r="E5066" s="10"/>
    </row>
    <row r="5067" spans="2:5" ht="15" customHeight="1" x14ac:dyDescent="0.25">
      <c r="B5067" s="9"/>
      <c r="C5067" s="15" t="s">
        <v>25</v>
      </c>
      <c r="D5067" s="7">
        <v>273.19199000000003</v>
      </c>
      <c r="E5067" s="10"/>
    </row>
    <row r="5068" spans="2:5" ht="15" customHeight="1" x14ac:dyDescent="0.25">
      <c r="B5068" s="9"/>
      <c r="C5068" s="23" t="s">
        <v>10</v>
      </c>
      <c r="D5068" s="26">
        <v>270.63499000000002</v>
      </c>
      <c r="E5068" s="10"/>
    </row>
    <row r="5069" spans="2:5" ht="15" customHeight="1" x14ac:dyDescent="0.25">
      <c r="B5069" s="9"/>
      <c r="C5069" s="23" t="s">
        <v>17</v>
      </c>
      <c r="D5069" s="26">
        <v>2.5569999999999999</v>
      </c>
      <c r="E5069" s="10"/>
    </row>
    <row r="5070" spans="2:5" ht="15" customHeight="1" x14ac:dyDescent="0.25">
      <c r="B5070" s="9"/>
      <c r="C5070" s="21" t="s">
        <v>27</v>
      </c>
      <c r="D5070" s="12">
        <v>1293.19526</v>
      </c>
      <c r="E5070" s="10"/>
    </row>
    <row r="5071" spans="2:5" ht="15" customHeight="1" x14ac:dyDescent="0.25">
      <c r="B5071" s="9"/>
      <c r="C5071" s="21" t="s">
        <v>29</v>
      </c>
      <c r="D5071" s="12">
        <v>1293.19526</v>
      </c>
      <c r="E5071" s="10"/>
    </row>
    <row r="5072" spans="2:5" ht="15" customHeight="1" x14ac:dyDescent="0.25">
      <c r="B5072" s="9"/>
      <c r="C5072" s="15" t="s">
        <v>31</v>
      </c>
      <c r="D5072" s="8">
        <v>156</v>
      </c>
      <c r="E5072" s="10"/>
    </row>
    <row r="5073" spans="2:5" ht="30" customHeight="1" x14ac:dyDescent="0.25">
      <c r="B5073" s="9"/>
      <c r="C5073" s="16" t="s">
        <v>32</v>
      </c>
      <c r="D5073" s="8">
        <v>134</v>
      </c>
      <c r="E5073" s="10"/>
    </row>
    <row r="5074" spans="2:5" ht="15" customHeight="1" x14ac:dyDescent="0.25">
      <c r="B5074" s="9"/>
      <c r="C5074" s="16" t="s">
        <v>33</v>
      </c>
      <c r="D5074" s="8">
        <v>22</v>
      </c>
      <c r="E5074" s="10"/>
    </row>
    <row r="5075" spans="2:5" ht="15" customHeight="1" x14ac:dyDescent="0.25">
      <c r="B5075" s="9"/>
      <c r="C5075" s="216" t="s">
        <v>297</v>
      </c>
      <c r="D5075" s="217"/>
      <c r="E5075" s="10"/>
    </row>
    <row r="5076" spans="2:5" ht="15" customHeight="1" x14ac:dyDescent="0.25">
      <c r="B5076" s="9"/>
      <c r="C5076" s="13" t="s">
        <v>0</v>
      </c>
      <c r="D5076" s="11">
        <v>2.9</v>
      </c>
      <c r="E5076" s="10"/>
    </row>
    <row r="5077" spans="2:5" ht="15" customHeight="1" x14ac:dyDescent="0.25">
      <c r="B5077" s="9"/>
      <c r="C5077" s="14" t="s">
        <v>3</v>
      </c>
      <c r="D5077" s="11">
        <v>2.9</v>
      </c>
      <c r="E5077" s="10"/>
    </row>
    <row r="5078" spans="2:5" ht="15" customHeight="1" x14ac:dyDescent="0.25">
      <c r="B5078" s="9"/>
      <c r="C5078" s="22" t="s">
        <v>10</v>
      </c>
      <c r="D5078" s="26">
        <v>3.9</v>
      </c>
      <c r="E5078" s="10"/>
    </row>
    <row r="5079" spans="2:5" ht="15" customHeight="1" x14ac:dyDescent="0.25">
      <c r="B5079" s="9"/>
      <c r="C5079" s="17" t="s">
        <v>16</v>
      </c>
      <c r="D5079" s="7">
        <v>3.9</v>
      </c>
      <c r="E5079" s="10"/>
    </row>
    <row r="5080" spans="2:5" ht="15" customHeight="1" x14ac:dyDescent="0.25">
      <c r="B5080" s="9"/>
      <c r="C5080" s="15" t="s">
        <v>23</v>
      </c>
      <c r="D5080" s="7">
        <v>2.9</v>
      </c>
      <c r="E5080" s="10"/>
    </row>
    <row r="5081" spans="2:5" ht="15" customHeight="1" x14ac:dyDescent="0.25">
      <c r="B5081" s="9"/>
      <c r="C5081" s="18" t="s">
        <v>0</v>
      </c>
      <c r="D5081" s="11">
        <v>2.9</v>
      </c>
      <c r="E5081" s="10"/>
    </row>
    <row r="5082" spans="2:5" ht="15" customHeight="1" x14ac:dyDescent="0.25">
      <c r="B5082" s="9"/>
      <c r="C5082" s="15" t="s">
        <v>25</v>
      </c>
      <c r="D5082" s="7">
        <v>3.9</v>
      </c>
      <c r="E5082" s="10"/>
    </row>
    <row r="5083" spans="2:5" ht="15" customHeight="1" x14ac:dyDescent="0.25">
      <c r="B5083" s="9"/>
      <c r="C5083" s="23" t="s">
        <v>10</v>
      </c>
      <c r="D5083" s="26">
        <v>3.9</v>
      </c>
      <c r="E5083" s="10"/>
    </row>
    <row r="5084" spans="2:5" ht="15" customHeight="1" x14ac:dyDescent="0.25">
      <c r="B5084" s="9"/>
      <c r="C5084" s="21" t="s">
        <v>27</v>
      </c>
      <c r="D5084" s="12">
        <v>-1</v>
      </c>
      <c r="E5084" s="10"/>
    </row>
    <row r="5085" spans="2:5" ht="15" customHeight="1" x14ac:dyDescent="0.25">
      <c r="B5085" s="9"/>
      <c r="C5085" s="21" t="s">
        <v>28</v>
      </c>
      <c r="D5085" s="12">
        <v>2.1203599999999998</v>
      </c>
      <c r="E5085" s="10"/>
    </row>
    <row r="5086" spans="2:5" ht="15" customHeight="1" x14ac:dyDescent="0.25">
      <c r="B5086" s="9"/>
      <c r="C5086" s="21" t="s">
        <v>29</v>
      </c>
      <c r="D5086" s="12">
        <v>1.12036</v>
      </c>
      <c r="E5086" s="10"/>
    </row>
    <row r="5087" spans="2:5" ht="15" customHeight="1" x14ac:dyDescent="0.25">
      <c r="B5087" s="9"/>
      <c r="C5087" s="15" t="s">
        <v>31</v>
      </c>
      <c r="D5087" s="8">
        <v>178</v>
      </c>
      <c r="E5087" s="10"/>
    </row>
    <row r="5088" spans="2:5" ht="30" customHeight="1" x14ac:dyDescent="0.25">
      <c r="B5088" s="9"/>
      <c r="C5088" s="16" t="s">
        <v>32</v>
      </c>
      <c r="D5088" s="8">
        <v>99</v>
      </c>
      <c r="E5088" s="10"/>
    </row>
    <row r="5089" spans="2:5" ht="15" customHeight="1" x14ac:dyDescent="0.25">
      <c r="B5089" s="9"/>
      <c r="C5089" s="16" t="s">
        <v>33</v>
      </c>
      <c r="D5089" s="8">
        <v>79</v>
      </c>
      <c r="E5089" s="10"/>
    </row>
    <row r="5090" spans="2:5" ht="13.8" x14ac:dyDescent="0.25">
      <c r="B5090" s="9"/>
      <c r="C5090" s="216" t="s">
        <v>298</v>
      </c>
      <c r="D5090" s="217"/>
      <c r="E5090" s="10"/>
    </row>
    <row r="5091" spans="2:5" ht="15" customHeight="1" x14ac:dyDescent="0.25">
      <c r="B5091" s="9"/>
      <c r="C5091" s="13" t="s">
        <v>0</v>
      </c>
      <c r="D5091" s="11">
        <v>1210</v>
      </c>
      <c r="E5091" s="10"/>
    </row>
    <row r="5092" spans="2:5" ht="15" customHeight="1" x14ac:dyDescent="0.25">
      <c r="B5092" s="9"/>
      <c r="C5092" s="14" t="s">
        <v>2</v>
      </c>
      <c r="D5092" s="11">
        <v>1000</v>
      </c>
      <c r="E5092" s="10"/>
    </row>
    <row r="5093" spans="2:5" ht="15" customHeight="1" x14ac:dyDescent="0.25">
      <c r="B5093" s="9"/>
      <c r="C5093" s="14" t="s">
        <v>3</v>
      </c>
      <c r="D5093" s="11">
        <v>210</v>
      </c>
      <c r="E5093" s="10"/>
    </row>
    <row r="5094" spans="2:5" ht="15" customHeight="1" x14ac:dyDescent="0.25">
      <c r="B5094" s="9"/>
      <c r="C5094" s="22" t="s">
        <v>10</v>
      </c>
      <c r="D5094" s="26">
        <v>1108.7622099999999</v>
      </c>
      <c r="E5094" s="10"/>
    </row>
    <row r="5095" spans="2:5" ht="15" customHeight="1" x14ac:dyDescent="0.25">
      <c r="B5095" s="9"/>
      <c r="C5095" s="17" t="s">
        <v>12</v>
      </c>
      <c r="D5095" s="7">
        <v>1105.2901399999998</v>
      </c>
      <c r="E5095" s="10"/>
    </row>
    <row r="5096" spans="2:5" ht="15" customHeight="1" x14ac:dyDescent="0.25">
      <c r="B5096" s="9"/>
      <c r="C5096" s="17" t="s">
        <v>13</v>
      </c>
      <c r="D5096" s="7">
        <v>3.47207</v>
      </c>
      <c r="E5096" s="10"/>
    </row>
    <row r="5097" spans="2:5" ht="15" customHeight="1" x14ac:dyDescent="0.25">
      <c r="B5097" s="9"/>
      <c r="C5097" s="25" t="s">
        <v>17</v>
      </c>
      <c r="D5097" s="26">
        <v>23</v>
      </c>
      <c r="E5097" s="10"/>
    </row>
    <row r="5098" spans="2:5" ht="15" customHeight="1" x14ac:dyDescent="0.25">
      <c r="B5098" s="9"/>
      <c r="C5098" s="22" t="s">
        <v>21</v>
      </c>
      <c r="D5098" s="26">
        <v>76</v>
      </c>
      <c r="E5098" s="10"/>
    </row>
    <row r="5099" spans="2:5" ht="15" customHeight="1" x14ac:dyDescent="0.25">
      <c r="B5099" s="9"/>
      <c r="C5099" s="15" t="s">
        <v>23</v>
      </c>
      <c r="D5099" s="7">
        <v>1210</v>
      </c>
      <c r="E5099" s="10"/>
    </row>
    <row r="5100" spans="2:5" ht="15" customHeight="1" x14ac:dyDescent="0.25">
      <c r="B5100" s="9"/>
      <c r="C5100" s="18" t="s">
        <v>0</v>
      </c>
      <c r="D5100" s="11">
        <v>1210</v>
      </c>
      <c r="E5100" s="10"/>
    </row>
    <row r="5101" spans="2:5" ht="15" customHeight="1" x14ac:dyDescent="0.25">
      <c r="B5101" s="9"/>
      <c r="C5101" s="15" t="s">
        <v>25</v>
      </c>
      <c r="D5101" s="7">
        <v>1207.7622100000001</v>
      </c>
      <c r="E5101" s="10"/>
    </row>
    <row r="5102" spans="2:5" ht="15" customHeight="1" x14ac:dyDescent="0.25">
      <c r="B5102" s="9"/>
      <c r="C5102" s="23" t="s">
        <v>10</v>
      </c>
      <c r="D5102" s="26">
        <v>1108.7622100000001</v>
      </c>
      <c r="E5102" s="10"/>
    </row>
    <row r="5103" spans="2:5" ht="15" customHeight="1" x14ac:dyDescent="0.25">
      <c r="B5103" s="9"/>
      <c r="C5103" s="23" t="s">
        <v>17</v>
      </c>
      <c r="D5103" s="26">
        <v>23</v>
      </c>
      <c r="E5103" s="10"/>
    </row>
    <row r="5104" spans="2:5" ht="15" customHeight="1" x14ac:dyDescent="0.25">
      <c r="B5104" s="9"/>
      <c r="C5104" s="24" t="s">
        <v>21</v>
      </c>
      <c r="D5104" s="26">
        <v>76</v>
      </c>
      <c r="E5104" s="10"/>
    </row>
    <row r="5105" spans="2:5" ht="15" customHeight="1" x14ac:dyDescent="0.25">
      <c r="B5105" s="9"/>
      <c r="C5105" s="21" t="s">
        <v>27</v>
      </c>
      <c r="D5105" s="12">
        <v>2.2377899999999999</v>
      </c>
      <c r="E5105" s="10"/>
    </row>
    <row r="5106" spans="2:5" ht="15" customHeight="1" x14ac:dyDescent="0.25">
      <c r="B5106" s="9"/>
      <c r="C5106" s="21" t="s">
        <v>28</v>
      </c>
      <c r="D5106" s="12">
        <v>0.23385</v>
      </c>
      <c r="E5106" s="10"/>
    </row>
    <row r="5107" spans="2:5" ht="15" customHeight="1" x14ac:dyDescent="0.25">
      <c r="B5107" s="9"/>
      <c r="C5107" s="21" t="s">
        <v>29</v>
      </c>
      <c r="D5107" s="12">
        <v>2.4716399999999998</v>
      </c>
      <c r="E5107" s="10"/>
    </row>
    <row r="5108" spans="2:5" ht="15" customHeight="1" x14ac:dyDescent="0.25">
      <c r="B5108" s="9"/>
      <c r="C5108" s="15" t="s">
        <v>31</v>
      </c>
      <c r="D5108" s="8">
        <v>69</v>
      </c>
      <c r="E5108" s="10"/>
    </row>
    <row r="5109" spans="2:5" ht="30" customHeight="1" x14ac:dyDescent="0.25">
      <c r="B5109" s="9"/>
      <c r="C5109" s="16" t="s">
        <v>32</v>
      </c>
      <c r="D5109" s="8">
        <v>4</v>
      </c>
      <c r="E5109" s="10"/>
    </row>
    <row r="5110" spans="2:5" ht="15" customHeight="1" x14ac:dyDescent="0.25">
      <c r="B5110" s="9"/>
      <c r="C5110" s="16" t="s">
        <v>33</v>
      </c>
      <c r="D5110" s="8">
        <v>65</v>
      </c>
      <c r="E5110" s="10"/>
    </row>
    <row r="5111" spans="2:5" ht="15" customHeight="1" x14ac:dyDescent="0.25">
      <c r="B5111" s="9"/>
      <c r="C5111" s="216" t="s">
        <v>300</v>
      </c>
      <c r="D5111" s="217"/>
      <c r="E5111" s="10"/>
    </row>
    <row r="5112" spans="2:5" ht="15" customHeight="1" x14ac:dyDescent="0.25">
      <c r="B5112" s="9"/>
      <c r="C5112" s="13" t="s">
        <v>0</v>
      </c>
      <c r="D5112" s="11">
        <v>1032.2676200000001</v>
      </c>
      <c r="E5112" s="10"/>
    </row>
    <row r="5113" spans="2:5" ht="15" customHeight="1" x14ac:dyDescent="0.25">
      <c r="B5113" s="9"/>
      <c r="C5113" s="14" t="s">
        <v>3</v>
      </c>
      <c r="D5113" s="11">
        <v>1032.2676200000001</v>
      </c>
      <c r="E5113" s="10"/>
    </row>
    <row r="5114" spans="2:5" ht="15" customHeight="1" x14ac:dyDescent="0.25">
      <c r="B5114" s="9"/>
      <c r="C5114" s="22" t="s">
        <v>10</v>
      </c>
      <c r="D5114" s="26">
        <v>935.24929999999995</v>
      </c>
      <c r="E5114" s="10"/>
    </row>
    <row r="5115" spans="2:5" ht="15" customHeight="1" x14ac:dyDescent="0.25">
      <c r="B5115" s="9"/>
      <c r="C5115" s="17" t="s">
        <v>11</v>
      </c>
      <c r="D5115" s="7">
        <v>537.68629999999996</v>
      </c>
      <c r="E5115" s="10"/>
    </row>
    <row r="5116" spans="2:5" ht="15" customHeight="1" x14ac:dyDescent="0.25">
      <c r="B5116" s="9"/>
      <c r="C5116" s="17" t="s">
        <v>12</v>
      </c>
      <c r="D5116" s="7">
        <v>209.07484000000002</v>
      </c>
      <c r="E5116" s="10"/>
    </row>
    <row r="5117" spans="2:5" ht="15" customHeight="1" x14ac:dyDescent="0.25">
      <c r="B5117" s="9"/>
      <c r="C5117" s="17" t="s">
        <v>15</v>
      </c>
      <c r="D5117" s="7">
        <v>12.715999999999999</v>
      </c>
      <c r="E5117" s="10"/>
    </row>
    <row r="5118" spans="2:5" ht="15" customHeight="1" x14ac:dyDescent="0.25">
      <c r="B5118" s="9"/>
      <c r="C5118" s="17" t="s">
        <v>16</v>
      </c>
      <c r="D5118" s="7">
        <v>175.77216000000001</v>
      </c>
      <c r="E5118" s="10"/>
    </row>
    <row r="5119" spans="2:5" ht="15" customHeight="1" x14ac:dyDescent="0.25">
      <c r="B5119" s="9"/>
      <c r="C5119" s="25" t="s">
        <v>17</v>
      </c>
      <c r="D5119" s="26">
        <v>72.36694</v>
      </c>
      <c r="E5119" s="10"/>
    </row>
    <row r="5120" spans="2:5" ht="15" customHeight="1" x14ac:dyDescent="0.25">
      <c r="B5120" s="9"/>
      <c r="C5120" s="15" t="s">
        <v>23</v>
      </c>
      <c r="D5120" s="7">
        <v>1032.2676200000001</v>
      </c>
      <c r="E5120" s="10"/>
    </row>
    <row r="5121" spans="2:5" ht="15" customHeight="1" x14ac:dyDescent="0.25">
      <c r="B5121" s="9"/>
      <c r="C5121" s="18" t="s">
        <v>0</v>
      </c>
      <c r="D5121" s="11">
        <v>1032.2676200000001</v>
      </c>
      <c r="E5121" s="10"/>
    </row>
    <row r="5122" spans="2:5" ht="15" customHeight="1" x14ac:dyDescent="0.25">
      <c r="B5122" s="9"/>
      <c r="C5122" s="15" t="s">
        <v>25</v>
      </c>
      <c r="D5122" s="7">
        <v>1007.6162399999999</v>
      </c>
      <c r="E5122" s="10"/>
    </row>
    <row r="5123" spans="2:5" ht="15" customHeight="1" x14ac:dyDescent="0.25">
      <c r="B5123" s="9"/>
      <c r="C5123" s="23" t="s">
        <v>10</v>
      </c>
      <c r="D5123" s="26">
        <v>935.24929999999995</v>
      </c>
      <c r="E5123" s="10"/>
    </row>
    <row r="5124" spans="2:5" ht="15" customHeight="1" x14ac:dyDescent="0.25">
      <c r="B5124" s="9"/>
      <c r="C5124" s="23" t="s">
        <v>17</v>
      </c>
      <c r="D5124" s="26">
        <v>72.36694</v>
      </c>
      <c r="E5124" s="10"/>
    </row>
    <row r="5125" spans="2:5" ht="15" customHeight="1" x14ac:dyDescent="0.25">
      <c r="B5125" s="9"/>
      <c r="C5125" s="21" t="s">
        <v>27</v>
      </c>
      <c r="D5125" s="12">
        <v>24.65138</v>
      </c>
      <c r="E5125" s="10"/>
    </row>
    <row r="5126" spans="2:5" ht="15" customHeight="1" x14ac:dyDescent="0.25">
      <c r="B5126" s="9"/>
      <c r="C5126" s="21" t="s">
        <v>28</v>
      </c>
      <c r="D5126" s="12">
        <v>93.203789999999998</v>
      </c>
      <c r="E5126" s="10"/>
    </row>
    <row r="5127" spans="2:5" ht="15" customHeight="1" x14ac:dyDescent="0.25">
      <c r="B5127" s="9"/>
      <c r="C5127" s="21" t="s">
        <v>29</v>
      </c>
      <c r="D5127" s="12">
        <v>117.85517</v>
      </c>
      <c r="E5127" s="10"/>
    </row>
    <row r="5128" spans="2:5" ht="15" customHeight="1" x14ac:dyDescent="0.25">
      <c r="B5128" s="9"/>
      <c r="C5128" s="15" t="s">
        <v>31</v>
      </c>
      <c r="D5128" s="8">
        <v>39</v>
      </c>
      <c r="E5128" s="10"/>
    </row>
    <row r="5129" spans="2:5" ht="30" customHeight="1" x14ac:dyDescent="0.25">
      <c r="B5129" s="9"/>
      <c r="C5129" s="16" t="s">
        <v>32</v>
      </c>
      <c r="D5129" s="8">
        <v>35</v>
      </c>
      <c r="E5129" s="10"/>
    </row>
    <row r="5130" spans="2:5" ht="15" customHeight="1" x14ac:dyDescent="0.25">
      <c r="B5130" s="9"/>
      <c r="C5130" s="16" t="s">
        <v>33</v>
      </c>
      <c r="D5130" s="8">
        <v>4</v>
      </c>
      <c r="E5130" s="10"/>
    </row>
    <row r="5131" spans="2:5" ht="15" customHeight="1" x14ac:dyDescent="0.25">
      <c r="B5131" s="9"/>
      <c r="C5131" s="216" t="s">
        <v>301</v>
      </c>
      <c r="D5131" s="217"/>
      <c r="E5131" s="10"/>
    </row>
    <row r="5132" spans="2:5" ht="15" customHeight="1" x14ac:dyDescent="0.25">
      <c r="B5132" s="9"/>
      <c r="C5132" s="13" t="s">
        <v>0</v>
      </c>
      <c r="D5132" s="11">
        <v>390.57389000000001</v>
      </c>
      <c r="E5132" s="10"/>
    </row>
    <row r="5133" spans="2:5" ht="15" customHeight="1" x14ac:dyDescent="0.25">
      <c r="B5133" s="9"/>
      <c r="C5133" s="14" t="s">
        <v>3</v>
      </c>
      <c r="D5133" s="11">
        <v>390.57389000000001</v>
      </c>
      <c r="E5133" s="10"/>
    </row>
    <row r="5134" spans="2:5" ht="15" customHeight="1" x14ac:dyDescent="0.25">
      <c r="B5134" s="9"/>
      <c r="C5134" s="22" t="s">
        <v>10</v>
      </c>
      <c r="D5134" s="26">
        <v>155.23711</v>
      </c>
      <c r="E5134" s="10"/>
    </row>
    <row r="5135" spans="2:5" ht="15" customHeight="1" x14ac:dyDescent="0.25">
      <c r="B5135" s="9"/>
      <c r="C5135" s="17" t="s">
        <v>12</v>
      </c>
      <c r="D5135" s="7">
        <v>155.23711</v>
      </c>
      <c r="E5135" s="10"/>
    </row>
    <row r="5136" spans="2:5" ht="15" customHeight="1" x14ac:dyDescent="0.25">
      <c r="B5136" s="9"/>
      <c r="C5136" s="25" t="s">
        <v>17</v>
      </c>
      <c r="D5136" s="26">
        <v>62.35</v>
      </c>
      <c r="E5136" s="10"/>
    </row>
    <row r="5137" spans="2:5" ht="15" customHeight="1" x14ac:dyDescent="0.25">
      <c r="B5137" s="9"/>
      <c r="C5137" s="15" t="s">
        <v>23</v>
      </c>
      <c r="D5137" s="7">
        <v>390.57389000000001</v>
      </c>
      <c r="E5137" s="10"/>
    </row>
    <row r="5138" spans="2:5" ht="15" customHeight="1" x14ac:dyDescent="0.25">
      <c r="B5138" s="9"/>
      <c r="C5138" s="18" t="s">
        <v>0</v>
      </c>
      <c r="D5138" s="11">
        <v>390.57389000000001</v>
      </c>
      <c r="E5138" s="10"/>
    </row>
    <row r="5139" spans="2:5" ht="15" customHeight="1" x14ac:dyDescent="0.25">
      <c r="B5139" s="9"/>
      <c r="C5139" s="15" t="s">
        <v>25</v>
      </c>
      <c r="D5139" s="7">
        <v>217.58711</v>
      </c>
      <c r="E5139" s="10"/>
    </row>
    <row r="5140" spans="2:5" ht="15" customHeight="1" x14ac:dyDescent="0.25">
      <c r="B5140" s="9"/>
      <c r="C5140" s="23" t="s">
        <v>10</v>
      </c>
      <c r="D5140" s="26">
        <v>155.23711</v>
      </c>
      <c r="E5140" s="10"/>
    </row>
    <row r="5141" spans="2:5" ht="15" customHeight="1" x14ac:dyDescent="0.25">
      <c r="B5141" s="9"/>
      <c r="C5141" s="23" t="s">
        <v>17</v>
      </c>
      <c r="D5141" s="26">
        <v>62.35</v>
      </c>
      <c r="E5141" s="10"/>
    </row>
    <row r="5142" spans="2:5" ht="15" customHeight="1" x14ac:dyDescent="0.25">
      <c r="B5142" s="9"/>
      <c r="C5142" s="21" t="s">
        <v>27</v>
      </c>
      <c r="D5142" s="12">
        <v>172.98678000000001</v>
      </c>
      <c r="E5142" s="10"/>
    </row>
    <row r="5143" spans="2:5" ht="15" customHeight="1" x14ac:dyDescent="0.25">
      <c r="B5143" s="9"/>
      <c r="C5143" s="21" t="s">
        <v>28</v>
      </c>
      <c r="D5143" s="12">
        <v>0.15057999999999999</v>
      </c>
      <c r="E5143" s="10"/>
    </row>
    <row r="5144" spans="2:5" ht="15" customHeight="1" x14ac:dyDescent="0.25">
      <c r="B5144" s="9"/>
      <c r="C5144" s="21" t="s">
        <v>29</v>
      </c>
      <c r="D5144" s="12">
        <v>173.13736</v>
      </c>
      <c r="E5144" s="10"/>
    </row>
    <row r="5145" spans="2:5" ht="15" customHeight="1" x14ac:dyDescent="0.25">
      <c r="B5145" s="9"/>
      <c r="C5145" s="15" t="s">
        <v>31</v>
      </c>
      <c r="D5145" s="8">
        <v>107</v>
      </c>
      <c r="E5145" s="10"/>
    </row>
    <row r="5146" spans="2:5" ht="30" customHeight="1" x14ac:dyDescent="0.25">
      <c r="B5146" s="9"/>
      <c r="C5146" s="16" t="s">
        <v>32</v>
      </c>
      <c r="D5146" s="8">
        <v>84</v>
      </c>
      <c r="E5146" s="10"/>
    </row>
    <row r="5147" spans="2:5" ht="15" customHeight="1" x14ac:dyDescent="0.25">
      <c r="B5147" s="9"/>
      <c r="C5147" s="16" t="s">
        <v>33</v>
      </c>
      <c r="D5147" s="8">
        <v>23</v>
      </c>
      <c r="E5147" s="10"/>
    </row>
    <row r="5148" spans="2:5" ht="15" customHeight="1" x14ac:dyDescent="0.25">
      <c r="B5148" s="9"/>
      <c r="C5148" s="216" t="s">
        <v>302</v>
      </c>
      <c r="D5148" s="217"/>
      <c r="E5148" s="10"/>
    </row>
    <row r="5149" spans="2:5" ht="15" customHeight="1" x14ac:dyDescent="0.25">
      <c r="B5149" s="9"/>
      <c r="C5149" s="13" t="s">
        <v>0</v>
      </c>
      <c r="D5149" s="11">
        <v>12496.42188</v>
      </c>
      <c r="E5149" s="10"/>
    </row>
    <row r="5150" spans="2:5" ht="15" customHeight="1" x14ac:dyDescent="0.25">
      <c r="B5150" s="9"/>
      <c r="C5150" s="14" t="s">
        <v>2</v>
      </c>
      <c r="D5150" s="11">
        <v>12327</v>
      </c>
      <c r="E5150" s="10"/>
    </row>
    <row r="5151" spans="2:5" ht="15" customHeight="1" x14ac:dyDescent="0.25">
      <c r="B5151" s="9"/>
      <c r="C5151" s="14" t="s">
        <v>3</v>
      </c>
      <c r="D5151" s="11">
        <v>169.42187999999999</v>
      </c>
      <c r="E5151" s="10"/>
    </row>
    <row r="5152" spans="2:5" ht="15" customHeight="1" x14ac:dyDescent="0.25">
      <c r="B5152" s="9"/>
      <c r="C5152" s="22" t="s">
        <v>10</v>
      </c>
      <c r="D5152" s="26">
        <v>9986.8880100000006</v>
      </c>
      <c r="E5152" s="10"/>
    </row>
    <row r="5153" spans="2:5" ht="15" customHeight="1" x14ac:dyDescent="0.25">
      <c r="B5153" s="9"/>
      <c r="C5153" s="17" t="s">
        <v>11</v>
      </c>
      <c r="D5153" s="7">
        <v>1867.5514599999999</v>
      </c>
      <c r="E5153" s="10"/>
    </row>
    <row r="5154" spans="2:5" ht="15" customHeight="1" x14ac:dyDescent="0.25">
      <c r="B5154" s="9"/>
      <c r="C5154" s="17" t="s">
        <v>12</v>
      </c>
      <c r="D5154" s="7">
        <v>7808.5457200000001</v>
      </c>
      <c r="E5154" s="10"/>
    </row>
    <row r="5155" spans="2:5" ht="15" customHeight="1" x14ac:dyDescent="0.25">
      <c r="B5155" s="9"/>
      <c r="C5155" s="17" t="s">
        <v>15</v>
      </c>
      <c r="D5155" s="7">
        <v>91.955129999999997</v>
      </c>
      <c r="E5155" s="10"/>
    </row>
    <row r="5156" spans="2:5" ht="15" customHeight="1" x14ac:dyDescent="0.25">
      <c r="B5156" s="9"/>
      <c r="C5156" s="17" t="s">
        <v>16</v>
      </c>
      <c r="D5156" s="7">
        <v>218.8357</v>
      </c>
      <c r="E5156" s="10"/>
    </row>
    <row r="5157" spans="2:5" ht="15" customHeight="1" x14ac:dyDescent="0.25">
      <c r="B5157" s="9"/>
      <c r="C5157" s="25" t="s">
        <v>17</v>
      </c>
      <c r="D5157" s="26">
        <v>1729.3676399999999</v>
      </c>
      <c r="E5157" s="10"/>
    </row>
    <row r="5158" spans="2:5" ht="15" customHeight="1" x14ac:dyDescent="0.25">
      <c r="B5158" s="9"/>
      <c r="C5158" s="15" t="s">
        <v>23</v>
      </c>
      <c r="D5158" s="7">
        <v>12496.42188</v>
      </c>
      <c r="E5158" s="10"/>
    </row>
    <row r="5159" spans="2:5" ht="15" customHeight="1" x14ac:dyDescent="0.25">
      <c r="B5159" s="9"/>
      <c r="C5159" s="18" t="s">
        <v>0</v>
      </c>
      <c r="D5159" s="11">
        <v>12496.42188</v>
      </c>
      <c r="E5159" s="10"/>
    </row>
    <row r="5160" spans="2:5" ht="15" customHeight="1" x14ac:dyDescent="0.25">
      <c r="B5160" s="9"/>
      <c r="C5160" s="15" t="s">
        <v>25</v>
      </c>
      <c r="D5160" s="7">
        <v>11716.255650000001</v>
      </c>
      <c r="E5160" s="10"/>
    </row>
    <row r="5161" spans="2:5" ht="15" customHeight="1" x14ac:dyDescent="0.25">
      <c r="B5161" s="9"/>
      <c r="C5161" s="23" t="s">
        <v>10</v>
      </c>
      <c r="D5161" s="26">
        <v>9986.8880100000006</v>
      </c>
      <c r="E5161" s="10"/>
    </row>
    <row r="5162" spans="2:5" ht="15" customHeight="1" x14ac:dyDescent="0.25">
      <c r="B5162" s="9"/>
      <c r="C5162" s="23" t="s">
        <v>17</v>
      </c>
      <c r="D5162" s="26">
        <v>1729.3676399999999</v>
      </c>
      <c r="E5162" s="10"/>
    </row>
    <row r="5163" spans="2:5" ht="15" customHeight="1" x14ac:dyDescent="0.25">
      <c r="B5163" s="9"/>
      <c r="C5163" s="21" t="s">
        <v>27</v>
      </c>
      <c r="D5163" s="12">
        <v>780.16623000000004</v>
      </c>
      <c r="E5163" s="10"/>
    </row>
    <row r="5164" spans="2:5" ht="15" customHeight="1" x14ac:dyDescent="0.25">
      <c r="B5164" s="9"/>
      <c r="C5164" s="21" t="s">
        <v>28</v>
      </c>
      <c r="D5164" s="12">
        <v>499.90481</v>
      </c>
      <c r="E5164" s="10"/>
    </row>
    <row r="5165" spans="2:5" ht="15" customHeight="1" x14ac:dyDescent="0.25">
      <c r="B5165" s="9"/>
      <c r="C5165" s="21" t="s">
        <v>29</v>
      </c>
      <c r="D5165" s="12">
        <v>1280.07104</v>
      </c>
      <c r="E5165" s="10"/>
    </row>
    <row r="5166" spans="2:5" ht="15" customHeight="1" x14ac:dyDescent="0.25">
      <c r="B5166" s="9"/>
      <c r="C5166" s="15" t="s">
        <v>31</v>
      </c>
      <c r="D5166" s="8">
        <v>367</v>
      </c>
      <c r="E5166" s="10"/>
    </row>
    <row r="5167" spans="2:5" ht="30" customHeight="1" x14ac:dyDescent="0.25">
      <c r="B5167" s="9"/>
      <c r="C5167" s="16" t="s">
        <v>32</v>
      </c>
      <c r="D5167" s="8">
        <v>73</v>
      </c>
      <c r="E5167" s="10"/>
    </row>
    <row r="5168" spans="2:5" ht="15" customHeight="1" x14ac:dyDescent="0.25">
      <c r="B5168" s="9"/>
      <c r="C5168" s="16" t="s">
        <v>33</v>
      </c>
      <c r="D5168" s="8">
        <v>294</v>
      </c>
      <c r="E5168" s="10"/>
    </row>
    <row r="5169" spans="2:5" ht="13.8" x14ac:dyDescent="0.25">
      <c r="B5169" s="9"/>
      <c r="C5169" s="216" t="s">
        <v>303</v>
      </c>
      <c r="D5169" s="217"/>
      <c r="E5169" s="10"/>
    </row>
    <row r="5170" spans="2:5" ht="15" customHeight="1" x14ac:dyDescent="0.25">
      <c r="B5170" s="9"/>
      <c r="C5170" s="13" t="s">
        <v>0</v>
      </c>
      <c r="D5170" s="11">
        <v>80813.934599999993</v>
      </c>
      <c r="E5170" s="10"/>
    </row>
    <row r="5171" spans="2:5" ht="15" customHeight="1" x14ac:dyDescent="0.25">
      <c r="B5171" s="9"/>
      <c r="C5171" s="14" t="s">
        <v>2</v>
      </c>
      <c r="D5171" s="11">
        <v>69859.074999999997</v>
      </c>
      <c r="E5171" s="10"/>
    </row>
    <row r="5172" spans="2:5" ht="15" customHeight="1" x14ac:dyDescent="0.25">
      <c r="B5172" s="9"/>
      <c r="C5172" s="14" t="s">
        <v>3</v>
      </c>
      <c r="D5172" s="11">
        <v>10954.8596</v>
      </c>
      <c r="E5172" s="10"/>
    </row>
    <row r="5173" spans="2:5" ht="15" customHeight="1" x14ac:dyDescent="0.25">
      <c r="B5173" s="9"/>
      <c r="C5173" s="13" t="s">
        <v>4</v>
      </c>
      <c r="D5173" s="11">
        <v>43431.7</v>
      </c>
      <c r="E5173" s="10"/>
    </row>
    <row r="5174" spans="2:5" ht="15" customHeight="1" x14ac:dyDescent="0.25">
      <c r="B5174" s="9"/>
      <c r="C5174" s="22" t="s">
        <v>10</v>
      </c>
      <c r="D5174" s="26">
        <v>61528.027099999999</v>
      </c>
      <c r="E5174" s="10"/>
    </row>
    <row r="5175" spans="2:5" ht="15" customHeight="1" x14ac:dyDescent="0.25">
      <c r="B5175" s="9"/>
      <c r="C5175" s="17" t="s">
        <v>11</v>
      </c>
      <c r="D5175" s="7">
        <v>836.87946999999997</v>
      </c>
      <c r="E5175" s="10"/>
    </row>
    <row r="5176" spans="2:5" ht="15" customHeight="1" x14ac:dyDescent="0.25">
      <c r="B5176" s="9"/>
      <c r="C5176" s="17" t="s">
        <v>12</v>
      </c>
      <c r="D5176" s="7">
        <v>52554.807010000004</v>
      </c>
      <c r="E5176" s="10"/>
    </row>
    <row r="5177" spans="2:5" ht="15" customHeight="1" x14ac:dyDescent="0.25">
      <c r="B5177" s="9"/>
      <c r="C5177" s="17" t="s">
        <v>13</v>
      </c>
      <c r="D5177" s="7">
        <v>6372.5256799999997</v>
      </c>
      <c r="E5177" s="10"/>
    </row>
    <row r="5178" spans="2:5" ht="15" customHeight="1" x14ac:dyDescent="0.25">
      <c r="B5178" s="9"/>
      <c r="C5178" s="17" t="s">
        <v>15</v>
      </c>
      <c r="D5178" s="7">
        <v>78.92062</v>
      </c>
      <c r="E5178" s="10"/>
    </row>
    <row r="5179" spans="2:5" ht="15" customHeight="1" x14ac:dyDescent="0.25">
      <c r="B5179" s="9"/>
      <c r="C5179" s="17" t="s">
        <v>16</v>
      </c>
      <c r="D5179" s="7">
        <v>1684.8943200000001</v>
      </c>
      <c r="E5179" s="10"/>
    </row>
    <row r="5180" spans="2:5" ht="15" customHeight="1" x14ac:dyDescent="0.25">
      <c r="B5180" s="9"/>
      <c r="C5180" s="25" t="s">
        <v>17</v>
      </c>
      <c r="D5180" s="26">
        <v>9895.44067</v>
      </c>
      <c r="E5180" s="10"/>
    </row>
    <row r="5181" spans="2:5" ht="15" customHeight="1" x14ac:dyDescent="0.25">
      <c r="B5181" s="9"/>
      <c r="C5181" s="22" t="s">
        <v>21</v>
      </c>
      <c r="D5181" s="26">
        <v>4960.5319600000003</v>
      </c>
      <c r="E5181" s="10"/>
    </row>
    <row r="5182" spans="2:5" ht="15" customHeight="1" x14ac:dyDescent="0.25">
      <c r="B5182" s="9"/>
      <c r="C5182" s="15" t="s">
        <v>23</v>
      </c>
      <c r="D5182" s="7">
        <v>124245.63459999999</v>
      </c>
      <c r="E5182" s="10"/>
    </row>
    <row r="5183" spans="2:5" ht="15" customHeight="1" x14ac:dyDescent="0.25">
      <c r="B5183" s="9"/>
      <c r="C5183" s="18" t="s">
        <v>0</v>
      </c>
      <c r="D5183" s="11">
        <v>80813.934599999993</v>
      </c>
      <c r="E5183" s="10"/>
    </row>
    <row r="5184" spans="2:5" ht="15" customHeight="1" x14ac:dyDescent="0.25">
      <c r="B5184" s="9"/>
      <c r="C5184" s="18" t="s">
        <v>4</v>
      </c>
      <c r="D5184" s="11">
        <v>43431.7</v>
      </c>
      <c r="E5184" s="10"/>
    </row>
    <row r="5185" spans="2:5" ht="15" customHeight="1" x14ac:dyDescent="0.25">
      <c r="B5185" s="9"/>
      <c r="C5185" s="15" t="s">
        <v>25</v>
      </c>
      <c r="D5185" s="7">
        <v>76383.99973000001</v>
      </c>
      <c r="E5185" s="10"/>
    </row>
    <row r="5186" spans="2:5" ht="15" customHeight="1" x14ac:dyDescent="0.25">
      <c r="B5186" s="9"/>
      <c r="C5186" s="23" t="s">
        <v>10</v>
      </c>
      <c r="D5186" s="26">
        <v>61528.027099999999</v>
      </c>
      <c r="E5186" s="10"/>
    </row>
    <row r="5187" spans="2:5" ht="15" customHeight="1" x14ac:dyDescent="0.25">
      <c r="B5187" s="9"/>
      <c r="C5187" s="23" t="s">
        <v>17</v>
      </c>
      <c r="D5187" s="26">
        <v>9895.44067</v>
      </c>
      <c r="E5187" s="10"/>
    </row>
    <row r="5188" spans="2:5" ht="15" customHeight="1" x14ac:dyDescent="0.25">
      <c r="B5188" s="9"/>
      <c r="C5188" s="24" t="s">
        <v>21</v>
      </c>
      <c r="D5188" s="26">
        <v>4960.5319600000003</v>
      </c>
      <c r="E5188" s="10"/>
    </row>
    <row r="5189" spans="2:5" ht="15" customHeight="1" x14ac:dyDescent="0.25">
      <c r="B5189" s="9"/>
      <c r="C5189" s="21" t="s">
        <v>27</v>
      </c>
      <c r="D5189" s="12">
        <v>47861.634870000002</v>
      </c>
      <c r="E5189" s="10"/>
    </row>
    <row r="5190" spans="2:5" ht="15" customHeight="1" x14ac:dyDescent="0.25">
      <c r="B5190" s="9"/>
      <c r="C5190" s="21" t="s">
        <v>28</v>
      </c>
      <c r="D5190" s="12">
        <v>6716.1098499999998</v>
      </c>
      <c r="E5190" s="10"/>
    </row>
    <row r="5191" spans="2:5" ht="15" customHeight="1" x14ac:dyDescent="0.25">
      <c r="B5191" s="9"/>
      <c r="C5191" s="21" t="s">
        <v>29</v>
      </c>
      <c r="D5191" s="12">
        <v>54577.744720000002</v>
      </c>
      <c r="E5191" s="10"/>
    </row>
    <row r="5192" spans="2:5" ht="15" customHeight="1" x14ac:dyDescent="0.25">
      <c r="B5192" s="9"/>
      <c r="C5192" s="15" t="s">
        <v>31</v>
      </c>
      <c r="D5192" s="8">
        <v>1392</v>
      </c>
      <c r="E5192" s="10"/>
    </row>
    <row r="5193" spans="2:5" ht="30" customHeight="1" x14ac:dyDescent="0.25">
      <c r="B5193" s="9"/>
      <c r="C5193" s="16" t="s">
        <v>32</v>
      </c>
      <c r="D5193" s="8">
        <v>122</v>
      </c>
      <c r="E5193" s="10"/>
    </row>
    <row r="5194" spans="2:5" ht="15" customHeight="1" x14ac:dyDescent="0.25">
      <c r="B5194" s="9"/>
      <c r="C5194" s="16" t="s">
        <v>33</v>
      </c>
      <c r="D5194" s="8">
        <v>1270</v>
      </c>
      <c r="E5194" s="10"/>
    </row>
    <row r="5195" spans="2:5" ht="15" customHeight="1" x14ac:dyDescent="0.25">
      <c r="B5195" s="9"/>
      <c r="C5195" s="216" t="s">
        <v>304</v>
      </c>
      <c r="D5195" s="217"/>
      <c r="E5195" s="10"/>
    </row>
    <row r="5196" spans="2:5" ht="15" customHeight="1" x14ac:dyDescent="0.25">
      <c r="B5196" s="9"/>
      <c r="C5196" s="13" t="s">
        <v>0</v>
      </c>
      <c r="D5196" s="11">
        <v>30</v>
      </c>
      <c r="E5196" s="10"/>
    </row>
    <row r="5197" spans="2:5" ht="15" customHeight="1" x14ac:dyDescent="0.25">
      <c r="B5197" s="9"/>
      <c r="C5197" s="14" t="s">
        <v>3</v>
      </c>
      <c r="D5197" s="11">
        <v>30</v>
      </c>
      <c r="E5197" s="10"/>
    </row>
    <row r="5198" spans="2:5" ht="15" customHeight="1" x14ac:dyDescent="0.25">
      <c r="B5198" s="9"/>
      <c r="C5198" s="22" t="s">
        <v>10</v>
      </c>
      <c r="D5198" s="26">
        <v>118.66670000000001</v>
      </c>
      <c r="E5198" s="10"/>
    </row>
    <row r="5199" spans="2:5" ht="15" customHeight="1" x14ac:dyDescent="0.25">
      <c r="B5199" s="9"/>
      <c r="C5199" s="17" t="s">
        <v>11</v>
      </c>
      <c r="D5199" s="7">
        <v>31</v>
      </c>
      <c r="E5199" s="10"/>
    </row>
    <row r="5200" spans="2:5" ht="15" customHeight="1" x14ac:dyDescent="0.25">
      <c r="B5200" s="9"/>
      <c r="C5200" s="17" t="s">
        <v>12</v>
      </c>
      <c r="D5200" s="7">
        <v>87.666700000000006</v>
      </c>
      <c r="E5200" s="10"/>
    </row>
    <row r="5201" spans="2:5" ht="15" customHeight="1" x14ac:dyDescent="0.25">
      <c r="B5201" s="9"/>
      <c r="C5201" s="15" t="s">
        <v>23</v>
      </c>
      <c r="D5201" s="7">
        <v>30</v>
      </c>
      <c r="E5201" s="10"/>
    </row>
    <row r="5202" spans="2:5" ht="15" customHeight="1" x14ac:dyDescent="0.25">
      <c r="B5202" s="9"/>
      <c r="C5202" s="18" t="s">
        <v>0</v>
      </c>
      <c r="D5202" s="11">
        <v>30</v>
      </c>
      <c r="E5202" s="10"/>
    </row>
    <row r="5203" spans="2:5" ht="15" customHeight="1" x14ac:dyDescent="0.25">
      <c r="B5203" s="9"/>
      <c r="C5203" s="15" t="s">
        <v>25</v>
      </c>
      <c r="D5203" s="7">
        <v>118.66670000000001</v>
      </c>
      <c r="E5203" s="10"/>
    </row>
    <row r="5204" spans="2:5" ht="15" customHeight="1" x14ac:dyDescent="0.25">
      <c r="B5204" s="9"/>
      <c r="C5204" s="23" t="s">
        <v>10</v>
      </c>
      <c r="D5204" s="26">
        <v>118.66670000000001</v>
      </c>
      <c r="E5204" s="10"/>
    </row>
    <row r="5205" spans="2:5" ht="15" customHeight="1" x14ac:dyDescent="0.25">
      <c r="B5205" s="9"/>
      <c r="C5205" s="21" t="s">
        <v>27</v>
      </c>
      <c r="D5205" s="12">
        <v>-88.666700000000006</v>
      </c>
      <c r="E5205" s="10"/>
    </row>
    <row r="5206" spans="2:5" ht="15" customHeight="1" x14ac:dyDescent="0.25">
      <c r="B5206" s="9"/>
      <c r="C5206" s="21" t="s">
        <v>28</v>
      </c>
      <c r="D5206" s="12">
        <v>120.35381</v>
      </c>
      <c r="E5206" s="10"/>
    </row>
    <row r="5207" spans="2:5" ht="15" customHeight="1" x14ac:dyDescent="0.25">
      <c r="B5207" s="9"/>
      <c r="C5207" s="21" t="s">
        <v>29</v>
      </c>
      <c r="D5207" s="12">
        <v>31.687110000000001</v>
      </c>
      <c r="E5207" s="10"/>
    </row>
    <row r="5208" spans="2:5" ht="15" customHeight="1" x14ac:dyDescent="0.25">
      <c r="B5208" s="9"/>
      <c r="C5208" s="15" t="s">
        <v>31</v>
      </c>
      <c r="D5208" s="8">
        <v>78</v>
      </c>
      <c r="E5208" s="10"/>
    </row>
    <row r="5209" spans="2:5" ht="30" customHeight="1" x14ac:dyDescent="0.25">
      <c r="B5209" s="9"/>
      <c r="C5209" s="16" t="s">
        <v>32</v>
      </c>
      <c r="D5209" s="8">
        <v>69</v>
      </c>
      <c r="E5209" s="10"/>
    </row>
    <row r="5210" spans="2:5" ht="15" customHeight="1" x14ac:dyDescent="0.25">
      <c r="B5210" s="9"/>
      <c r="C5210" s="16" t="s">
        <v>33</v>
      </c>
      <c r="D5210" s="8">
        <v>9</v>
      </c>
      <c r="E5210" s="10"/>
    </row>
    <row r="5211" spans="2:5" ht="15" customHeight="1" x14ac:dyDescent="0.25">
      <c r="B5211" s="9"/>
      <c r="C5211" s="216" t="s">
        <v>305</v>
      </c>
      <c r="D5211" s="217"/>
      <c r="E5211" s="10"/>
    </row>
    <row r="5212" spans="2:5" ht="15" customHeight="1" x14ac:dyDescent="0.25">
      <c r="B5212" s="9"/>
      <c r="C5212" s="13" t="s">
        <v>0</v>
      </c>
      <c r="D5212" s="11">
        <v>30.625500000000002</v>
      </c>
      <c r="E5212" s="10"/>
    </row>
    <row r="5213" spans="2:5" ht="15" customHeight="1" x14ac:dyDescent="0.25">
      <c r="B5213" s="9"/>
      <c r="C5213" s="14" t="s">
        <v>2</v>
      </c>
      <c r="D5213" s="11">
        <v>18</v>
      </c>
      <c r="E5213" s="10"/>
    </row>
    <row r="5214" spans="2:5" ht="15" customHeight="1" x14ac:dyDescent="0.25">
      <c r="B5214" s="9"/>
      <c r="C5214" s="14" t="s">
        <v>3</v>
      </c>
      <c r="D5214" s="11">
        <v>12.625500000000001</v>
      </c>
      <c r="E5214" s="10"/>
    </row>
    <row r="5215" spans="2:5" ht="15" customHeight="1" x14ac:dyDescent="0.25">
      <c r="B5215" s="9"/>
      <c r="C5215" s="22" t="s">
        <v>10</v>
      </c>
      <c r="D5215" s="26">
        <v>38.054000000000002</v>
      </c>
      <c r="E5215" s="10"/>
    </row>
    <row r="5216" spans="2:5" ht="15" customHeight="1" x14ac:dyDescent="0.25">
      <c r="B5216" s="9"/>
      <c r="C5216" s="14" t="s">
        <v>14</v>
      </c>
      <c r="D5216" s="11">
        <v>38.054000000000002</v>
      </c>
      <c r="E5216" s="10"/>
    </row>
    <row r="5217" spans="2:5" ht="15" customHeight="1" x14ac:dyDescent="0.25">
      <c r="B5217" s="9"/>
      <c r="C5217" s="15" t="s">
        <v>23</v>
      </c>
      <c r="D5217" s="7">
        <v>30.625499999999999</v>
      </c>
      <c r="E5217" s="10"/>
    </row>
    <row r="5218" spans="2:5" ht="15" customHeight="1" x14ac:dyDescent="0.25">
      <c r="B5218" s="9"/>
      <c r="C5218" s="18" t="s">
        <v>0</v>
      </c>
      <c r="D5218" s="11">
        <v>30.625499999999999</v>
      </c>
      <c r="E5218" s="10"/>
    </row>
    <row r="5219" spans="2:5" ht="15" customHeight="1" x14ac:dyDescent="0.25">
      <c r="B5219" s="9"/>
      <c r="C5219" s="15" t="s">
        <v>25</v>
      </c>
      <c r="D5219" s="7">
        <v>38.054000000000002</v>
      </c>
      <c r="E5219" s="10"/>
    </row>
    <row r="5220" spans="2:5" ht="15" customHeight="1" x14ac:dyDescent="0.25">
      <c r="B5220" s="9"/>
      <c r="C5220" s="23" t="s">
        <v>10</v>
      </c>
      <c r="D5220" s="26">
        <v>38.054000000000002</v>
      </c>
      <c r="E5220" s="10"/>
    </row>
    <row r="5221" spans="2:5" ht="15" customHeight="1" x14ac:dyDescent="0.25">
      <c r="B5221" s="9"/>
      <c r="C5221" s="21" t="s">
        <v>27</v>
      </c>
      <c r="D5221" s="12">
        <v>-7.4284999999999997</v>
      </c>
      <c r="E5221" s="10"/>
    </row>
    <row r="5222" spans="2:5" ht="15" customHeight="1" x14ac:dyDescent="0.25">
      <c r="B5222" s="9"/>
      <c r="C5222" s="21" t="s">
        <v>28</v>
      </c>
      <c r="D5222" s="12">
        <v>10.483000000000001</v>
      </c>
      <c r="E5222" s="10"/>
    </row>
    <row r="5223" spans="2:5" ht="15" customHeight="1" x14ac:dyDescent="0.25">
      <c r="B5223" s="9"/>
      <c r="C5223" s="21" t="s">
        <v>29</v>
      </c>
      <c r="D5223" s="12">
        <v>3.0545</v>
      </c>
      <c r="E5223" s="10"/>
    </row>
    <row r="5224" spans="2:5" ht="15" customHeight="1" x14ac:dyDescent="0.25">
      <c r="B5224" s="9"/>
      <c r="C5224" s="15" t="s">
        <v>31</v>
      </c>
      <c r="D5224" s="8">
        <v>70</v>
      </c>
      <c r="E5224" s="10"/>
    </row>
    <row r="5225" spans="2:5" ht="30" customHeight="1" x14ac:dyDescent="0.25">
      <c r="B5225" s="9"/>
      <c r="C5225" s="16" t="s">
        <v>32</v>
      </c>
      <c r="D5225" s="8">
        <v>1</v>
      </c>
      <c r="E5225" s="10"/>
    </row>
    <row r="5226" spans="2:5" ht="15" customHeight="1" x14ac:dyDescent="0.25">
      <c r="B5226" s="9"/>
      <c r="C5226" s="16" t="s">
        <v>33</v>
      </c>
      <c r="D5226" s="8">
        <v>69</v>
      </c>
      <c r="E5226" s="10"/>
    </row>
    <row r="5227" spans="2:5" ht="15" customHeight="1" x14ac:dyDescent="0.25">
      <c r="B5227" s="9"/>
      <c r="C5227" s="216" t="s">
        <v>306</v>
      </c>
      <c r="D5227" s="217"/>
      <c r="E5227" s="10"/>
    </row>
    <row r="5228" spans="2:5" ht="15" customHeight="1" x14ac:dyDescent="0.25">
      <c r="B5228" s="9"/>
      <c r="C5228" s="13" t="s">
        <v>0</v>
      </c>
      <c r="D5228" s="11">
        <v>23817.85382</v>
      </c>
      <c r="E5228" s="10"/>
    </row>
    <row r="5229" spans="2:5" ht="15" customHeight="1" x14ac:dyDescent="0.25">
      <c r="B5229" s="9"/>
      <c r="C5229" s="14" t="s">
        <v>2</v>
      </c>
      <c r="D5229" s="11">
        <v>69.75</v>
      </c>
      <c r="E5229" s="10"/>
    </row>
    <row r="5230" spans="2:5" ht="15" customHeight="1" x14ac:dyDescent="0.25">
      <c r="B5230" s="9"/>
      <c r="C5230" s="14" t="s">
        <v>3</v>
      </c>
      <c r="D5230" s="11">
        <v>23748.10382</v>
      </c>
      <c r="E5230" s="10"/>
    </row>
    <row r="5231" spans="2:5" ht="15" customHeight="1" x14ac:dyDescent="0.25">
      <c r="B5231" s="9"/>
      <c r="C5231" s="22" t="s">
        <v>10</v>
      </c>
      <c r="D5231" s="26">
        <v>17461.788090000002</v>
      </c>
      <c r="E5231" s="10"/>
    </row>
    <row r="5232" spans="2:5" ht="15" customHeight="1" x14ac:dyDescent="0.25">
      <c r="B5232" s="9"/>
      <c r="C5232" s="17" t="s">
        <v>11</v>
      </c>
      <c r="D5232" s="7">
        <v>12778.156370000001</v>
      </c>
      <c r="E5232" s="10"/>
    </row>
    <row r="5233" spans="2:5" ht="15" customHeight="1" x14ac:dyDescent="0.25">
      <c r="B5233" s="9"/>
      <c r="C5233" s="17" t="s">
        <v>12</v>
      </c>
      <c r="D5233" s="7">
        <v>3676.57645</v>
      </c>
      <c r="E5233" s="10"/>
    </row>
    <row r="5234" spans="2:5" ht="15" customHeight="1" x14ac:dyDescent="0.25">
      <c r="B5234" s="9"/>
      <c r="C5234" s="14" t="s">
        <v>2</v>
      </c>
      <c r="D5234" s="11">
        <v>17.415890000000001</v>
      </c>
      <c r="E5234" s="10"/>
    </row>
    <row r="5235" spans="2:5" ht="15" customHeight="1" x14ac:dyDescent="0.25">
      <c r="B5235" s="9"/>
      <c r="C5235" s="17" t="s">
        <v>15</v>
      </c>
      <c r="D5235" s="7">
        <v>229.03309999999999</v>
      </c>
      <c r="E5235" s="10"/>
    </row>
    <row r="5236" spans="2:5" ht="15" customHeight="1" x14ac:dyDescent="0.25">
      <c r="B5236" s="9"/>
      <c r="C5236" s="17" t="s">
        <v>16</v>
      </c>
      <c r="D5236" s="7">
        <v>760.60627999999997</v>
      </c>
      <c r="E5236" s="10"/>
    </row>
    <row r="5237" spans="2:5" ht="15" customHeight="1" x14ac:dyDescent="0.25">
      <c r="B5237" s="9"/>
      <c r="C5237" s="25" t="s">
        <v>17</v>
      </c>
      <c r="D5237" s="26">
        <v>1369.46369</v>
      </c>
      <c r="E5237" s="10"/>
    </row>
    <row r="5238" spans="2:5" ht="15" customHeight="1" x14ac:dyDescent="0.25">
      <c r="B5238" s="9"/>
      <c r="C5238" s="15" t="s">
        <v>23</v>
      </c>
      <c r="D5238" s="7">
        <v>23817.85382</v>
      </c>
      <c r="E5238" s="10"/>
    </row>
    <row r="5239" spans="2:5" ht="15" customHeight="1" x14ac:dyDescent="0.25">
      <c r="B5239" s="9"/>
      <c r="C5239" s="18" t="s">
        <v>0</v>
      </c>
      <c r="D5239" s="11">
        <v>23817.85382</v>
      </c>
      <c r="E5239" s="10"/>
    </row>
    <row r="5240" spans="2:5" ht="15" customHeight="1" x14ac:dyDescent="0.25">
      <c r="B5240" s="9"/>
      <c r="C5240" s="15" t="s">
        <v>25</v>
      </c>
      <c r="D5240" s="7">
        <v>18831.251779999999</v>
      </c>
      <c r="E5240" s="10"/>
    </row>
    <row r="5241" spans="2:5" ht="15" customHeight="1" x14ac:dyDescent="0.25">
      <c r="B5241" s="9"/>
      <c r="C5241" s="23" t="s">
        <v>10</v>
      </c>
      <c r="D5241" s="26">
        <v>17461.788089999998</v>
      </c>
      <c r="E5241" s="10"/>
    </row>
    <row r="5242" spans="2:5" ht="15" customHeight="1" x14ac:dyDescent="0.25">
      <c r="B5242" s="9"/>
      <c r="C5242" s="23" t="s">
        <v>17</v>
      </c>
      <c r="D5242" s="26">
        <v>1369.46369</v>
      </c>
      <c r="E5242" s="10"/>
    </row>
    <row r="5243" spans="2:5" ht="15" customHeight="1" x14ac:dyDescent="0.25">
      <c r="B5243" s="9"/>
      <c r="C5243" s="21" t="s">
        <v>27</v>
      </c>
      <c r="D5243" s="12">
        <v>4986.6020399999998</v>
      </c>
      <c r="E5243" s="10"/>
    </row>
    <row r="5244" spans="2:5" ht="15" customHeight="1" x14ac:dyDescent="0.25">
      <c r="B5244" s="9"/>
      <c r="C5244" s="21" t="s">
        <v>28</v>
      </c>
      <c r="D5244" s="12">
        <v>5075.8543399999999</v>
      </c>
      <c r="E5244" s="10"/>
    </row>
    <row r="5245" spans="2:5" ht="15" customHeight="1" x14ac:dyDescent="0.25">
      <c r="B5245" s="9"/>
      <c r="C5245" s="21" t="s">
        <v>29</v>
      </c>
      <c r="D5245" s="12">
        <v>10062.45638</v>
      </c>
      <c r="E5245" s="10"/>
    </row>
    <row r="5246" spans="2:5" ht="15" customHeight="1" x14ac:dyDescent="0.25">
      <c r="B5246" s="9"/>
      <c r="C5246" s="15" t="s">
        <v>31</v>
      </c>
      <c r="D5246" s="8">
        <v>496</v>
      </c>
      <c r="E5246" s="10"/>
    </row>
    <row r="5247" spans="2:5" ht="30" customHeight="1" x14ac:dyDescent="0.25">
      <c r="B5247" s="9"/>
      <c r="C5247" s="16" t="s">
        <v>32</v>
      </c>
      <c r="D5247" s="8">
        <v>357</v>
      </c>
      <c r="E5247" s="10"/>
    </row>
    <row r="5248" spans="2:5" ht="15" customHeight="1" x14ac:dyDescent="0.25">
      <c r="B5248" s="9"/>
      <c r="C5248" s="16" t="s">
        <v>33</v>
      </c>
      <c r="D5248" s="8">
        <v>139</v>
      </c>
      <c r="E5248" s="10"/>
    </row>
    <row r="5249" spans="2:5" ht="15" customHeight="1" x14ac:dyDescent="0.25">
      <c r="B5249" s="9"/>
      <c r="C5249" s="216" t="s">
        <v>307</v>
      </c>
      <c r="D5249" s="217"/>
      <c r="E5249" s="10"/>
    </row>
    <row r="5250" spans="2:5" ht="15" customHeight="1" x14ac:dyDescent="0.25">
      <c r="B5250" s="9"/>
      <c r="C5250" s="13" t="s">
        <v>0</v>
      </c>
      <c r="D5250" s="11">
        <v>651.40030000000002</v>
      </c>
      <c r="E5250" s="10"/>
    </row>
    <row r="5251" spans="2:5" ht="15" customHeight="1" x14ac:dyDescent="0.25">
      <c r="B5251" s="9"/>
      <c r="C5251" s="14" t="s">
        <v>3</v>
      </c>
      <c r="D5251" s="11">
        <v>651.40030000000002</v>
      </c>
      <c r="E5251" s="10"/>
    </row>
    <row r="5252" spans="2:5" ht="15" customHeight="1" x14ac:dyDescent="0.25">
      <c r="B5252" s="9"/>
      <c r="C5252" s="22" t="s">
        <v>10</v>
      </c>
      <c r="D5252" s="26">
        <v>631.9117</v>
      </c>
      <c r="E5252" s="10"/>
    </row>
    <row r="5253" spans="2:5" ht="15" customHeight="1" x14ac:dyDescent="0.25">
      <c r="B5253" s="9"/>
      <c r="C5253" s="17" t="s">
        <v>12</v>
      </c>
      <c r="D5253" s="7">
        <v>584.47812999999996</v>
      </c>
      <c r="E5253" s="10"/>
    </row>
    <row r="5254" spans="2:5" ht="15" customHeight="1" x14ac:dyDescent="0.25">
      <c r="B5254" s="9"/>
      <c r="C5254" s="17" t="s">
        <v>16</v>
      </c>
      <c r="D5254" s="7">
        <v>47.433570000000003</v>
      </c>
      <c r="E5254" s="10"/>
    </row>
    <row r="5255" spans="2:5" ht="15" customHeight="1" x14ac:dyDescent="0.25">
      <c r="B5255" s="9"/>
      <c r="C5255" s="25" t="s">
        <v>17</v>
      </c>
      <c r="D5255" s="26">
        <v>4.9400000000000004</v>
      </c>
      <c r="E5255" s="10"/>
    </row>
    <row r="5256" spans="2:5" ht="15" customHeight="1" x14ac:dyDescent="0.25">
      <c r="B5256" s="9"/>
      <c r="C5256" s="15" t="s">
        <v>23</v>
      </c>
      <c r="D5256" s="7">
        <v>651.40030000000002</v>
      </c>
      <c r="E5256" s="10"/>
    </row>
    <row r="5257" spans="2:5" ht="15" customHeight="1" x14ac:dyDescent="0.25">
      <c r="B5257" s="9"/>
      <c r="C5257" s="18" t="s">
        <v>0</v>
      </c>
      <c r="D5257" s="11">
        <v>651.40030000000002</v>
      </c>
      <c r="E5257" s="10"/>
    </row>
    <row r="5258" spans="2:5" ht="15" customHeight="1" x14ac:dyDescent="0.25">
      <c r="B5258" s="9"/>
      <c r="C5258" s="15" t="s">
        <v>25</v>
      </c>
      <c r="D5258" s="7">
        <v>636.85170000000005</v>
      </c>
      <c r="E5258" s="10"/>
    </row>
    <row r="5259" spans="2:5" ht="15" customHeight="1" x14ac:dyDescent="0.25">
      <c r="B5259" s="9"/>
      <c r="C5259" s="23" t="s">
        <v>10</v>
      </c>
      <c r="D5259" s="26">
        <v>631.9117</v>
      </c>
      <c r="E5259" s="10"/>
    </row>
    <row r="5260" spans="2:5" ht="15" customHeight="1" x14ac:dyDescent="0.25">
      <c r="B5260" s="9"/>
      <c r="C5260" s="23" t="s">
        <v>17</v>
      </c>
      <c r="D5260" s="26">
        <v>4.9400000000000004</v>
      </c>
      <c r="E5260" s="10"/>
    </row>
    <row r="5261" spans="2:5" ht="15" customHeight="1" x14ac:dyDescent="0.25">
      <c r="B5261" s="9"/>
      <c r="C5261" s="21" t="s">
        <v>27</v>
      </c>
      <c r="D5261" s="12">
        <v>14.5486</v>
      </c>
      <c r="E5261" s="10"/>
    </row>
    <row r="5262" spans="2:5" ht="15" customHeight="1" x14ac:dyDescent="0.25">
      <c r="B5262" s="9"/>
      <c r="C5262" s="21" t="s">
        <v>28</v>
      </c>
      <c r="D5262" s="12">
        <v>136.79338000000001</v>
      </c>
      <c r="E5262" s="10"/>
    </row>
    <row r="5263" spans="2:5" ht="15" customHeight="1" x14ac:dyDescent="0.25">
      <c r="B5263" s="9"/>
      <c r="C5263" s="21" t="s">
        <v>29</v>
      </c>
      <c r="D5263" s="12">
        <v>151.34198000000001</v>
      </c>
      <c r="E5263" s="10"/>
    </row>
    <row r="5264" spans="2:5" ht="15" customHeight="1" x14ac:dyDescent="0.25">
      <c r="B5264" s="9"/>
      <c r="C5264" s="15" t="s">
        <v>31</v>
      </c>
      <c r="D5264" s="8">
        <v>740</v>
      </c>
      <c r="E5264" s="10"/>
    </row>
    <row r="5265" spans="2:5" ht="30" customHeight="1" x14ac:dyDescent="0.25">
      <c r="B5265" s="9"/>
      <c r="C5265" s="16" t="s">
        <v>32</v>
      </c>
      <c r="D5265" s="8">
        <v>197</v>
      </c>
      <c r="E5265" s="10"/>
    </row>
    <row r="5266" spans="2:5" ht="15" customHeight="1" x14ac:dyDescent="0.25">
      <c r="B5266" s="9"/>
      <c r="C5266" s="16" t="s">
        <v>33</v>
      </c>
      <c r="D5266" s="8">
        <v>543</v>
      </c>
      <c r="E5266" s="10"/>
    </row>
    <row r="5267" spans="2:5" ht="15" customHeight="1" x14ac:dyDescent="0.25">
      <c r="B5267" s="9"/>
      <c r="C5267" s="216" t="s">
        <v>308</v>
      </c>
      <c r="D5267" s="217"/>
      <c r="E5267" s="10"/>
    </row>
    <row r="5268" spans="2:5" ht="15" customHeight="1" x14ac:dyDescent="0.25">
      <c r="B5268" s="9"/>
      <c r="C5268" s="13" t="s">
        <v>0</v>
      </c>
      <c r="D5268" s="11">
        <v>263.01312000000001</v>
      </c>
      <c r="E5268" s="10"/>
    </row>
    <row r="5269" spans="2:5" ht="15" customHeight="1" x14ac:dyDescent="0.25">
      <c r="B5269" s="9"/>
      <c r="C5269" s="14" t="s">
        <v>2</v>
      </c>
      <c r="D5269" s="11">
        <v>23.3</v>
      </c>
      <c r="E5269" s="10"/>
    </row>
    <row r="5270" spans="2:5" ht="15" customHeight="1" x14ac:dyDescent="0.25">
      <c r="B5270" s="9"/>
      <c r="C5270" s="14" t="s">
        <v>3</v>
      </c>
      <c r="D5270" s="11">
        <v>239.71312</v>
      </c>
      <c r="E5270" s="10"/>
    </row>
    <row r="5271" spans="2:5" ht="15" customHeight="1" x14ac:dyDescent="0.25">
      <c r="B5271" s="9"/>
      <c r="C5271" s="22" t="s">
        <v>10</v>
      </c>
      <c r="D5271" s="26">
        <v>283.41057999999998</v>
      </c>
      <c r="E5271" s="10"/>
    </row>
    <row r="5272" spans="2:5" ht="15" customHeight="1" x14ac:dyDescent="0.25">
      <c r="B5272" s="9"/>
      <c r="C5272" s="17" t="s">
        <v>11</v>
      </c>
      <c r="D5272" s="7">
        <v>158.65809999999999</v>
      </c>
      <c r="E5272" s="10"/>
    </row>
    <row r="5273" spans="2:5" ht="15" customHeight="1" x14ac:dyDescent="0.25">
      <c r="B5273" s="9"/>
      <c r="C5273" s="17" t="s">
        <v>12</v>
      </c>
      <c r="D5273" s="7">
        <v>66.712310000000002</v>
      </c>
      <c r="E5273" s="10"/>
    </row>
    <row r="5274" spans="2:5" ht="15" customHeight="1" x14ac:dyDescent="0.25">
      <c r="B5274" s="9"/>
      <c r="C5274" s="14" t="s">
        <v>2</v>
      </c>
      <c r="D5274" s="11">
        <v>10.955730000000001</v>
      </c>
      <c r="E5274" s="10"/>
    </row>
    <row r="5275" spans="2:5" ht="15" customHeight="1" x14ac:dyDescent="0.25">
      <c r="B5275" s="9"/>
      <c r="C5275" s="17" t="s">
        <v>15</v>
      </c>
      <c r="D5275" s="7">
        <v>5.2581600000000002</v>
      </c>
      <c r="E5275" s="10"/>
    </row>
    <row r="5276" spans="2:5" ht="15" customHeight="1" x14ac:dyDescent="0.25">
      <c r="B5276" s="9"/>
      <c r="C5276" s="17" t="s">
        <v>16</v>
      </c>
      <c r="D5276" s="7">
        <v>41.826279999999997</v>
      </c>
      <c r="E5276" s="10"/>
    </row>
    <row r="5277" spans="2:5" ht="15" customHeight="1" x14ac:dyDescent="0.25">
      <c r="B5277" s="9"/>
      <c r="C5277" s="25" t="s">
        <v>17</v>
      </c>
      <c r="D5277" s="26">
        <v>23.815000000000001</v>
      </c>
      <c r="E5277" s="10"/>
    </row>
    <row r="5278" spans="2:5" ht="15" customHeight="1" x14ac:dyDescent="0.25">
      <c r="B5278" s="9"/>
      <c r="C5278" s="15" t="s">
        <v>23</v>
      </c>
      <c r="D5278" s="7">
        <v>263.01312000000001</v>
      </c>
      <c r="E5278" s="10"/>
    </row>
    <row r="5279" spans="2:5" ht="15" customHeight="1" x14ac:dyDescent="0.25">
      <c r="B5279" s="9"/>
      <c r="C5279" s="18" t="s">
        <v>0</v>
      </c>
      <c r="D5279" s="11">
        <v>263.01312000000001</v>
      </c>
      <c r="E5279" s="10"/>
    </row>
    <row r="5280" spans="2:5" ht="15" customHeight="1" x14ac:dyDescent="0.25">
      <c r="B5280" s="9"/>
      <c r="C5280" s="15" t="s">
        <v>25</v>
      </c>
      <c r="D5280" s="7">
        <v>307.22557999999998</v>
      </c>
      <c r="E5280" s="10"/>
    </row>
    <row r="5281" spans="2:5" ht="15" customHeight="1" x14ac:dyDescent="0.25">
      <c r="B5281" s="9"/>
      <c r="C5281" s="23" t="s">
        <v>10</v>
      </c>
      <c r="D5281" s="26">
        <v>283.41057999999998</v>
      </c>
      <c r="E5281" s="10"/>
    </row>
    <row r="5282" spans="2:5" ht="15" customHeight="1" x14ac:dyDescent="0.25">
      <c r="B5282" s="9"/>
      <c r="C5282" s="23" t="s">
        <v>17</v>
      </c>
      <c r="D5282" s="26">
        <v>23.815000000000001</v>
      </c>
      <c r="E5282" s="10"/>
    </row>
    <row r="5283" spans="2:5" ht="15" customHeight="1" x14ac:dyDescent="0.25">
      <c r="B5283" s="9"/>
      <c r="C5283" s="21" t="s">
        <v>27</v>
      </c>
      <c r="D5283" s="12">
        <v>-44.21246</v>
      </c>
      <c r="E5283" s="10"/>
    </row>
    <row r="5284" spans="2:5" ht="15" customHeight="1" x14ac:dyDescent="0.25">
      <c r="B5284" s="9"/>
      <c r="C5284" s="21" t="s">
        <v>28</v>
      </c>
      <c r="D5284" s="12">
        <v>122.89901999999999</v>
      </c>
      <c r="E5284" s="10"/>
    </row>
    <row r="5285" spans="2:5" ht="15" customHeight="1" x14ac:dyDescent="0.25">
      <c r="B5285" s="9"/>
      <c r="C5285" s="21" t="s">
        <v>29</v>
      </c>
      <c r="D5285" s="12">
        <v>78.68656</v>
      </c>
      <c r="E5285" s="10"/>
    </row>
    <row r="5286" spans="2:5" ht="15" customHeight="1" x14ac:dyDescent="0.25">
      <c r="B5286" s="9"/>
      <c r="C5286" s="15" t="s">
        <v>31</v>
      </c>
      <c r="D5286" s="8">
        <v>190</v>
      </c>
      <c r="E5286" s="10"/>
    </row>
    <row r="5287" spans="2:5" ht="30" customHeight="1" x14ac:dyDescent="0.25">
      <c r="B5287" s="9"/>
      <c r="C5287" s="16" t="s">
        <v>32</v>
      </c>
      <c r="D5287" s="8">
        <v>164</v>
      </c>
      <c r="E5287" s="10"/>
    </row>
    <row r="5288" spans="2:5" ht="15" customHeight="1" x14ac:dyDescent="0.25">
      <c r="B5288" s="9"/>
      <c r="C5288" s="16" t="s">
        <v>33</v>
      </c>
      <c r="D5288" s="8">
        <v>26</v>
      </c>
      <c r="E5288" s="10"/>
    </row>
    <row r="5289" spans="2:5" ht="13.8" x14ac:dyDescent="0.25">
      <c r="B5289" s="9"/>
      <c r="C5289" s="216" t="s">
        <v>309</v>
      </c>
      <c r="D5289" s="217"/>
      <c r="E5289" s="10"/>
    </row>
    <row r="5290" spans="2:5" ht="15" customHeight="1" x14ac:dyDescent="0.25">
      <c r="B5290" s="9"/>
      <c r="C5290" s="13" t="s">
        <v>0</v>
      </c>
      <c r="D5290" s="11">
        <v>157.01365999999999</v>
      </c>
      <c r="E5290" s="10"/>
    </row>
    <row r="5291" spans="2:5" ht="15" customHeight="1" x14ac:dyDescent="0.25">
      <c r="B5291" s="9"/>
      <c r="C5291" s="14" t="s">
        <v>3</v>
      </c>
      <c r="D5291" s="11">
        <v>157.01365999999999</v>
      </c>
      <c r="E5291" s="10"/>
    </row>
    <row r="5292" spans="2:5" ht="15" customHeight="1" x14ac:dyDescent="0.25">
      <c r="B5292" s="9"/>
      <c r="C5292" s="22" t="s">
        <v>10</v>
      </c>
      <c r="D5292" s="26">
        <v>153.625</v>
      </c>
      <c r="E5292" s="10"/>
    </row>
    <row r="5293" spans="2:5" ht="15" customHeight="1" x14ac:dyDescent="0.25">
      <c r="B5293" s="9"/>
      <c r="C5293" s="17" t="s">
        <v>11</v>
      </c>
      <c r="D5293" s="7">
        <v>7.7</v>
      </c>
      <c r="E5293" s="10"/>
    </row>
    <row r="5294" spans="2:5" ht="15" customHeight="1" x14ac:dyDescent="0.25">
      <c r="B5294" s="9"/>
      <c r="C5294" s="17" t="s">
        <v>12</v>
      </c>
      <c r="D5294" s="7">
        <v>145.92500000000001</v>
      </c>
      <c r="E5294" s="10"/>
    </row>
    <row r="5295" spans="2:5" ht="15" customHeight="1" x14ac:dyDescent="0.25">
      <c r="B5295" s="9"/>
      <c r="C5295" s="15" t="s">
        <v>23</v>
      </c>
      <c r="D5295" s="7">
        <v>157.01365999999999</v>
      </c>
      <c r="E5295" s="10"/>
    </row>
    <row r="5296" spans="2:5" ht="15" customHeight="1" x14ac:dyDescent="0.25">
      <c r="B5296" s="9"/>
      <c r="C5296" s="18" t="s">
        <v>0</v>
      </c>
      <c r="D5296" s="11">
        <v>157.01365999999999</v>
      </c>
      <c r="E5296" s="10"/>
    </row>
    <row r="5297" spans="2:5" ht="15" customHeight="1" x14ac:dyDescent="0.25">
      <c r="B5297" s="9"/>
      <c r="C5297" s="15" t="s">
        <v>25</v>
      </c>
      <c r="D5297" s="7">
        <v>153.625</v>
      </c>
      <c r="E5297" s="10"/>
    </row>
    <row r="5298" spans="2:5" ht="15" customHeight="1" x14ac:dyDescent="0.25">
      <c r="B5298" s="9"/>
      <c r="C5298" s="23" t="s">
        <v>10</v>
      </c>
      <c r="D5298" s="26">
        <v>153.625</v>
      </c>
      <c r="E5298" s="10"/>
    </row>
    <row r="5299" spans="2:5" ht="15" customHeight="1" x14ac:dyDescent="0.25">
      <c r="B5299" s="9"/>
      <c r="C5299" s="21" t="s">
        <v>27</v>
      </c>
      <c r="D5299" s="12">
        <v>3.3886599999999998</v>
      </c>
      <c r="E5299" s="10"/>
    </row>
    <row r="5300" spans="2:5" ht="15" customHeight="1" x14ac:dyDescent="0.25">
      <c r="B5300" s="9"/>
      <c r="C5300" s="21" t="s">
        <v>28</v>
      </c>
      <c r="D5300" s="12">
        <v>31.70185</v>
      </c>
      <c r="E5300" s="10"/>
    </row>
    <row r="5301" spans="2:5" ht="15" customHeight="1" x14ac:dyDescent="0.25">
      <c r="B5301" s="9"/>
      <c r="C5301" s="21" t="s">
        <v>29</v>
      </c>
      <c r="D5301" s="12">
        <v>35.090510000000002</v>
      </c>
      <c r="E5301" s="10"/>
    </row>
    <row r="5302" spans="2:5" ht="15" customHeight="1" x14ac:dyDescent="0.25">
      <c r="B5302" s="9"/>
      <c r="C5302" s="15" t="s">
        <v>31</v>
      </c>
      <c r="D5302" s="8">
        <v>10</v>
      </c>
      <c r="E5302" s="10"/>
    </row>
    <row r="5303" spans="2:5" ht="30" customHeight="1" x14ac:dyDescent="0.25">
      <c r="B5303" s="9"/>
      <c r="C5303" s="16" t="s">
        <v>32</v>
      </c>
      <c r="D5303" s="8">
        <v>5</v>
      </c>
      <c r="E5303" s="10"/>
    </row>
    <row r="5304" spans="2:5" ht="15" customHeight="1" x14ac:dyDescent="0.25">
      <c r="B5304" s="9"/>
      <c r="C5304" s="16" t="s">
        <v>33</v>
      </c>
      <c r="D5304" s="8">
        <v>5</v>
      </c>
      <c r="E5304" s="10"/>
    </row>
    <row r="5305" spans="2:5" ht="13.8" x14ac:dyDescent="0.25">
      <c r="B5305" s="9"/>
      <c r="C5305" s="216" t="s">
        <v>310</v>
      </c>
      <c r="D5305" s="217"/>
      <c r="E5305" s="10"/>
    </row>
    <row r="5306" spans="2:5" ht="15" customHeight="1" x14ac:dyDescent="0.25">
      <c r="B5306" s="9"/>
      <c r="C5306" s="13" t="s">
        <v>0</v>
      </c>
      <c r="D5306" s="11">
        <v>505.52330000000001</v>
      </c>
      <c r="E5306" s="10"/>
    </row>
    <row r="5307" spans="2:5" ht="15" customHeight="1" x14ac:dyDescent="0.25">
      <c r="B5307" s="9"/>
      <c r="C5307" s="14" t="s">
        <v>3</v>
      </c>
      <c r="D5307" s="11">
        <v>505.52330000000001</v>
      </c>
      <c r="E5307" s="10"/>
    </row>
    <row r="5308" spans="2:5" ht="15" customHeight="1" x14ac:dyDescent="0.25">
      <c r="B5308" s="9"/>
      <c r="C5308" s="22" t="s">
        <v>10</v>
      </c>
      <c r="D5308" s="26">
        <v>245.10524000000001</v>
      </c>
      <c r="E5308" s="10"/>
    </row>
    <row r="5309" spans="2:5" ht="15" customHeight="1" x14ac:dyDescent="0.25">
      <c r="B5309" s="9"/>
      <c r="C5309" s="17" t="s">
        <v>11</v>
      </c>
      <c r="D5309" s="7">
        <v>52.350099999999998</v>
      </c>
      <c r="E5309" s="10"/>
    </row>
    <row r="5310" spans="2:5" ht="15" customHeight="1" x14ac:dyDescent="0.25">
      <c r="B5310" s="9"/>
      <c r="C5310" s="17" t="s">
        <v>12</v>
      </c>
      <c r="D5310" s="7">
        <v>171.89515</v>
      </c>
      <c r="E5310" s="10"/>
    </row>
    <row r="5311" spans="2:5" ht="15" customHeight="1" x14ac:dyDescent="0.25">
      <c r="B5311" s="9"/>
      <c r="C5311" s="17" t="s">
        <v>16</v>
      </c>
      <c r="D5311" s="7">
        <v>20.85999</v>
      </c>
      <c r="E5311" s="10"/>
    </row>
    <row r="5312" spans="2:5" ht="15" customHeight="1" x14ac:dyDescent="0.25">
      <c r="B5312" s="9"/>
      <c r="C5312" s="25" t="s">
        <v>17</v>
      </c>
      <c r="D5312" s="26">
        <v>11</v>
      </c>
      <c r="E5312" s="10"/>
    </row>
    <row r="5313" spans="2:5" ht="15" customHeight="1" x14ac:dyDescent="0.25">
      <c r="B5313" s="9"/>
      <c r="C5313" s="15" t="s">
        <v>23</v>
      </c>
      <c r="D5313" s="7">
        <v>505.52330000000001</v>
      </c>
      <c r="E5313" s="10"/>
    </row>
    <row r="5314" spans="2:5" ht="15" customHeight="1" x14ac:dyDescent="0.25">
      <c r="B5314" s="9"/>
      <c r="C5314" s="18" t="s">
        <v>0</v>
      </c>
      <c r="D5314" s="11">
        <v>505.52330000000001</v>
      </c>
      <c r="E5314" s="10"/>
    </row>
    <row r="5315" spans="2:5" ht="15" customHeight="1" x14ac:dyDescent="0.25">
      <c r="B5315" s="9"/>
      <c r="C5315" s="15" t="s">
        <v>25</v>
      </c>
      <c r="D5315" s="7">
        <v>256.10523999999998</v>
      </c>
      <c r="E5315" s="10"/>
    </row>
    <row r="5316" spans="2:5" ht="15" customHeight="1" x14ac:dyDescent="0.25">
      <c r="B5316" s="9"/>
      <c r="C5316" s="23" t="s">
        <v>10</v>
      </c>
      <c r="D5316" s="26">
        <v>245.10524000000001</v>
      </c>
      <c r="E5316" s="10"/>
    </row>
    <row r="5317" spans="2:5" ht="15" customHeight="1" x14ac:dyDescent="0.25">
      <c r="B5317" s="9"/>
      <c r="C5317" s="23" t="s">
        <v>17</v>
      </c>
      <c r="D5317" s="26">
        <v>11</v>
      </c>
      <c r="E5317" s="10"/>
    </row>
    <row r="5318" spans="2:5" ht="15" customHeight="1" x14ac:dyDescent="0.25">
      <c r="B5318" s="9"/>
      <c r="C5318" s="21" t="s">
        <v>27</v>
      </c>
      <c r="D5318" s="12">
        <v>249.41806</v>
      </c>
      <c r="E5318" s="10"/>
    </row>
    <row r="5319" spans="2:5" ht="15" customHeight="1" x14ac:dyDescent="0.25">
      <c r="B5319" s="9"/>
      <c r="C5319" s="21" t="s">
        <v>28</v>
      </c>
      <c r="D5319" s="12">
        <v>897.65634</v>
      </c>
      <c r="E5319" s="10"/>
    </row>
    <row r="5320" spans="2:5" ht="15" customHeight="1" x14ac:dyDescent="0.25">
      <c r="B5320" s="9"/>
      <c r="C5320" s="21" t="s">
        <v>29</v>
      </c>
      <c r="D5320" s="12">
        <v>1147.0744</v>
      </c>
      <c r="E5320" s="10"/>
    </row>
    <row r="5321" spans="2:5" ht="15" customHeight="1" x14ac:dyDescent="0.25">
      <c r="B5321" s="9"/>
      <c r="C5321" s="15" t="s">
        <v>31</v>
      </c>
      <c r="D5321" s="8">
        <v>31</v>
      </c>
      <c r="E5321" s="10"/>
    </row>
    <row r="5322" spans="2:5" ht="30" customHeight="1" x14ac:dyDescent="0.25">
      <c r="B5322" s="9"/>
      <c r="C5322" s="16" t="s">
        <v>32</v>
      </c>
      <c r="D5322" s="8">
        <v>28</v>
      </c>
      <c r="E5322" s="10"/>
    </row>
    <row r="5323" spans="2:5" ht="15" customHeight="1" x14ac:dyDescent="0.25">
      <c r="B5323" s="9"/>
      <c r="C5323" s="16" t="s">
        <v>33</v>
      </c>
      <c r="D5323" s="8">
        <v>3</v>
      </c>
      <c r="E5323" s="10"/>
    </row>
    <row r="5324" spans="2:5" ht="13.8" x14ac:dyDescent="0.25">
      <c r="B5324" s="9"/>
      <c r="C5324" s="216" t="s">
        <v>312</v>
      </c>
      <c r="D5324" s="217"/>
      <c r="E5324" s="10"/>
    </row>
    <row r="5325" spans="2:5" ht="15" customHeight="1" x14ac:dyDescent="0.25">
      <c r="B5325" s="9"/>
      <c r="C5325" s="13" t="s">
        <v>0</v>
      </c>
      <c r="D5325" s="11">
        <v>12.83</v>
      </c>
      <c r="E5325" s="10"/>
    </row>
    <row r="5326" spans="2:5" ht="15" customHeight="1" x14ac:dyDescent="0.25">
      <c r="B5326" s="9"/>
      <c r="C5326" s="14" t="s">
        <v>2</v>
      </c>
      <c r="D5326" s="11">
        <v>12.83</v>
      </c>
      <c r="E5326" s="10"/>
    </row>
    <row r="5327" spans="2:5" ht="15" customHeight="1" x14ac:dyDescent="0.25">
      <c r="B5327" s="9"/>
      <c r="C5327" s="22" t="s">
        <v>10</v>
      </c>
      <c r="D5327" s="26">
        <v>12.83</v>
      </c>
      <c r="E5327" s="10"/>
    </row>
    <row r="5328" spans="2:5" ht="15" customHeight="1" x14ac:dyDescent="0.25">
      <c r="B5328" s="9"/>
      <c r="C5328" s="17" t="s">
        <v>12</v>
      </c>
      <c r="D5328" s="7">
        <v>5.8849999999999998</v>
      </c>
      <c r="E5328" s="10"/>
    </row>
    <row r="5329" spans="2:5" ht="15" customHeight="1" x14ac:dyDescent="0.25">
      <c r="B5329" s="9"/>
      <c r="C5329" s="17" t="s">
        <v>16</v>
      </c>
      <c r="D5329" s="7">
        <v>6.9450000000000003</v>
      </c>
      <c r="E5329" s="10"/>
    </row>
    <row r="5330" spans="2:5" ht="15" customHeight="1" x14ac:dyDescent="0.25">
      <c r="B5330" s="9"/>
      <c r="C5330" s="15" t="s">
        <v>23</v>
      </c>
      <c r="D5330" s="7">
        <v>12.83</v>
      </c>
      <c r="E5330" s="10"/>
    </row>
    <row r="5331" spans="2:5" ht="15" customHeight="1" x14ac:dyDescent="0.25">
      <c r="B5331" s="9"/>
      <c r="C5331" s="18" t="s">
        <v>0</v>
      </c>
      <c r="D5331" s="11">
        <v>12.83</v>
      </c>
      <c r="E5331" s="10"/>
    </row>
    <row r="5332" spans="2:5" ht="15" customHeight="1" x14ac:dyDescent="0.25">
      <c r="B5332" s="9"/>
      <c r="C5332" s="15" t="s">
        <v>25</v>
      </c>
      <c r="D5332" s="7">
        <v>12.83</v>
      </c>
      <c r="E5332" s="10"/>
    </row>
    <row r="5333" spans="2:5" ht="15" customHeight="1" x14ac:dyDescent="0.25">
      <c r="B5333" s="9"/>
      <c r="C5333" s="23" t="s">
        <v>10</v>
      </c>
      <c r="D5333" s="26">
        <v>12.83</v>
      </c>
      <c r="E5333" s="10"/>
    </row>
    <row r="5334" spans="2:5" ht="15" customHeight="1" x14ac:dyDescent="0.25">
      <c r="B5334" s="9"/>
      <c r="C5334" s="21" t="s">
        <v>28</v>
      </c>
      <c r="D5334" s="12">
        <v>2.4E-2</v>
      </c>
      <c r="E5334" s="10"/>
    </row>
    <row r="5335" spans="2:5" ht="15" customHeight="1" x14ac:dyDescent="0.25">
      <c r="B5335" s="9"/>
      <c r="C5335" s="21" t="s">
        <v>29</v>
      </c>
      <c r="D5335" s="12">
        <v>2.4E-2</v>
      </c>
      <c r="E5335" s="10"/>
    </row>
    <row r="5336" spans="2:5" ht="15" customHeight="1" x14ac:dyDescent="0.25">
      <c r="B5336" s="9"/>
      <c r="C5336" s="15" t="s">
        <v>31</v>
      </c>
      <c r="D5336" s="8">
        <v>16</v>
      </c>
      <c r="E5336" s="10"/>
    </row>
    <row r="5337" spans="2:5" ht="30" customHeight="1" x14ac:dyDescent="0.25">
      <c r="B5337" s="9"/>
      <c r="C5337" s="16" t="s">
        <v>32</v>
      </c>
      <c r="D5337" s="8">
        <v>14</v>
      </c>
      <c r="E5337" s="10"/>
    </row>
    <row r="5338" spans="2:5" ht="15" customHeight="1" x14ac:dyDescent="0.25">
      <c r="B5338" s="9"/>
      <c r="C5338" s="16" t="s">
        <v>33</v>
      </c>
      <c r="D5338" s="8">
        <v>2</v>
      </c>
      <c r="E5338" s="10"/>
    </row>
    <row r="5339" spans="2:5" ht="13.8" x14ac:dyDescent="0.25">
      <c r="B5339" s="9"/>
      <c r="C5339" s="216" t="s">
        <v>313</v>
      </c>
      <c r="D5339" s="217"/>
      <c r="E5339" s="10"/>
    </row>
    <row r="5340" spans="2:5" ht="15" customHeight="1" x14ac:dyDescent="0.25">
      <c r="B5340" s="9"/>
      <c r="C5340" s="13" t="s">
        <v>0</v>
      </c>
      <c r="D5340" s="11">
        <v>5503.3709099999996</v>
      </c>
      <c r="E5340" s="10"/>
    </row>
    <row r="5341" spans="2:5" ht="15" customHeight="1" x14ac:dyDescent="0.25">
      <c r="B5341" s="9"/>
      <c r="C5341" s="14" t="s">
        <v>2</v>
      </c>
      <c r="D5341" s="11">
        <v>140.91999999999999</v>
      </c>
      <c r="E5341" s="10"/>
    </row>
    <row r="5342" spans="2:5" ht="15" customHeight="1" x14ac:dyDescent="0.25">
      <c r="B5342" s="9"/>
      <c r="C5342" s="14" t="s">
        <v>3</v>
      </c>
      <c r="D5342" s="11">
        <v>5362.4509099999996</v>
      </c>
      <c r="E5342" s="10"/>
    </row>
    <row r="5343" spans="2:5" ht="15" customHeight="1" x14ac:dyDescent="0.25">
      <c r="B5343" s="9"/>
      <c r="C5343" s="22" t="s">
        <v>10</v>
      </c>
      <c r="D5343" s="26">
        <v>4843.9554200000002</v>
      </c>
      <c r="E5343" s="10"/>
    </row>
    <row r="5344" spans="2:5" ht="15" customHeight="1" x14ac:dyDescent="0.25">
      <c r="B5344" s="9"/>
      <c r="C5344" s="17" t="s">
        <v>11</v>
      </c>
      <c r="D5344" s="7">
        <v>1133.2850599999999</v>
      </c>
      <c r="E5344" s="10"/>
    </row>
    <row r="5345" spans="2:5" ht="15" customHeight="1" x14ac:dyDescent="0.25">
      <c r="B5345" s="9"/>
      <c r="C5345" s="17" t="s">
        <v>12</v>
      </c>
      <c r="D5345" s="7">
        <v>2321.5945000000002</v>
      </c>
      <c r="E5345" s="10"/>
    </row>
    <row r="5346" spans="2:5" ht="15" customHeight="1" x14ac:dyDescent="0.25">
      <c r="B5346" s="9"/>
      <c r="C5346" s="17" t="s">
        <v>15</v>
      </c>
      <c r="D5346" s="7">
        <v>14.36932</v>
      </c>
      <c r="E5346" s="10"/>
    </row>
    <row r="5347" spans="2:5" ht="15" customHeight="1" x14ac:dyDescent="0.25">
      <c r="B5347" s="9"/>
      <c r="C5347" s="17" t="s">
        <v>16</v>
      </c>
      <c r="D5347" s="7">
        <v>1374.7065399999999</v>
      </c>
      <c r="E5347" s="10"/>
    </row>
    <row r="5348" spans="2:5" ht="15" customHeight="1" x14ac:dyDescent="0.25">
      <c r="B5348" s="9"/>
      <c r="C5348" s="15" t="s">
        <v>23</v>
      </c>
      <c r="D5348" s="7">
        <v>5503.3709099999996</v>
      </c>
      <c r="E5348" s="10"/>
    </row>
    <row r="5349" spans="2:5" ht="15" customHeight="1" x14ac:dyDescent="0.25">
      <c r="B5349" s="9"/>
      <c r="C5349" s="18" t="s">
        <v>0</v>
      </c>
      <c r="D5349" s="11">
        <v>5503.3709099999996</v>
      </c>
      <c r="E5349" s="10"/>
    </row>
    <row r="5350" spans="2:5" ht="15" customHeight="1" x14ac:dyDescent="0.25">
      <c r="B5350" s="9"/>
      <c r="C5350" s="15" t="s">
        <v>25</v>
      </c>
      <c r="D5350" s="7">
        <v>4843.9554200000002</v>
      </c>
      <c r="E5350" s="10"/>
    </row>
    <row r="5351" spans="2:5" ht="15" customHeight="1" x14ac:dyDescent="0.25">
      <c r="B5351" s="9"/>
      <c r="C5351" s="23" t="s">
        <v>10</v>
      </c>
      <c r="D5351" s="26">
        <v>4843.9554200000002</v>
      </c>
      <c r="E5351" s="10"/>
    </row>
    <row r="5352" spans="2:5" ht="15" customHeight="1" x14ac:dyDescent="0.25">
      <c r="B5352" s="9"/>
      <c r="C5352" s="21" t="s">
        <v>27</v>
      </c>
      <c r="D5352" s="12">
        <v>659.41548999999998</v>
      </c>
      <c r="E5352" s="10"/>
    </row>
    <row r="5353" spans="2:5" ht="15" customHeight="1" x14ac:dyDescent="0.25">
      <c r="B5353" s="9"/>
      <c r="C5353" s="21" t="s">
        <v>28</v>
      </c>
      <c r="D5353" s="12">
        <v>107.81385</v>
      </c>
      <c r="E5353" s="10"/>
    </row>
    <row r="5354" spans="2:5" ht="15" customHeight="1" x14ac:dyDescent="0.25">
      <c r="B5354" s="9"/>
      <c r="C5354" s="21" t="s">
        <v>29</v>
      </c>
      <c r="D5354" s="12">
        <v>767.22933999999998</v>
      </c>
      <c r="E5354" s="10"/>
    </row>
    <row r="5355" spans="2:5" ht="15" customHeight="1" x14ac:dyDescent="0.25">
      <c r="B5355" s="9"/>
      <c r="C5355" s="15" t="s">
        <v>31</v>
      </c>
      <c r="D5355" s="8">
        <v>100</v>
      </c>
      <c r="E5355" s="10"/>
    </row>
    <row r="5356" spans="2:5" ht="30" customHeight="1" x14ac:dyDescent="0.25">
      <c r="B5356" s="9"/>
      <c r="C5356" s="16" t="s">
        <v>32</v>
      </c>
      <c r="D5356" s="8">
        <v>24</v>
      </c>
      <c r="E5356" s="10"/>
    </row>
    <row r="5357" spans="2:5" ht="15" customHeight="1" x14ac:dyDescent="0.25">
      <c r="B5357" s="9"/>
      <c r="C5357" s="16" t="s">
        <v>33</v>
      </c>
      <c r="D5357" s="8">
        <v>76</v>
      </c>
      <c r="E5357" s="10"/>
    </row>
    <row r="5358" spans="2:5" ht="13.8" x14ac:dyDescent="0.25">
      <c r="B5358" s="9"/>
      <c r="C5358" s="216" t="s">
        <v>314</v>
      </c>
      <c r="D5358" s="217"/>
      <c r="E5358" s="10"/>
    </row>
    <row r="5359" spans="2:5" ht="15" customHeight="1" x14ac:dyDescent="0.25">
      <c r="B5359" s="9"/>
      <c r="C5359" s="13" t="s">
        <v>0</v>
      </c>
      <c r="D5359" s="11">
        <v>7944.2409799999996</v>
      </c>
      <c r="E5359" s="10"/>
    </row>
    <row r="5360" spans="2:5" ht="15" customHeight="1" x14ac:dyDescent="0.25">
      <c r="B5360" s="9"/>
      <c r="C5360" s="14" t="s">
        <v>3</v>
      </c>
      <c r="D5360" s="11">
        <v>7944.2409799999996</v>
      </c>
      <c r="E5360" s="10"/>
    </row>
    <row r="5361" spans="2:5" ht="15" customHeight="1" x14ac:dyDescent="0.25">
      <c r="B5361" s="9"/>
      <c r="C5361" s="22" t="s">
        <v>10</v>
      </c>
      <c r="D5361" s="26">
        <v>6594.1533500000005</v>
      </c>
      <c r="E5361" s="10"/>
    </row>
    <row r="5362" spans="2:5" ht="15" customHeight="1" x14ac:dyDescent="0.25">
      <c r="B5362" s="9"/>
      <c r="C5362" s="17" t="s">
        <v>11</v>
      </c>
      <c r="D5362" s="7">
        <v>4398.3718099999996</v>
      </c>
      <c r="E5362" s="10"/>
    </row>
    <row r="5363" spans="2:5" ht="15" customHeight="1" x14ac:dyDescent="0.25">
      <c r="B5363" s="9"/>
      <c r="C5363" s="17" t="s">
        <v>12</v>
      </c>
      <c r="D5363" s="7">
        <v>1939.1765</v>
      </c>
      <c r="E5363" s="10"/>
    </row>
    <row r="5364" spans="2:5" ht="15" customHeight="1" x14ac:dyDescent="0.25">
      <c r="B5364" s="9"/>
      <c r="C5364" s="17" t="s">
        <v>15</v>
      </c>
      <c r="D5364" s="7">
        <v>17.25244</v>
      </c>
      <c r="E5364" s="10"/>
    </row>
    <row r="5365" spans="2:5" ht="15" customHeight="1" x14ac:dyDescent="0.25">
      <c r="B5365" s="9"/>
      <c r="C5365" s="17" t="s">
        <v>16</v>
      </c>
      <c r="D5365" s="7">
        <v>239.3526</v>
      </c>
      <c r="E5365" s="10"/>
    </row>
    <row r="5366" spans="2:5" ht="15" customHeight="1" x14ac:dyDescent="0.25">
      <c r="B5366" s="9"/>
      <c r="C5366" s="25" t="s">
        <v>17</v>
      </c>
      <c r="D5366" s="26">
        <v>602.11500000000001</v>
      </c>
      <c r="E5366" s="10"/>
    </row>
    <row r="5367" spans="2:5" ht="15" customHeight="1" x14ac:dyDescent="0.25">
      <c r="B5367" s="9"/>
      <c r="C5367" s="15" t="s">
        <v>23</v>
      </c>
      <c r="D5367" s="7">
        <v>7944.2409799999996</v>
      </c>
      <c r="E5367" s="10"/>
    </row>
    <row r="5368" spans="2:5" ht="15" customHeight="1" x14ac:dyDescent="0.25">
      <c r="B5368" s="9"/>
      <c r="C5368" s="18" t="s">
        <v>0</v>
      </c>
      <c r="D5368" s="11">
        <v>7944.2409799999996</v>
      </c>
      <c r="E5368" s="10"/>
    </row>
    <row r="5369" spans="2:5" ht="15" customHeight="1" x14ac:dyDescent="0.25">
      <c r="B5369" s="9"/>
      <c r="C5369" s="15" t="s">
        <v>25</v>
      </c>
      <c r="D5369" s="7">
        <v>7196.2683499999994</v>
      </c>
      <c r="E5369" s="10"/>
    </row>
    <row r="5370" spans="2:5" ht="15" customHeight="1" x14ac:dyDescent="0.25">
      <c r="B5370" s="9"/>
      <c r="C5370" s="23" t="s">
        <v>10</v>
      </c>
      <c r="D5370" s="26">
        <v>6594.1533499999996</v>
      </c>
      <c r="E5370" s="10"/>
    </row>
    <row r="5371" spans="2:5" ht="15" customHeight="1" x14ac:dyDescent="0.25">
      <c r="B5371" s="9"/>
      <c r="C5371" s="23" t="s">
        <v>17</v>
      </c>
      <c r="D5371" s="26">
        <v>602.11500000000001</v>
      </c>
      <c r="E5371" s="10"/>
    </row>
    <row r="5372" spans="2:5" ht="15" customHeight="1" x14ac:dyDescent="0.25">
      <c r="B5372" s="9"/>
      <c r="C5372" s="21" t="s">
        <v>27</v>
      </c>
      <c r="D5372" s="12">
        <v>747.97262999999998</v>
      </c>
      <c r="E5372" s="10"/>
    </row>
    <row r="5373" spans="2:5" ht="15" customHeight="1" x14ac:dyDescent="0.25">
      <c r="B5373" s="9"/>
      <c r="C5373" s="21" t="s">
        <v>28</v>
      </c>
      <c r="D5373" s="12">
        <v>41.398040000000002</v>
      </c>
      <c r="E5373" s="10"/>
    </row>
    <row r="5374" spans="2:5" ht="15" customHeight="1" x14ac:dyDescent="0.25">
      <c r="B5374" s="9"/>
      <c r="C5374" s="21" t="s">
        <v>29</v>
      </c>
      <c r="D5374" s="12">
        <v>789.37067000000002</v>
      </c>
      <c r="E5374" s="10"/>
    </row>
    <row r="5375" spans="2:5" ht="15" customHeight="1" x14ac:dyDescent="0.25">
      <c r="B5375" s="9"/>
      <c r="C5375" s="15" t="s">
        <v>31</v>
      </c>
      <c r="D5375" s="8">
        <v>80</v>
      </c>
      <c r="E5375" s="10"/>
    </row>
    <row r="5376" spans="2:5" ht="30" customHeight="1" x14ac:dyDescent="0.25">
      <c r="B5376" s="9"/>
      <c r="C5376" s="16" t="s">
        <v>32</v>
      </c>
      <c r="D5376" s="8">
        <v>73</v>
      </c>
      <c r="E5376" s="10"/>
    </row>
    <row r="5377" spans="2:5" ht="15" customHeight="1" x14ac:dyDescent="0.25">
      <c r="B5377" s="9"/>
      <c r="C5377" s="16" t="s">
        <v>33</v>
      </c>
      <c r="D5377" s="8">
        <v>7</v>
      </c>
      <c r="E5377" s="10"/>
    </row>
    <row r="5378" spans="2:5" ht="13.8" x14ac:dyDescent="0.25">
      <c r="B5378" s="9"/>
      <c r="C5378" s="216" t="s">
        <v>315</v>
      </c>
      <c r="D5378" s="217"/>
      <c r="E5378" s="10"/>
    </row>
    <row r="5379" spans="2:5" ht="15" customHeight="1" x14ac:dyDescent="0.25">
      <c r="B5379" s="9"/>
      <c r="C5379" s="13" t="s">
        <v>0</v>
      </c>
      <c r="D5379" s="11">
        <v>178.43835999999999</v>
      </c>
      <c r="E5379" s="10"/>
    </row>
    <row r="5380" spans="2:5" ht="15" customHeight="1" x14ac:dyDescent="0.25">
      <c r="B5380" s="9"/>
      <c r="C5380" s="14" t="s">
        <v>3</v>
      </c>
      <c r="D5380" s="11">
        <v>178.43835999999999</v>
      </c>
      <c r="E5380" s="10"/>
    </row>
    <row r="5381" spans="2:5" ht="15" customHeight="1" x14ac:dyDescent="0.25">
      <c r="B5381" s="9"/>
      <c r="C5381" s="22" t="s">
        <v>10</v>
      </c>
      <c r="D5381" s="26">
        <v>1291.52505</v>
      </c>
      <c r="E5381" s="10"/>
    </row>
    <row r="5382" spans="2:5" ht="15" customHeight="1" x14ac:dyDescent="0.25">
      <c r="B5382" s="9"/>
      <c r="C5382" s="17" t="s">
        <v>11</v>
      </c>
      <c r="D5382" s="7">
        <v>1105.65624</v>
      </c>
      <c r="E5382" s="10"/>
    </row>
    <row r="5383" spans="2:5" ht="15" customHeight="1" x14ac:dyDescent="0.25">
      <c r="B5383" s="9"/>
      <c r="C5383" s="17" t="s">
        <v>12</v>
      </c>
      <c r="D5383" s="7">
        <v>107.95765999999999</v>
      </c>
      <c r="E5383" s="10"/>
    </row>
    <row r="5384" spans="2:5" ht="15" customHeight="1" x14ac:dyDescent="0.25">
      <c r="B5384" s="9"/>
      <c r="C5384" s="17" t="s">
        <v>16</v>
      </c>
      <c r="D5384" s="7">
        <v>77.911150000000006</v>
      </c>
      <c r="E5384" s="10"/>
    </row>
    <row r="5385" spans="2:5" ht="15" customHeight="1" x14ac:dyDescent="0.25">
      <c r="B5385" s="9"/>
      <c r="C5385" s="15" t="s">
        <v>23</v>
      </c>
      <c r="D5385" s="7">
        <v>178.43835999999999</v>
      </c>
      <c r="E5385" s="10"/>
    </row>
    <row r="5386" spans="2:5" ht="15" customHeight="1" x14ac:dyDescent="0.25">
      <c r="B5386" s="9"/>
      <c r="C5386" s="18" t="s">
        <v>0</v>
      </c>
      <c r="D5386" s="11">
        <v>178.43835999999999</v>
      </c>
      <c r="E5386" s="10"/>
    </row>
    <row r="5387" spans="2:5" ht="15" customHeight="1" x14ac:dyDescent="0.25">
      <c r="B5387" s="9"/>
      <c r="C5387" s="15" t="s">
        <v>25</v>
      </c>
      <c r="D5387" s="7">
        <v>1291.52505</v>
      </c>
      <c r="E5387" s="10"/>
    </row>
    <row r="5388" spans="2:5" ht="15" customHeight="1" x14ac:dyDescent="0.25">
      <c r="B5388" s="9"/>
      <c r="C5388" s="23" t="s">
        <v>10</v>
      </c>
      <c r="D5388" s="26">
        <v>1291.52505</v>
      </c>
      <c r="E5388" s="10"/>
    </row>
    <row r="5389" spans="2:5" ht="15" customHeight="1" x14ac:dyDescent="0.25">
      <c r="B5389" s="9"/>
      <c r="C5389" s="21" t="s">
        <v>27</v>
      </c>
      <c r="D5389" s="12">
        <v>-1113.0866900000001</v>
      </c>
      <c r="E5389" s="10"/>
    </row>
    <row r="5390" spans="2:5" ht="15" customHeight="1" x14ac:dyDescent="0.25">
      <c r="B5390" s="9"/>
      <c r="C5390" s="21" t="s">
        <v>28</v>
      </c>
      <c r="D5390" s="12">
        <v>2249.2679400000002</v>
      </c>
      <c r="E5390" s="10"/>
    </row>
    <row r="5391" spans="2:5" ht="15" customHeight="1" x14ac:dyDescent="0.25">
      <c r="B5391" s="9"/>
      <c r="C5391" s="21" t="s">
        <v>29</v>
      </c>
      <c r="D5391" s="12">
        <v>1136.1812500000001</v>
      </c>
      <c r="E5391" s="10"/>
    </row>
    <row r="5392" spans="2:5" ht="15" customHeight="1" x14ac:dyDescent="0.25">
      <c r="B5392" s="9"/>
      <c r="C5392" s="15" t="s">
        <v>31</v>
      </c>
      <c r="D5392" s="8">
        <v>15</v>
      </c>
      <c r="E5392" s="10"/>
    </row>
    <row r="5393" spans="2:5" ht="30" customHeight="1" x14ac:dyDescent="0.25">
      <c r="B5393" s="9"/>
      <c r="C5393" s="16" t="s">
        <v>32</v>
      </c>
      <c r="D5393" s="8">
        <v>15</v>
      </c>
      <c r="E5393" s="10"/>
    </row>
    <row r="5394" spans="2:5" ht="15" customHeight="1" x14ac:dyDescent="0.25">
      <c r="B5394" s="9"/>
      <c r="C5394" s="216" t="s">
        <v>316</v>
      </c>
      <c r="D5394" s="217"/>
      <c r="E5394" s="10"/>
    </row>
    <row r="5395" spans="2:5" ht="15" customHeight="1" x14ac:dyDescent="0.25">
      <c r="B5395" s="9"/>
      <c r="C5395" s="13" t="s">
        <v>0</v>
      </c>
      <c r="D5395" s="11">
        <v>6225.3028299999996</v>
      </c>
      <c r="E5395" s="10"/>
    </row>
    <row r="5396" spans="2:5" ht="15" customHeight="1" x14ac:dyDescent="0.25">
      <c r="B5396" s="9"/>
      <c r="C5396" s="14" t="s">
        <v>3</v>
      </c>
      <c r="D5396" s="11">
        <v>6225.3028299999996</v>
      </c>
      <c r="E5396" s="10"/>
    </row>
    <row r="5397" spans="2:5" ht="15" customHeight="1" x14ac:dyDescent="0.25">
      <c r="B5397" s="9"/>
      <c r="C5397" s="22" t="s">
        <v>10</v>
      </c>
      <c r="D5397" s="26">
        <v>6206.3341299999993</v>
      </c>
      <c r="E5397" s="10"/>
    </row>
    <row r="5398" spans="2:5" ht="15" customHeight="1" x14ac:dyDescent="0.25">
      <c r="B5398" s="9"/>
      <c r="C5398" s="17" t="s">
        <v>11</v>
      </c>
      <c r="D5398" s="7">
        <v>3943.4731900000002</v>
      </c>
      <c r="E5398" s="10"/>
    </row>
    <row r="5399" spans="2:5" ht="15" customHeight="1" x14ac:dyDescent="0.25">
      <c r="B5399" s="9"/>
      <c r="C5399" s="17" t="s">
        <v>12</v>
      </c>
      <c r="D5399" s="7">
        <v>1576.34042</v>
      </c>
      <c r="E5399" s="10"/>
    </row>
    <row r="5400" spans="2:5" ht="15" customHeight="1" x14ac:dyDescent="0.25">
      <c r="B5400" s="9"/>
      <c r="C5400" s="14" t="s">
        <v>14</v>
      </c>
      <c r="D5400" s="11">
        <v>17</v>
      </c>
      <c r="E5400" s="10"/>
    </row>
    <row r="5401" spans="2:5" ht="15" customHeight="1" x14ac:dyDescent="0.25">
      <c r="B5401" s="9"/>
      <c r="C5401" s="14" t="s">
        <v>2</v>
      </c>
      <c r="D5401" s="11">
        <v>185.79494</v>
      </c>
      <c r="E5401" s="10"/>
    </row>
    <row r="5402" spans="2:5" ht="15" customHeight="1" x14ac:dyDescent="0.25">
      <c r="B5402" s="9"/>
      <c r="C5402" s="17" t="s">
        <v>15</v>
      </c>
      <c r="D5402" s="7">
        <v>258.27769999999998</v>
      </c>
      <c r="E5402" s="10"/>
    </row>
    <row r="5403" spans="2:5" ht="15" customHeight="1" x14ac:dyDescent="0.25">
      <c r="B5403" s="9"/>
      <c r="C5403" s="17" t="s">
        <v>16</v>
      </c>
      <c r="D5403" s="7">
        <v>225.44788</v>
      </c>
      <c r="E5403" s="10"/>
    </row>
    <row r="5404" spans="2:5" ht="15" customHeight="1" x14ac:dyDescent="0.25">
      <c r="B5404" s="9"/>
      <c r="C5404" s="25" t="s">
        <v>17</v>
      </c>
      <c r="D5404" s="26">
        <v>416.65856000000002</v>
      </c>
      <c r="E5404" s="10"/>
    </row>
    <row r="5405" spans="2:5" ht="15" customHeight="1" x14ac:dyDescent="0.25">
      <c r="B5405" s="9"/>
      <c r="C5405" s="15" t="s">
        <v>23</v>
      </c>
      <c r="D5405" s="7">
        <v>6225.3028299999996</v>
      </c>
      <c r="E5405" s="10"/>
    </row>
    <row r="5406" spans="2:5" ht="15" customHeight="1" x14ac:dyDescent="0.25">
      <c r="B5406" s="9"/>
      <c r="C5406" s="18" t="s">
        <v>0</v>
      </c>
      <c r="D5406" s="11">
        <v>6225.3028299999996</v>
      </c>
      <c r="E5406" s="10"/>
    </row>
    <row r="5407" spans="2:5" ht="15" customHeight="1" x14ac:dyDescent="0.25">
      <c r="B5407" s="9"/>
      <c r="C5407" s="15" t="s">
        <v>25</v>
      </c>
      <c r="D5407" s="7">
        <v>6622.99269</v>
      </c>
      <c r="E5407" s="10"/>
    </row>
    <row r="5408" spans="2:5" ht="15" customHeight="1" x14ac:dyDescent="0.25">
      <c r="B5408" s="9"/>
      <c r="C5408" s="23" t="s">
        <v>10</v>
      </c>
      <c r="D5408" s="26">
        <v>6206.3341300000002</v>
      </c>
      <c r="E5408" s="10"/>
    </row>
    <row r="5409" spans="2:5" ht="15" customHeight="1" x14ac:dyDescent="0.25">
      <c r="B5409" s="9"/>
      <c r="C5409" s="23" t="s">
        <v>17</v>
      </c>
      <c r="D5409" s="26">
        <v>416.65856000000002</v>
      </c>
      <c r="E5409" s="10"/>
    </row>
    <row r="5410" spans="2:5" ht="15" customHeight="1" x14ac:dyDescent="0.25">
      <c r="B5410" s="9"/>
      <c r="C5410" s="21" t="s">
        <v>27</v>
      </c>
      <c r="D5410" s="12">
        <v>-397.68986000000001</v>
      </c>
      <c r="E5410" s="10"/>
    </row>
    <row r="5411" spans="2:5" ht="15" customHeight="1" x14ac:dyDescent="0.25">
      <c r="B5411" s="9"/>
      <c r="C5411" s="21" t="s">
        <v>28</v>
      </c>
      <c r="D5411" s="12">
        <v>710.85871999999995</v>
      </c>
      <c r="E5411" s="10"/>
    </row>
    <row r="5412" spans="2:5" ht="15" customHeight="1" x14ac:dyDescent="0.25">
      <c r="B5412" s="9"/>
      <c r="C5412" s="21" t="s">
        <v>29</v>
      </c>
      <c r="D5412" s="12">
        <v>313.16886</v>
      </c>
      <c r="E5412" s="10"/>
    </row>
    <row r="5413" spans="2:5" ht="15" customHeight="1" x14ac:dyDescent="0.25">
      <c r="B5413" s="9"/>
      <c r="C5413" s="15" t="s">
        <v>31</v>
      </c>
      <c r="D5413" s="8">
        <v>133</v>
      </c>
      <c r="E5413" s="10"/>
    </row>
    <row r="5414" spans="2:5" ht="30" customHeight="1" x14ac:dyDescent="0.25">
      <c r="B5414" s="9"/>
      <c r="C5414" s="16" t="s">
        <v>32</v>
      </c>
      <c r="D5414" s="8">
        <v>103</v>
      </c>
      <c r="E5414" s="10"/>
    </row>
    <row r="5415" spans="2:5" ht="15" customHeight="1" x14ac:dyDescent="0.25">
      <c r="B5415" s="9"/>
      <c r="C5415" s="16" t="s">
        <v>33</v>
      </c>
      <c r="D5415" s="8">
        <v>30</v>
      </c>
      <c r="E5415" s="10"/>
    </row>
    <row r="5416" spans="2:5" ht="13.8" x14ac:dyDescent="0.25">
      <c r="B5416" s="9"/>
      <c r="C5416" s="216" t="s">
        <v>317</v>
      </c>
      <c r="D5416" s="217"/>
      <c r="E5416" s="10"/>
    </row>
    <row r="5417" spans="2:5" ht="15" customHeight="1" x14ac:dyDescent="0.25">
      <c r="B5417" s="9"/>
      <c r="C5417" s="13" t="s">
        <v>0</v>
      </c>
      <c r="D5417" s="11">
        <v>108.58328</v>
      </c>
      <c r="E5417" s="10"/>
    </row>
    <row r="5418" spans="2:5" ht="15" customHeight="1" x14ac:dyDescent="0.25">
      <c r="B5418" s="9"/>
      <c r="C5418" s="14" t="s">
        <v>2</v>
      </c>
      <c r="D5418" s="11">
        <v>108.58328</v>
      </c>
      <c r="E5418" s="10"/>
    </row>
    <row r="5419" spans="2:5" ht="15" customHeight="1" x14ac:dyDescent="0.25">
      <c r="B5419" s="9"/>
      <c r="C5419" s="22" t="s">
        <v>10</v>
      </c>
      <c r="D5419" s="26">
        <v>108.58328</v>
      </c>
      <c r="E5419" s="10"/>
    </row>
    <row r="5420" spans="2:5" ht="15" customHeight="1" x14ac:dyDescent="0.25">
      <c r="B5420" s="9"/>
      <c r="C5420" s="17" t="s">
        <v>11</v>
      </c>
      <c r="D5420" s="7">
        <v>92.4</v>
      </c>
      <c r="E5420" s="10"/>
    </row>
    <row r="5421" spans="2:5" ht="15" customHeight="1" x14ac:dyDescent="0.25">
      <c r="B5421" s="9"/>
      <c r="C5421" s="17" t="s">
        <v>12</v>
      </c>
      <c r="D5421" s="7">
        <v>6.8449999999999998</v>
      </c>
      <c r="E5421" s="10"/>
    </row>
    <row r="5422" spans="2:5" ht="15" customHeight="1" x14ac:dyDescent="0.25">
      <c r="B5422" s="9"/>
      <c r="C5422" s="14" t="s">
        <v>2</v>
      </c>
      <c r="D5422" s="11">
        <v>9.3382799999999992</v>
      </c>
      <c r="E5422" s="10"/>
    </row>
    <row r="5423" spans="2:5" ht="15" customHeight="1" x14ac:dyDescent="0.25">
      <c r="B5423" s="9"/>
      <c r="C5423" s="15" t="s">
        <v>23</v>
      </c>
      <c r="D5423" s="7">
        <v>108.58328</v>
      </c>
      <c r="E5423" s="10"/>
    </row>
    <row r="5424" spans="2:5" ht="15" customHeight="1" x14ac:dyDescent="0.25">
      <c r="B5424" s="9"/>
      <c r="C5424" s="18" t="s">
        <v>0</v>
      </c>
      <c r="D5424" s="11">
        <v>108.58328</v>
      </c>
      <c r="E5424" s="10"/>
    </row>
    <row r="5425" spans="2:5" ht="15" customHeight="1" x14ac:dyDescent="0.25">
      <c r="B5425" s="9"/>
      <c r="C5425" s="15" t="s">
        <v>25</v>
      </c>
      <c r="D5425" s="7">
        <v>108.58328</v>
      </c>
      <c r="E5425" s="10"/>
    </row>
    <row r="5426" spans="2:5" ht="15" customHeight="1" x14ac:dyDescent="0.25">
      <c r="B5426" s="9"/>
      <c r="C5426" s="23" t="s">
        <v>10</v>
      </c>
      <c r="D5426" s="26">
        <v>108.58328</v>
      </c>
      <c r="E5426" s="10"/>
    </row>
    <row r="5427" spans="2:5" ht="15" customHeight="1" x14ac:dyDescent="0.25">
      <c r="B5427" s="9"/>
      <c r="C5427" s="15" t="s">
        <v>31</v>
      </c>
      <c r="D5427" s="8">
        <v>3</v>
      </c>
      <c r="E5427" s="10"/>
    </row>
    <row r="5428" spans="2:5" ht="30" customHeight="1" x14ac:dyDescent="0.25">
      <c r="B5428" s="9"/>
      <c r="C5428" s="16" t="s">
        <v>32</v>
      </c>
      <c r="D5428" s="8">
        <v>2</v>
      </c>
      <c r="E5428" s="10"/>
    </row>
    <row r="5429" spans="2:5" ht="15" customHeight="1" x14ac:dyDescent="0.25">
      <c r="B5429" s="9"/>
      <c r="C5429" s="16" t="s">
        <v>33</v>
      </c>
      <c r="D5429" s="8">
        <v>1</v>
      </c>
      <c r="E5429" s="10"/>
    </row>
    <row r="5430" spans="2:5" ht="13.8" x14ac:dyDescent="0.25">
      <c r="B5430" s="9"/>
      <c r="C5430" s="216" t="s">
        <v>318</v>
      </c>
      <c r="D5430" s="217"/>
      <c r="E5430" s="10"/>
    </row>
    <row r="5431" spans="2:5" ht="15" customHeight="1" x14ac:dyDescent="0.25">
      <c r="B5431" s="9"/>
      <c r="C5431" s="13" t="s">
        <v>0</v>
      </c>
      <c r="D5431" s="11">
        <v>9565.3958299999995</v>
      </c>
      <c r="E5431" s="10"/>
    </row>
    <row r="5432" spans="2:5" ht="15" customHeight="1" x14ac:dyDescent="0.25">
      <c r="B5432" s="9"/>
      <c r="C5432" s="14" t="s">
        <v>3</v>
      </c>
      <c r="D5432" s="11">
        <v>9565.3958299999995</v>
      </c>
      <c r="E5432" s="10"/>
    </row>
    <row r="5433" spans="2:5" ht="15" customHeight="1" x14ac:dyDescent="0.25">
      <c r="B5433" s="9"/>
      <c r="C5433" s="22" t="s">
        <v>10</v>
      </c>
      <c r="D5433" s="26">
        <v>5706.6915999999992</v>
      </c>
      <c r="E5433" s="10"/>
    </row>
    <row r="5434" spans="2:5" ht="15" customHeight="1" x14ac:dyDescent="0.25">
      <c r="B5434" s="9"/>
      <c r="C5434" s="17" t="s">
        <v>11</v>
      </c>
      <c r="D5434" s="7">
        <v>3241.2124899999999</v>
      </c>
      <c r="E5434" s="10"/>
    </row>
    <row r="5435" spans="2:5" ht="15" customHeight="1" x14ac:dyDescent="0.25">
      <c r="B5435" s="9"/>
      <c r="C5435" s="17" t="s">
        <v>12</v>
      </c>
      <c r="D5435" s="7">
        <v>1318.23795</v>
      </c>
      <c r="E5435" s="10"/>
    </row>
    <row r="5436" spans="2:5" ht="15" customHeight="1" x14ac:dyDescent="0.25">
      <c r="B5436" s="9"/>
      <c r="C5436" s="14" t="s">
        <v>2</v>
      </c>
      <c r="D5436" s="11">
        <v>950</v>
      </c>
      <c r="E5436" s="10"/>
    </row>
    <row r="5437" spans="2:5" ht="15" customHeight="1" x14ac:dyDescent="0.25">
      <c r="B5437" s="9"/>
      <c r="C5437" s="17" t="s">
        <v>15</v>
      </c>
      <c r="D5437" s="7">
        <v>157.75667000000001</v>
      </c>
      <c r="E5437" s="10"/>
    </row>
    <row r="5438" spans="2:5" ht="15" customHeight="1" x14ac:dyDescent="0.25">
      <c r="B5438" s="9"/>
      <c r="C5438" s="17" t="s">
        <v>16</v>
      </c>
      <c r="D5438" s="7">
        <v>39.484490000000001</v>
      </c>
      <c r="E5438" s="10"/>
    </row>
    <row r="5439" spans="2:5" ht="15" customHeight="1" x14ac:dyDescent="0.25">
      <c r="B5439" s="9"/>
      <c r="C5439" s="25" t="s">
        <v>17</v>
      </c>
      <c r="D5439" s="26">
        <v>422.33145000000002</v>
      </c>
      <c r="E5439" s="10"/>
    </row>
    <row r="5440" spans="2:5" ht="15" customHeight="1" x14ac:dyDescent="0.25">
      <c r="B5440" s="9"/>
      <c r="C5440" s="15" t="s">
        <v>23</v>
      </c>
      <c r="D5440" s="7">
        <v>9565.3958299999995</v>
      </c>
      <c r="E5440" s="10"/>
    </row>
    <row r="5441" spans="2:5" ht="15" customHeight="1" x14ac:dyDescent="0.25">
      <c r="B5441" s="9"/>
      <c r="C5441" s="18" t="s">
        <v>0</v>
      </c>
      <c r="D5441" s="11">
        <v>9565.3958299999995</v>
      </c>
      <c r="E5441" s="10"/>
    </row>
    <row r="5442" spans="2:5" ht="15" customHeight="1" x14ac:dyDescent="0.25">
      <c r="B5442" s="9"/>
      <c r="C5442" s="15" t="s">
        <v>25</v>
      </c>
      <c r="D5442" s="7">
        <v>6129.0230499999998</v>
      </c>
      <c r="E5442" s="10"/>
    </row>
    <row r="5443" spans="2:5" ht="15" customHeight="1" x14ac:dyDescent="0.25">
      <c r="B5443" s="9"/>
      <c r="C5443" s="23" t="s">
        <v>10</v>
      </c>
      <c r="D5443" s="26">
        <v>5706.6916000000001</v>
      </c>
      <c r="E5443" s="10"/>
    </row>
    <row r="5444" spans="2:5" ht="15" customHeight="1" x14ac:dyDescent="0.25">
      <c r="B5444" s="9"/>
      <c r="C5444" s="23" t="s">
        <v>17</v>
      </c>
      <c r="D5444" s="26">
        <v>422.33145000000002</v>
      </c>
      <c r="E5444" s="10"/>
    </row>
    <row r="5445" spans="2:5" ht="15" customHeight="1" x14ac:dyDescent="0.25">
      <c r="B5445" s="9"/>
      <c r="C5445" s="21" t="s">
        <v>27</v>
      </c>
      <c r="D5445" s="12">
        <v>3436.3727800000001</v>
      </c>
      <c r="E5445" s="10"/>
    </row>
    <row r="5446" spans="2:5" ht="15" customHeight="1" x14ac:dyDescent="0.25">
      <c r="B5446" s="9"/>
      <c r="C5446" s="21" t="s">
        <v>28</v>
      </c>
      <c r="D5446" s="12">
        <v>6395.1346700000004</v>
      </c>
      <c r="E5446" s="10"/>
    </row>
    <row r="5447" spans="2:5" ht="15" customHeight="1" x14ac:dyDescent="0.25">
      <c r="B5447" s="9"/>
      <c r="C5447" s="21" t="s">
        <v>29</v>
      </c>
      <c r="D5447" s="12">
        <v>9831.5074499999992</v>
      </c>
      <c r="E5447" s="10"/>
    </row>
    <row r="5448" spans="2:5" ht="15" customHeight="1" x14ac:dyDescent="0.25">
      <c r="B5448" s="9"/>
      <c r="C5448" s="15" t="s">
        <v>31</v>
      </c>
      <c r="D5448" s="8">
        <v>153</v>
      </c>
      <c r="E5448" s="10"/>
    </row>
    <row r="5449" spans="2:5" ht="30" customHeight="1" x14ac:dyDescent="0.25">
      <c r="B5449" s="9"/>
      <c r="C5449" s="16" t="s">
        <v>32</v>
      </c>
      <c r="D5449" s="8">
        <v>123</v>
      </c>
      <c r="E5449" s="10"/>
    </row>
    <row r="5450" spans="2:5" ht="15" customHeight="1" x14ac:dyDescent="0.25">
      <c r="B5450" s="9"/>
      <c r="C5450" s="16" t="s">
        <v>33</v>
      </c>
      <c r="D5450" s="8">
        <v>30</v>
      </c>
      <c r="E5450" s="10"/>
    </row>
    <row r="5451" spans="2:5" ht="15" customHeight="1" x14ac:dyDescent="0.25">
      <c r="B5451" s="9"/>
      <c r="C5451" s="216" t="s">
        <v>319</v>
      </c>
      <c r="D5451" s="217"/>
      <c r="E5451" s="10"/>
    </row>
    <row r="5452" spans="2:5" ht="15" customHeight="1" x14ac:dyDescent="0.25">
      <c r="B5452" s="9"/>
      <c r="C5452" s="13" t="s">
        <v>0</v>
      </c>
      <c r="D5452" s="11">
        <v>7046.4413599999998</v>
      </c>
      <c r="E5452" s="10"/>
    </row>
    <row r="5453" spans="2:5" ht="15" customHeight="1" x14ac:dyDescent="0.25">
      <c r="B5453" s="9"/>
      <c r="C5453" s="14" t="s">
        <v>3</v>
      </c>
      <c r="D5453" s="11">
        <v>7046.4413599999998</v>
      </c>
      <c r="E5453" s="10"/>
    </row>
    <row r="5454" spans="2:5" ht="15" customHeight="1" x14ac:dyDescent="0.25">
      <c r="B5454" s="9"/>
      <c r="C5454" s="22" t="s">
        <v>10</v>
      </c>
      <c r="D5454" s="26">
        <v>3957.3785400000002</v>
      </c>
      <c r="E5454" s="10"/>
    </row>
    <row r="5455" spans="2:5" ht="15" customHeight="1" x14ac:dyDescent="0.25">
      <c r="B5455" s="9"/>
      <c r="C5455" s="17" t="s">
        <v>11</v>
      </c>
      <c r="D5455" s="7">
        <v>2251.76935</v>
      </c>
      <c r="E5455" s="10"/>
    </row>
    <row r="5456" spans="2:5" ht="15" customHeight="1" x14ac:dyDescent="0.25">
      <c r="B5456" s="9"/>
      <c r="C5456" s="17" t="s">
        <v>12</v>
      </c>
      <c r="D5456" s="7">
        <v>898.49614999999994</v>
      </c>
      <c r="E5456" s="10"/>
    </row>
    <row r="5457" spans="2:5" ht="15" customHeight="1" x14ac:dyDescent="0.25">
      <c r="B5457" s="9"/>
      <c r="C5457" s="14" t="s">
        <v>2</v>
      </c>
      <c r="D5457" s="11">
        <v>796.69718</v>
      </c>
      <c r="E5457" s="10"/>
    </row>
    <row r="5458" spans="2:5" ht="15" customHeight="1" x14ac:dyDescent="0.25">
      <c r="B5458" s="9"/>
      <c r="C5458" s="17" t="s">
        <v>15</v>
      </c>
      <c r="D5458" s="7">
        <v>4.0104199999999999</v>
      </c>
      <c r="E5458" s="10"/>
    </row>
    <row r="5459" spans="2:5" ht="15" customHeight="1" x14ac:dyDescent="0.25">
      <c r="B5459" s="9"/>
      <c r="C5459" s="17" t="s">
        <v>16</v>
      </c>
      <c r="D5459" s="7">
        <v>6.4054399999999996</v>
      </c>
      <c r="E5459" s="10"/>
    </row>
    <row r="5460" spans="2:5" ht="15" customHeight="1" x14ac:dyDescent="0.25">
      <c r="B5460" s="9"/>
      <c r="C5460" s="25" t="s">
        <v>17</v>
      </c>
      <c r="D5460" s="26">
        <v>252.29499999999999</v>
      </c>
      <c r="E5460" s="10"/>
    </row>
    <row r="5461" spans="2:5" ht="15" customHeight="1" x14ac:dyDescent="0.25">
      <c r="B5461" s="9"/>
      <c r="C5461" s="15" t="s">
        <v>23</v>
      </c>
      <c r="D5461" s="7">
        <v>7046.4413599999998</v>
      </c>
      <c r="E5461" s="10"/>
    </row>
    <row r="5462" spans="2:5" ht="15" customHeight="1" x14ac:dyDescent="0.25">
      <c r="B5462" s="9"/>
      <c r="C5462" s="18" t="s">
        <v>0</v>
      </c>
      <c r="D5462" s="11">
        <v>7046.4413599999998</v>
      </c>
      <c r="E5462" s="10"/>
    </row>
    <row r="5463" spans="2:5" ht="15" customHeight="1" x14ac:dyDescent="0.25">
      <c r="B5463" s="9"/>
      <c r="C5463" s="15" t="s">
        <v>25</v>
      </c>
      <c r="D5463" s="7">
        <v>4209.6735399999998</v>
      </c>
      <c r="E5463" s="10"/>
    </row>
    <row r="5464" spans="2:5" ht="15" customHeight="1" x14ac:dyDescent="0.25">
      <c r="B5464" s="9"/>
      <c r="C5464" s="23" t="s">
        <v>10</v>
      </c>
      <c r="D5464" s="26">
        <v>3957.3785400000002</v>
      </c>
      <c r="E5464" s="10"/>
    </row>
    <row r="5465" spans="2:5" ht="15" customHeight="1" x14ac:dyDescent="0.25">
      <c r="B5465" s="9"/>
      <c r="C5465" s="23" t="s">
        <v>17</v>
      </c>
      <c r="D5465" s="26">
        <v>252.29499999999999</v>
      </c>
      <c r="E5465" s="10"/>
    </row>
    <row r="5466" spans="2:5" ht="15" customHeight="1" x14ac:dyDescent="0.25">
      <c r="B5466" s="9"/>
      <c r="C5466" s="21" t="s">
        <v>27</v>
      </c>
      <c r="D5466" s="12">
        <v>2836.76782</v>
      </c>
      <c r="E5466" s="10"/>
    </row>
    <row r="5467" spans="2:5" ht="15" customHeight="1" x14ac:dyDescent="0.25">
      <c r="B5467" s="9"/>
      <c r="C5467" s="21" t="s">
        <v>28</v>
      </c>
      <c r="D5467" s="12">
        <v>3244.3600200000001</v>
      </c>
      <c r="E5467" s="10"/>
    </row>
    <row r="5468" spans="2:5" ht="15" customHeight="1" x14ac:dyDescent="0.25">
      <c r="B5468" s="9"/>
      <c r="C5468" s="21" t="s">
        <v>29</v>
      </c>
      <c r="D5468" s="12">
        <v>6081.1278400000001</v>
      </c>
      <c r="E5468" s="10"/>
    </row>
    <row r="5469" spans="2:5" ht="15" customHeight="1" x14ac:dyDescent="0.25">
      <c r="B5469" s="9"/>
      <c r="C5469" s="15" t="s">
        <v>31</v>
      </c>
      <c r="D5469" s="8">
        <v>62</v>
      </c>
      <c r="E5469" s="10"/>
    </row>
    <row r="5470" spans="2:5" ht="30" customHeight="1" x14ac:dyDescent="0.25">
      <c r="B5470" s="9"/>
      <c r="C5470" s="16" t="s">
        <v>32</v>
      </c>
      <c r="D5470" s="8">
        <v>44</v>
      </c>
      <c r="E5470" s="10"/>
    </row>
    <row r="5471" spans="2:5" ht="15" customHeight="1" x14ac:dyDescent="0.25">
      <c r="B5471" s="9"/>
      <c r="C5471" s="16" t="s">
        <v>33</v>
      </c>
      <c r="D5471" s="8">
        <v>18</v>
      </c>
      <c r="E5471" s="10"/>
    </row>
    <row r="5472" spans="2:5" ht="13.8" x14ac:dyDescent="0.25">
      <c r="B5472" s="9"/>
      <c r="C5472" s="216" t="s">
        <v>320</v>
      </c>
      <c r="D5472" s="217"/>
      <c r="E5472" s="10"/>
    </row>
    <row r="5473" spans="2:5" ht="15" customHeight="1" x14ac:dyDescent="0.25">
      <c r="B5473" s="9"/>
      <c r="C5473" s="13" t="s">
        <v>0</v>
      </c>
      <c r="D5473" s="11">
        <v>1604.8181500000001</v>
      </c>
      <c r="E5473" s="10"/>
    </row>
    <row r="5474" spans="2:5" ht="15" customHeight="1" x14ac:dyDescent="0.25">
      <c r="B5474" s="9"/>
      <c r="C5474" s="14" t="s">
        <v>3</v>
      </c>
      <c r="D5474" s="11">
        <v>1604.8181500000001</v>
      </c>
      <c r="E5474" s="10"/>
    </row>
    <row r="5475" spans="2:5" ht="15" customHeight="1" x14ac:dyDescent="0.25">
      <c r="B5475" s="9"/>
      <c r="C5475" s="22" t="s">
        <v>10</v>
      </c>
      <c r="D5475" s="26">
        <v>994.52314999999999</v>
      </c>
      <c r="E5475" s="10"/>
    </row>
    <row r="5476" spans="2:5" ht="15" customHeight="1" x14ac:dyDescent="0.25">
      <c r="B5476" s="9"/>
      <c r="C5476" s="17" t="s">
        <v>11</v>
      </c>
      <c r="D5476" s="7">
        <v>330.69756999999998</v>
      </c>
      <c r="E5476" s="10"/>
    </row>
    <row r="5477" spans="2:5" ht="15" customHeight="1" x14ac:dyDescent="0.25">
      <c r="B5477" s="9"/>
      <c r="C5477" s="17" t="s">
        <v>12</v>
      </c>
      <c r="D5477" s="7">
        <v>548.49425000000008</v>
      </c>
      <c r="E5477" s="10"/>
    </row>
    <row r="5478" spans="2:5" ht="15" customHeight="1" x14ac:dyDescent="0.25">
      <c r="B5478" s="9"/>
      <c r="C5478" s="14" t="s">
        <v>2</v>
      </c>
      <c r="D5478" s="11">
        <v>112.90915</v>
      </c>
      <c r="E5478" s="10"/>
    </row>
    <row r="5479" spans="2:5" ht="15" customHeight="1" x14ac:dyDescent="0.25">
      <c r="B5479" s="9"/>
      <c r="C5479" s="17" t="s">
        <v>15</v>
      </c>
      <c r="D5479" s="7">
        <v>2.0188000000000001</v>
      </c>
      <c r="E5479" s="10"/>
    </row>
    <row r="5480" spans="2:5" ht="15" customHeight="1" x14ac:dyDescent="0.25">
      <c r="B5480" s="9"/>
      <c r="C5480" s="17" t="s">
        <v>16</v>
      </c>
      <c r="D5480" s="7">
        <v>0.40338000000000002</v>
      </c>
      <c r="E5480" s="10"/>
    </row>
    <row r="5481" spans="2:5" ht="15" customHeight="1" x14ac:dyDescent="0.25">
      <c r="B5481" s="9"/>
      <c r="C5481" s="25" t="s">
        <v>17</v>
      </c>
      <c r="D5481" s="26">
        <v>610.29499999999996</v>
      </c>
      <c r="E5481" s="10"/>
    </row>
    <row r="5482" spans="2:5" ht="15" customHeight="1" x14ac:dyDescent="0.25">
      <c r="B5482" s="9"/>
      <c r="C5482" s="15" t="s">
        <v>23</v>
      </c>
      <c r="D5482" s="7">
        <v>1604.8181500000001</v>
      </c>
      <c r="E5482" s="10"/>
    </row>
    <row r="5483" spans="2:5" ht="15" customHeight="1" x14ac:dyDescent="0.25">
      <c r="B5483" s="9"/>
      <c r="C5483" s="18" t="s">
        <v>0</v>
      </c>
      <c r="D5483" s="11">
        <v>1604.8181500000001</v>
      </c>
      <c r="E5483" s="10"/>
    </row>
    <row r="5484" spans="2:5" ht="15" customHeight="1" x14ac:dyDescent="0.25">
      <c r="B5484" s="9"/>
      <c r="C5484" s="15" t="s">
        <v>25</v>
      </c>
      <c r="D5484" s="7">
        <v>1604.8181500000001</v>
      </c>
      <c r="E5484" s="10"/>
    </row>
    <row r="5485" spans="2:5" ht="15" customHeight="1" x14ac:dyDescent="0.25">
      <c r="B5485" s="9"/>
      <c r="C5485" s="23" t="s">
        <v>10</v>
      </c>
      <c r="D5485" s="26">
        <v>994.52314999999999</v>
      </c>
      <c r="E5485" s="10"/>
    </row>
    <row r="5486" spans="2:5" ht="15" customHeight="1" x14ac:dyDescent="0.25">
      <c r="B5486" s="9"/>
      <c r="C5486" s="23" t="s">
        <v>17</v>
      </c>
      <c r="D5486" s="26">
        <v>610.29499999999996</v>
      </c>
      <c r="E5486" s="10"/>
    </row>
    <row r="5487" spans="2:5" ht="15" customHeight="1" x14ac:dyDescent="0.25">
      <c r="B5487" s="9"/>
      <c r="C5487" s="15" t="s">
        <v>31</v>
      </c>
      <c r="D5487" s="8">
        <v>11</v>
      </c>
      <c r="E5487" s="10"/>
    </row>
    <row r="5488" spans="2:5" ht="30" customHeight="1" x14ac:dyDescent="0.25">
      <c r="B5488" s="9"/>
      <c r="C5488" s="16" t="s">
        <v>32</v>
      </c>
      <c r="D5488" s="8">
        <v>6</v>
      </c>
      <c r="E5488" s="10"/>
    </row>
    <row r="5489" spans="2:5" ht="15" customHeight="1" x14ac:dyDescent="0.25">
      <c r="B5489" s="9"/>
      <c r="C5489" s="16" t="s">
        <v>33</v>
      </c>
      <c r="D5489" s="8">
        <v>5</v>
      </c>
      <c r="E5489" s="10"/>
    </row>
    <row r="5490" spans="2:5" ht="13.8" x14ac:dyDescent="0.25">
      <c r="B5490" s="9"/>
      <c r="C5490" s="216" t="s">
        <v>321</v>
      </c>
      <c r="D5490" s="217"/>
      <c r="E5490" s="10"/>
    </row>
    <row r="5491" spans="2:5" ht="15" customHeight="1" x14ac:dyDescent="0.25">
      <c r="B5491" s="9"/>
      <c r="C5491" s="13" t="s">
        <v>0</v>
      </c>
      <c r="D5491" s="11">
        <v>224.06</v>
      </c>
      <c r="E5491" s="10"/>
    </row>
    <row r="5492" spans="2:5" ht="15" customHeight="1" x14ac:dyDescent="0.25">
      <c r="B5492" s="9"/>
      <c r="C5492" s="14" t="s">
        <v>2</v>
      </c>
      <c r="D5492" s="11">
        <v>224</v>
      </c>
      <c r="E5492" s="10"/>
    </row>
    <row r="5493" spans="2:5" ht="15" customHeight="1" x14ac:dyDescent="0.25">
      <c r="B5493" s="9"/>
      <c r="C5493" s="14" t="s">
        <v>3</v>
      </c>
      <c r="D5493" s="11">
        <v>0.06</v>
      </c>
      <c r="E5493" s="10"/>
    </row>
    <row r="5494" spans="2:5" ht="15" customHeight="1" x14ac:dyDescent="0.25">
      <c r="B5494" s="9"/>
      <c r="C5494" s="22" t="s">
        <v>10</v>
      </c>
      <c r="D5494" s="26">
        <v>214.70350999999997</v>
      </c>
      <c r="E5494" s="10"/>
    </row>
    <row r="5495" spans="2:5" ht="15" customHeight="1" x14ac:dyDescent="0.25">
      <c r="B5495" s="9"/>
      <c r="C5495" s="17" t="s">
        <v>11</v>
      </c>
      <c r="D5495" s="7">
        <v>195.60471999999999</v>
      </c>
      <c r="E5495" s="10"/>
    </row>
    <row r="5496" spans="2:5" ht="15" customHeight="1" x14ac:dyDescent="0.25">
      <c r="B5496" s="9"/>
      <c r="C5496" s="17" t="s">
        <v>12</v>
      </c>
      <c r="D5496" s="7">
        <v>18.95879</v>
      </c>
      <c r="E5496" s="10"/>
    </row>
    <row r="5497" spans="2:5" ht="15" customHeight="1" x14ac:dyDescent="0.25">
      <c r="B5497" s="9"/>
      <c r="C5497" s="17" t="s">
        <v>16</v>
      </c>
      <c r="D5497" s="7">
        <v>0.14000000000000001</v>
      </c>
      <c r="E5497" s="10"/>
    </row>
    <row r="5498" spans="2:5" ht="15" customHeight="1" x14ac:dyDescent="0.25">
      <c r="B5498" s="9"/>
      <c r="C5498" s="25" t="s">
        <v>17</v>
      </c>
      <c r="D5498" s="26">
        <v>3.004</v>
      </c>
      <c r="E5498" s="10"/>
    </row>
    <row r="5499" spans="2:5" ht="15" customHeight="1" x14ac:dyDescent="0.25">
      <c r="B5499" s="9"/>
      <c r="C5499" s="15" t="s">
        <v>23</v>
      </c>
      <c r="D5499" s="7">
        <v>224.06</v>
      </c>
      <c r="E5499" s="10"/>
    </row>
    <row r="5500" spans="2:5" ht="15" customHeight="1" x14ac:dyDescent="0.25">
      <c r="B5500" s="9"/>
      <c r="C5500" s="18" t="s">
        <v>0</v>
      </c>
      <c r="D5500" s="11">
        <v>224.06</v>
      </c>
      <c r="E5500" s="10"/>
    </row>
    <row r="5501" spans="2:5" ht="15" customHeight="1" x14ac:dyDescent="0.25">
      <c r="B5501" s="9"/>
      <c r="C5501" s="15" t="s">
        <v>25</v>
      </c>
      <c r="D5501" s="7">
        <v>217.70750999999998</v>
      </c>
      <c r="E5501" s="10"/>
    </row>
    <row r="5502" spans="2:5" ht="15" customHeight="1" x14ac:dyDescent="0.25">
      <c r="B5502" s="9"/>
      <c r="C5502" s="23" t="s">
        <v>10</v>
      </c>
      <c r="D5502" s="26">
        <v>214.70350999999999</v>
      </c>
      <c r="E5502" s="10"/>
    </row>
    <row r="5503" spans="2:5" ht="15" customHeight="1" x14ac:dyDescent="0.25">
      <c r="B5503" s="9"/>
      <c r="C5503" s="23" t="s">
        <v>17</v>
      </c>
      <c r="D5503" s="26">
        <v>3.004</v>
      </c>
      <c r="E5503" s="10"/>
    </row>
    <row r="5504" spans="2:5" ht="15" customHeight="1" x14ac:dyDescent="0.25">
      <c r="B5504" s="9"/>
      <c r="C5504" s="21" t="s">
        <v>27</v>
      </c>
      <c r="D5504" s="12">
        <v>6.3524900000000004</v>
      </c>
      <c r="E5504" s="10"/>
    </row>
    <row r="5505" spans="2:5" ht="15" customHeight="1" x14ac:dyDescent="0.25">
      <c r="B5505" s="9"/>
      <c r="C5505" s="21" t="s">
        <v>28</v>
      </c>
      <c r="D5505" s="12">
        <v>70.464820000000003</v>
      </c>
      <c r="E5505" s="10"/>
    </row>
    <row r="5506" spans="2:5" ht="15" customHeight="1" x14ac:dyDescent="0.25">
      <c r="B5506" s="9"/>
      <c r="C5506" s="21" t="s">
        <v>29</v>
      </c>
      <c r="D5506" s="12">
        <v>76.817310000000006</v>
      </c>
      <c r="E5506" s="10"/>
    </row>
    <row r="5507" spans="2:5" ht="15" customHeight="1" x14ac:dyDescent="0.25">
      <c r="B5507" s="9"/>
      <c r="C5507" s="15" t="s">
        <v>31</v>
      </c>
      <c r="D5507" s="8">
        <v>7</v>
      </c>
      <c r="E5507" s="10"/>
    </row>
    <row r="5508" spans="2:5" ht="30" customHeight="1" x14ac:dyDescent="0.25">
      <c r="B5508" s="9"/>
      <c r="C5508" s="16" t="s">
        <v>32</v>
      </c>
      <c r="D5508" s="8">
        <v>6</v>
      </c>
      <c r="E5508" s="10"/>
    </row>
    <row r="5509" spans="2:5" ht="15" customHeight="1" x14ac:dyDescent="0.25">
      <c r="B5509" s="9"/>
      <c r="C5509" s="16" t="s">
        <v>33</v>
      </c>
      <c r="D5509" s="8">
        <v>1</v>
      </c>
      <c r="E5509" s="10"/>
    </row>
    <row r="5510" spans="2:5" ht="13.8" x14ac:dyDescent="0.25">
      <c r="B5510" s="9"/>
      <c r="C5510" s="216" t="s">
        <v>322</v>
      </c>
      <c r="D5510" s="217"/>
      <c r="E5510" s="10"/>
    </row>
    <row r="5511" spans="2:5" ht="15" customHeight="1" x14ac:dyDescent="0.25">
      <c r="B5511" s="9"/>
      <c r="C5511" s="13" t="s">
        <v>0</v>
      </c>
      <c r="D5511" s="11">
        <v>35144.670000000006</v>
      </c>
      <c r="E5511" s="10"/>
    </row>
    <row r="5512" spans="2:5" ht="15" customHeight="1" x14ac:dyDescent="0.25">
      <c r="B5512" s="9"/>
      <c r="C5512" s="14" t="s">
        <v>2</v>
      </c>
      <c r="D5512" s="11">
        <v>887.01</v>
      </c>
      <c r="E5512" s="10"/>
    </row>
    <row r="5513" spans="2:5" ht="15" customHeight="1" x14ac:dyDescent="0.25">
      <c r="B5513" s="9"/>
      <c r="C5513" s="14" t="s">
        <v>3</v>
      </c>
      <c r="D5513" s="11">
        <v>34257.660000000003</v>
      </c>
      <c r="E5513" s="10"/>
    </row>
    <row r="5514" spans="2:5" ht="15" customHeight="1" x14ac:dyDescent="0.25">
      <c r="B5514" s="9"/>
      <c r="C5514" s="22" t="s">
        <v>10</v>
      </c>
      <c r="D5514" s="26">
        <v>34765.919999999998</v>
      </c>
      <c r="E5514" s="10"/>
    </row>
    <row r="5515" spans="2:5" ht="15" customHeight="1" x14ac:dyDescent="0.25">
      <c r="B5515" s="9"/>
      <c r="C5515" s="17" t="s">
        <v>11</v>
      </c>
      <c r="D5515" s="7">
        <v>29815.91</v>
      </c>
      <c r="E5515" s="10"/>
    </row>
    <row r="5516" spans="2:5" ht="15" customHeight="1" x14ac:dyDescent="0.25">
      <c r="B5516" s="9"/>
      <c r="C5516" s="17" t="s">
        <v>12</v>
      </c>
      <c r="D5516" s="7">
        <v>3853.1800000000003</v>
      </c>
      <c r="E5516" s="10"/>
    </row>
    <row r="5517" spans="2:5" ht="15" customHeight="1" x14ac:dyDescent="0.25">
      <c r="B5517" s="9"/>
      <c r="C5517" s="14" t="s">
        <v>14</v>
      </c>
      <c r="D5517" s="11">
        <v>562.9</v>
      </c>
      <c r="E5517" s="10"/>
    </row>
    <row r="5518" spans="2:5" ht="15" customHeight="1" x14ac:dyDescent="0.25">
      <c r="B5518" s="9"/>
      <c r="C5518" s="17" t="s">
        <v>15</v>
      </c>
      <c r="D5518" s="7">
        <v>507.95</v>
      </c>
      <c r="E5518" s="10"/>
    </row>
    <row r="5519" spans="2:5" ht="15" customHeight="1" x14ac:dyDescent="0.25">
      <c r="B5519" s="9"/>
      <c r="C5519" s="17" t="s">
        <v>16</v>
      </c>
      <c r="D5519" s="7">
        <v>25.98</v>
      </c>
      <c r="E5519" s="10"/>
    </row>
    <row r="5520" spans="2:5" ht="15" customHeight="1" x14ac:dyDescent="0.25">
      <c r="B5520" s="9"/>
      <c r="C5520" s="25" t="s">
        <v>17</v>
      </c>
      <c r="D5520" s="26">
        <v>293.81</v>
      </c>
      <c r="E5520" s="10"/>
    </row>
    <row r="5521" spans="2:5" ht="15" customHeight="1" x14ac:dyDescent="0.25">
      <c r="B5521" s="9"/>
      <c r="C5521" s="15" t="s">
        <v>23</v>
      </c>
      <c r="D5521" s="7">
        <v>35144.67</v>
      </c>
      <c r="E5521" s="10"/>
    </row>
    <row r="5522" spans="2:5" ht="15" customHeight="1" x14ac:dyDescent="0.25">
      <c r="B5522" s="9"/>
      <c r="C5522" s="18" t="s">
        <v>0</v>
      </c>
      <c r="D5522" s="11">
        <v>35144.67</v>
      </c>
      <c r="E5522" s="10"/>
    </row>
    <row r="5523" spans="2:5" ht="15" customHeight="1" x14ac:dyDescent="0.25">
      <c r="B5523" s="9"/>
      <c r="C5523" s="15" t="s">
        <v>25</v>
      </c>
      <c r="D5523" s="7">
        <v>35059.729999999996</v>
      </c>
      <c r="E5523" s="10"/>
    </row>
    <row r="5524" spans="2:5" ht="15" customHeight="1" x14ac:dyDescent="0.25">
      <c r="B5524" s="9"/>
      <c r="C5524" s="23" t="s">
        <v>10</v>
      </c>
      <c r="D5524" s="26">
        <v>34765.919999999998</v>
      </c>
      <c r="E5524" s="10"/>
    </row>
    <row r="5525" spans="2:5" ht="15" customHeight="1" x14ac:dyDescent="0.25">
      <c r="B5525" s="9"/>
      <c r="C5525" s="23" t="s">
        <v>17</v>
      </c>
      <c r="D5525" s="26">
        <v>293.81</v>
      </c>
      <c r="E5525" s="10"/>
    </row>
    <row r="5526" spans="2:5" ht="15" customHeight="1" x14ac:dyDescent="0.25">
      <c r="B5526" s="9"/>
      <c r="C5526" s="21" t="s">
        <v>27</v>
      </c>
      <c r="D5526" s="12">
        <v>84.94</v>
      </c>
      <c r="E5526" s="10"/>
    </row>
    <row r="5527" spans="2:5" ht="15" customHeight="1" x14ac:dyDescent="0.25">
      <c r="B5527" s="9"/>
      <c r="C5527" s="21" t="s">
        <v>28</v>
      </c>
      <c r="D5527" s="12">
        <v>1365.25</v>
      </c>
      <c r="E5527" s="10"/>
    </row>
    <row r="5528" spans="2:5" ht="15" customHeight="1" x14ac:dyDescent="0.25">
      <c r="B5528" s="9"/>
      <c r="C5528" s="21" t="s">
        <v>29</v>
      </c>
      <c r="D5528" s="12">
        <v>1450.19</v>
      </c>
      <c r="E5528" s="10"/>
    </row>
    <row r="5529" spans="2:5" ht="15" customHeight="1" x14ac:dyDescent="0.25">
      <c r="B5529" s="9"/>
      <c r="C5529" s="15" t="s">
        <v>31</v>
      </c>
      <c r="D5529" s="8">
        <v>2532</v>
      </c>
      <c r="E5529" s="10"/>
    </row>
    <row r="5530" spans="2:5" ht="30" customHeight="1" x14ac:dyDescent="0.25">
      <c r="B5530" s="9"/>
      <c r="C5530" s="16" t="s">
        <v>32</v>
      </c>
      <c r="D5530" s="8">
        <v>2127</v>
      </c>
      <c r="E5530" s="10"/>
    </row>
    <row r="5531" spans="2:5" ht="15" customHeight="1" x14ac:dyDescent="0.25">
      <c r="B5531" s="9"/>
      <c r="C5531" s="16" t="s">
        <v>33</v>
      </c>
      <c r="D5531" s="8">
        <v>405</v>
      </c>
      <c r="E5531" s="10"/>
    </row>
    <row r="5532" spans="2:5" ht="13.8" x14ac:dyDescent="0.25">
      <c r="B5532" s="9"/>
      <c r="C5532" s="216" t="s">
        <v>323</v>
      </c>
      <c r="D5532" s="217"/>
      <c r="E5532" s="10"/>
    </row>
    <row r="5533" spans="2:5" ht="15" customHeight="1" x14ac:dyDescent="0.25">
      <c r="B5533" s="9"/>
      <c r="C5533" s="13" t="s">
        <v>0</v>
      </c>
      <c r="D5533" s="11">
        <v>10749.880000000001</v>
      </c>
      <c r="E5533" s="10"/>
    </row>
    <row r="5534" spans="2:5" ht="15" customHeight="1" x14ac:dyDescent="0.25">
      <c r="B5534" s="9"/>
      <c r="C5534" s="14" t="s">
        <v>2</v>
      </c>
      <c r="D5534" s="11">
        <v>124.78</v>
      </c>
      <c r="E5534" s="10"/>
    </row>
    <row r="5535" spans="2:5" ht="15" customHeight="1" x14ac:dyDescent="0.25">
      <c r="B5535" s="9"/>
      <c r="C5535" s="14" t="s">
        <v>3</v>
      </c>
      <c r="D5535" s="11">
        <v>10625.1</v>
      </c>
      <c r="E5535" s="10"/>
    </row>
    <row r="5536" spans="2:5" ht="15" customHeight="1" x14ac:dyDescent="0.25">
      <c r="B5536" s="9"/>
      <c r="C5536" s="22" t="s">
        <v>10</v>
      </c>
      <c r="D5536" s="26">
        <v>10812.910000000002</v>
      </c>
      <c r="E5536" s="10"/>
    </row>
    <row r="5537" spans="2:5" ht="15" customHeight="1" x14ac:dyDescent="0.25">
      <c r="B5537" s="9"/>
      <c r="C5537" s="17" t="s">
        <v>11</v>
      </c>
      <c r="D5537" s="7">
        <v>9196.7000000000007</v>
      </c>
      <c r="E5537" s="10"/>
    </row>
    <row r="5538" spans="2:5" ht="15" customHeight="1" x14ac:dyDescent="0.25">
      <c r="B5538" s="9"/>
      <c r="C5538" s="17" t="s">
        <v>12</v>
      </c>
      <c r="D5538" s="7">
        <v>1466.22</v>
      </c>
      <c r="E5538" s="10"/>
    </row>
    <row r="5539" spans="2:5" ht="15" customHeight="1" x14ac:dyDescent="0.25">
      <c r="B5539" s="9"/>
      <c r="C5539" s="14" t="s">
        <v>14</v>
      </c>
      <c r="D5539" s="11">
        <v>100.29</v>
      </c>
      <c r="E5539" s="10"/>
    </row>
    <row r="5540" spans="2:5" ht="15" customHeight="1" x14ac:dyDescent="0.25">
      <c r="B5540" s="9"/>
      <c r="C5540" s="17" t="s">
        <v>15</v>
      </c>
      <c r="D5540" s="7">
        <v>16.440000000000001</v>
      </c>
      <c r="E5540" s="10"/>
    </row>
    <row r="5541" spans="2:5" ht="15" customHeight="1" x14ac:dyDescent="0.25">
      <c r="B5541" s="9"/>
      <c r="C5541" s="17" t="s">
        <v>16</v>
      </c>
      <c r="D5541" s="7">
        <v>33.26</v>
      </c>
      <c r="E5541" s="10"/>
    </row>
    <row r="5542" spans="2:5" ht="15" customHeight="1" x14ac:dyDescent="0.25">
      <c r="B5542" s="9"/>
      <c r="C5542" s="25" t="s">
        <v>17</v>
      </c>
      <c r="D5542" s="26">
        <v>94.82</v>
      </c>
      <c r="E5542" s="10"/>
    </row>
    <row r="5543" spans="2:5" ht="15" customHeight="1" x14ac:dyDescent="0.25">
      <c r="B5543" s="9"/>
      <c r="C5543" s="15" t="s">
        <v>23</v>
      </c>
      <c r="D5543" s="7">
        <v>10749.88</v>
      </c>
      <c r="E5543" s="10"/>
    </row>
    <row r="5544" spans="2:5" ht="15" customHeight="1" x14ac:dyDescent="0.25">
      <c r="B5544" s="9"/>
      <c r="C5544" s="18" t="s">
        <v>0</v>
      </c>
      <c r="D5544" s="11">
        <v>10749.88</v>
      </c>
      <c r="E5544" s="10"/>
    </row>
    <row r="5545" spans="2:5" ht="15" customHeight="1" x14ac:dyDescent="0.25">
      <c r="B5545" s="9"/>
      <c r="C5545" s="15" t="s">
        <v>25</v>
      </c>
      <c r="D5545" s="7">
        <v>10907.73</v>
      </c>
      <c r="E5545" s="10"/>
    </row>
    <row r="5546" spans="2:5" ht="15" customHeight="1" x14ac:dyDescent="0.25">
      <c r="B5546" s="9"/>
      <c r="C5546" s="23" t="s">
        <v>10</v>
      </c>
      <c r="D5546" s="26">
        <v>10812.91</v>
      </c>
      <c r="E5546" s="10"/>
    </row>
    <row r="5547" spans="2:5" ht="15" customHeight="1" x14ac:dyDescent="0.25">
      <c r="B5547" s="9"/>
      <c r="C5547" s="23" t="s">
        <v>17</v>
      </c>
      <c r="D5547" s="26">
        <v>94.82</v>
      </c>
      <c r="E5547" s="10"/>
    </row>
    <row r="5548" spans="2:5" ht="15" customHeight="1" x14ac:dyDescent="0.25">
      <c r="B5548" s="9"/>
      <c r="C5548" s="21" t="s">
        <v>27</v>
      </c>
      <c r="D5548" s="12">
        <v>-157.85</v>
      </c>
      <c r="E5548" s="10"/>
    </row>
    <row r="5549" spans="2:5" ht="15" customHeight="1" x14ac:dyDescent="0.25">
      <c r="B5549" s="9"/>
      <c r="C5549" s="21" t="s">
        <v>28</v>
      </c>
      <c r="D5549" s="12">
        <v>658.06</v>
      </c>
      <c r="E5549" s="10"/>
    </row>
    <row r="5550" spans="2:5" ht="15" customHeight="1" x14ac:dyDescent="0.25">
      <c r="B5550" s="9"/>
      <c r="C5550" s="21" t="s">
        <v>29</v>
      </c>
      <c r="D5550" s="12">
        <v>500.21</v>
      </c>
      <c r="E5550" s="10"/>
    </row>
    <row r="5551" spans="2:5" ht="15" customHeight="1" x14ac:dyDescent="0.25">
      <c r="B5551" s="9"/>
      <c r="C5551" s="15" t="s">
        <v>31</v>
      </c>
      <c r="D5551" s="8">
        <v>852</v>
      </c>
      <c r="E5551" s="10"/>
    </row>
    <row r="5552" spans="2:5" ht="30" customHeight="1" x14ac:dyDescent="0.25">
      <c r="B5552" s="9"/>
      <c r="C5552" s="16" t="s">
        <v>32</v>
      </c>
      <c r="D5552" s="8">
        <v>710</v>
      </c>
      <c r="E5552" s="10"/>
    </row>
    <row r="5553" spans="2:5" ht="15" customHeight="1" x14ac:dyDescent="0.25">
      <c r="B5553" s="9"/>
      <c r="C5553" s="16" t="s">
        <v>33</v>
      </c>
      <c r="D5553" s="8">
        <v>142</v>
      </c>
      <c r="E5553" s="10"/>
    </row>
    <row r="5554" spans="2:5" ht="13.8" x14ac:dyDescent="0.25">
      <c r="B5554" s="9"/>
      <c r="C5554" s="216" t="s">
        <v>324</v>
      </c>
      <c r="D5554" s="217"/>
      <c r="E5554" s="10"/>
    </row>
    <row r="5555" spans="2:5" ht="15" customHeight="1" x14ac:dyDescent="0.25">
      <c r="B5555" s="9"/>
      <c r="C5555" s="13" t="s">
        <v>0</v>
      </c>
      <c r="D5555" s="11">
        <v>20238.890000000003</v>
      </c>
      <c r="E5555" s="10"/>
    </row>
    <row r="5556" spans="2:5" ht="15" customHeight="1" x14ac:dyDescent="0.25">
      <c r="B5556" s="9"/>
      <c r="C5556" s="14" t="s">
        <v>2</v>
      </c>
      <c r="D5556" s="11">
        <v>126.99</v>
      </c>
      <c r="E5556" s="10"/>
    </row>
    <row r="5557" spans="2:5" ht="15" customHeight="1" x14ac:dyDescent="0.25">
      <c r="B5557" s="9"/>
      <c r="C5557" s="14" t="s">
        <v>3</v>
      </c>
      <c r="D5557" s="11">
        <v>20111.900000000001</v>
      </c>
      <c r="E5557" s="10"/>
    </row>
    <row r="5558" spans="2:5" ht="15" customHeight="1" x14ac:dyDescent="0.25">
      <c r="B5558" s="9"/>
      <c r="C5558" s="22" t="s">
        <v>10</v>
      </c>
      <c r="D5558" s="26">
        <v>20108.320000000003</v>
      </c>
      <c r="E5558" s="10"/>
    </row>
    <row r="5559" spans="2:5" ht="15" customHeight="1" x14ac:dyDescent="0.25">
      <c r="B5559" s="9"/>
      <c r="C5559" s="17" t="s">
        <v>11</v>
      </c>
      <c r="D5559" s="7">
        <v>17795.2</v>
      </c>
      <c r="E5559" s="10"/>
    </row>
    <row r="5560" spans="2:5" ht="15" customHeight="1" x14ac:dyDescent="0.25">
      <c r="B5560" s="9"/>
      <c r="C5560" s="17" t="s">
        <v>12</v>
      </c>
      <c r="D5560" s="7">
        <v>2064.5</v>
      </c>
      <c r="E5560" s="10"/>
    </row>
    <row r="5561" spans="2:5" ht="15" customHeight="1" x14ac:dyDescent="0.25">
      <c r="B5561" s="9"/>
      <c r="C5561" s="14" t="s">
        <v>14</v>
      </c>
      <c r="D5561" s="11">
        <v>58.57</v>
      </c>
      <c r="E5561" s="10"/>
    </row>
    <row r="5562" spans="2:5" ht="15" customHeight="1" x14ac:dyDescent="0.25">
      <c r="B5562" s="9"/>
      <c r="C5562" s="17" t="s">
        <v>15</v>
      </c>
      <c r="D5562" s="7">
        <v>189.65</v>
      </c>
      <c r="E5562" s="10"/>
    </row>
    <row r="5563" spans="2:5" ht="15" customHeight="1" x14ac:dyDescent="0.25">
      <c r="B5563" s="9"/>
      <c r="C5563" s="17" t="s">
        <v>16</v>
      </c>
      <c r="D5563" s="7">
        <v>0.4</v>
      </c>
      <c r="E5563" s="10"/>
    </row>
    <row r="5564" spans="2:5" ht="15" customHeight="1" x14ac:dyDescent="0.25">
      <c r="B5564" s="9"/>
      <c r="C5564" s="25" t="s">
        <v>17</v>
      </c>
      <c r="D5564" s="26">
        <v>63.31</v>
      </c>
      <c r="E5564" s="10"/>
    </row>
    <row r="5565" spans="2:5" ht="15" customHeight="1" x14ac:dyDescent="0.25">
      <c r="B5565" s="9"/>
      <c r="C5565" s="15" t="s">
        <v>23</v>
      </c>
      <c r="D5565" s="7">
        <v>20238.89</v>
      </c>
      <c r="E5565" s="10"/>
    </row>
    <row r="5566" spans="2:5" ht="15" customHeight="1" x14ac:dyDescent="0.25">
      <c r="B5566" s="9"/>
      <c r="C5566" s="18" t="s">
        <v>0</v>
      </c>
      <c r="D5566" s="11">
        <v>20238.89</v>
      </c>
      <c r="E5566" s="10"/>
    </row>
    <row r="5567" spans="2:5" ht="15" customHeight="1" x14ac:dyDescent="0.25">
      <c r="B5567" s="9"/>
      <c r="C5567" s="15" t="s">
        <v>25</v>
      </c>
      <c r="D5567" s="7">
        <v>20171.63</v>
      </c>
      <c r="E5567" s="10"/>
    </row>
    <row r="5568" spans="2:5" ht="15" customHeight="1" x14ac:dyDescent="0.25">
      <c r="B5568" s="9"/>
      <c r="C5568" s="23" t="s">
        <v>10</v>
      </c>
      <c r="D5568" s="26">
        <v>20108.32</v>
      </c>
      <c r="E5568" s="10"/>
    </row>
    <row r="5569" spans="2:5" ht="15" customHeight="1" x14ac:dyDescent="0.25">
      <c r="B5569" s="9"/>
      <c r="C5569" s="23" t="s">
        <v>17</v>
      </c>
      <c r="D5569" s="26">
        <v>63.31</v>
      </c>
      <c r="E5569" s="10"/>
    </row>
    <row r="5570" spans="2:5" ht="15" customHeight="1" x14ac:dyDescent="0.25">
      <c r="B5570" s="9"/>
      <c r="C5570" s="21" t="s">
        <v>27</v>
      </c>
      <c r="D5570" s="12">
        <v>67.260000000000005</v>
      </c>
      <c r="E5570" s="10"/>
    </row>
    <row r="5571" spans="2:5" ht="15" customHeight="1" x14ac:dyDescent="0.25">
      <c r="B5571" s="9"/>
      <c r="C5571" s="21" t="s">
        <v>28</v>
      </c>
      <c r="D5571" s="12">
        <v>968</v>
      </c>
      <c r="E5571" s="10"/>
    </row>
    <row r="5572" spans="2:5" ht="15" customHeight="1" x14ac:dyDescent="0.25">
      <c r="B5572" s="9"/>
      <c r="C5572" s="21" t="s">
        <v>29</v>
      </c>
      <c r="D5572" s="12">
        <v>1035.26</v>
      </c>
      <c r="E5572" s="10"/>
    </row>
    <row r="5573" spans="2:5" ht="15" customHeight="1" x14ac:dyDescent="0.25">
      <c r="B5573" s="9"/>
      <c r="C5573" s="15" t="s">
        <v>31</v>
      </c>
      <c r="D5573" s="8">
        <v>1648</v>
      </c>
      <c r="E5573" s="10"/>
    </row>
    <row r="5574" spans="2:5" ht="30" customHeight="1" x14ac:dyDescent="0.25">
      <c r="B5574" s="9"/>
      <c r="C5574" s="16" t="s">
        <v>32</v>
      </c>
      <c r="D5574" s="8">
        <v>1368</v>
      </c>
      <c r="E5574" s="10"/>
    </row>
    <row r="5575" spans="2:5" ht="15" customHeight="1" x14ac:dyDescent="0.25">
      <c r="B5575" s="9"/>
      <c r="C5575" s="16" t="s">
        <v>33</v>
      </c>
      <c r="D5575" s="8">
        <v>280</v>
      </c>
      <c r="E5575" s="10"/>
    </row>
    <row r="5576" spans="2:5" ht="13.8" x14ac:dyDescent="0.25">
      <c r="B5576" s="9"/>
      <c r="C5576" s="216" t="s">
        <v>325</v>
      </c>
      <c r="D5576" s="217"/>
      <c r="E5576" s="10"/>
    </row>
    <row r="5577" spans="2:5" ht="15" customHeight="1" x14ac:dyDescent="0.25">
      <c r="B5577" s="9"/>
      <c r="C5577" s="13" t="s">
        <v>0</v>
      </c>
      <c r="D5577" s="11">
        <v>12193.51</v>
      </c>
      <c r="E5577" s="10"/>
    </row>
    <row r="5578" spans="2:5" ht="15" customHeight="1" x14ac:dyDescent="0.25">
      <c r="B5578" s="9"/>
      <c r="C5578" s="14" t="s">
        <v>3</v>
      </c>
      <c r="D5578" s="11">
        <v>12193.51</v>
      </c>
      <c r="E5578" s="10"/>
    </row>
    <row r="5579" spans="2:5" ht="15" customHeight="1" x14ac:dyDescent="0.25">
      <c r="B5579" s="9"/>
      <c r="C5579" s="22" t="s">
        <v>10</v>
      </c>
      <c r="D5579" s="26">
        <v>11964.36</v>
      </c>
      <c r="E5579" s="10"/>
    </row>
    <row r="5580" spans="2:5" ht="15" customHeight="1" x14ac:dyDescent="0.25">
      <c r="B5580" s="9"/>
      <c r="C5580" s="17" t="s">
        <v>11</v>
      </c>
      <c r="D5580" s="7">
        <v>10059.370000000001</v>
      </c>
      <c r="E5580" s="10"/>
    </row>
    <row r="5581" spans="2:5" ht="15" customHeight="1" x14ac:dyDescent="0.25">
      <c r="B5581" s="9"/>
      <c r="C5581" s="17" t="s">
        <v>12</v>
      </c>
      <c r="D5581" s="7">
        <v>1776.48</v>
      </c>
      <c r="E5581" s="10"/>
    </row>
    <row r="5582" spans="2:5" ht="15" customHeight="1" x14ac:dyDescent="0.25">
      <c r="B5582" s="9"/>
      <c r="C5582" s="17" t="s">
        <v>15</v>
      </c>
      <c r="D5582" s="7">
        <v>128.51</v>
      </c>
      <c r="E5582" s="10"/>
    </row>
    <row r="5583" spans="2:5" ht="15" customHeight="1" x14ac:dyDescent="0.25">
      <c r="B5583" s="9"/>
      <c r="C5583" s="25" t="s">
        <v>17</v>
      </c>
      <c r="D5583" s="26">
        <v>347.15</v>
      </c>
      <c r="E5583" s="10"/>
    </row>
    <row r="5584" spans="2:5" ht="15" customHeight="1" x14ac:dyDescent="0.25">
      <c r="B5584" s="9"/>
      <c r="C5584" s="15" t="s">
        <v>23</v>
      </c>
      <c r="D5584" s="7">
        <v>12193.51</v>
      </c>
      <c r="E5584" s="10"/>
    </row>
    <row r="5585" spans="2:5" ht="15" customHeight="1" x14ac:dyDescent="0.25">
      <c r="B5585" s="9"/>
      <c r="C5585" s="18" t="s">
        <v>0</v>
      </c>
      <c r="D5585" s="11">
        <v>12193.51</v>
      </c>
      <c r="E5585" s="10"/>
    </row>
    <row r="5586" spans="2:5" ht="15" customHeight="1" x14ac:dyDescent="0.25">
      <c r="B5586" s="9"/>
      <c r="C5586" s="15" t="s">
        <v>25</v>
      </c>
      <c r="D5586" s="7">
        <v>12311.51</v>
      </c>
      <c r="E5586" s="10"/>
    </row>
    <row r="5587" spans="2:5" ht="15" customHeight="1" x14ac:dyDescent="0.25">
      <c r="B5587" s="9"/>
      <c r="C5587" s="23" t="s">
        <v>10</v>
      </c>
      <c r="D5587" s="26">
        <v>11964.36</v>
      </c>
      <c r="E5587" s="10"/>
    </row>
    <row r="5588" spans="2:5" ht="15" customHeight="1" x14ac:dyDescent="0.25">
      <c r="B5588" s="9"/>
      <c r="C5588" s="23" t="s">
        <v>17</v>
      </c>
      <c r="D5588" s="26">
        <v>347.15</v>
      </c>
      <c r="E5588" s="10"/>
    </row>
    <row r="5589" spans="2:5" ht="15" customHeight="1" x14ac:dyDescent="0.25">
      <c r="B5589" s="9"/>
      <c r="C5589" s="21" t="s">
        <v>27</v>
      </c>
      <c r="D5589" s="12">
        <v>-118</v>
      </c>
      <c r="E5589" s="10"/>
    </row>
    <row r="5590" spans="2:5" ht="15" customHeight="1" x14ac:dyDescent="0.25">
      <c r="B5590" s="9"/>
      <c r="C5590" s="21" t="s">
        <v>28</v>
      </c>
      <c r="D5590" s="12">
        <v>948.4</v>
      </c>
      <c r="E5590" s="10"/>
    </row>
    <row r="5591" spans="2:5" ht="15" customHeight="1" x14ac:dyDescent="0.25">
      <c r="B5591" s="9"/>
      <c r="C5591" s="21" t="s">
        <v>29</v>
      </c>
      <c r="D5591" s="12">
        <v>830.4</v>
      </c>
      <c r="E5591" s="10"/>
    </row>
    <row r="5592" spans="2:5" ht="15" customHeight="1" x14ac:dyDescent="0.25">
      <c r="B5592" s="9"/>
      <c r="C5592" s="15" t="s">
        <v>31</v>
      </c>
      <c r="D5592" s="8">
        <v>1027</v>
      </c>
      <c r="E5592" s="10"/>
    </row>
    <row r="5593" spans="2:5" ht="30" customHeight="1" x14ac:dyDescent="0.25">
      <c r="B5593" s="9"/>
      <c r="C5593" s="16" t="s">
        <v>32</v>
      </c>
      <c r="D5593" s="8">
        <v>800</v>
      </c>
      <c r="E5593" s="10"/>
    </row>
    <row r="5594" spans="2:5" ht="15" customHeight="1" x14ac:dyDescent="0.25">
      <c r="B5594" s="9"/>
      <c r="C5594" s="16" t="s">
        <v>33</v>
      </c>
      <c r="D5594" s="8">
        <v>227</v>
      </c>
      <c r="E5594" s="10"/>
    </row>
    <row r="5595" spans="2:5" ht="13.8" x14ac:dyDescent="0.25">
      <c r="B5595" s="9"/>
      <c r="C5595" s="216" t="s">
        <v>326</v>
      </c>
      <c r="D5595" s="217"/>
      <c r="E5595" s="10"/>
    </row>
    <row r="5596" spans="2:5" ht="15" customHeight="1" x14ac:dyDescent="0.25">
      <c r="B5596" s="9"/>
      <c r="C5596" s="13" t="s">
        <v>0</v>
      </c>
      <c r="D5596" s="11">
        <v>15297.28</v>
      </c>
      <c r="E5596" s="10"/>
    </row>
    <row r="5597" spans="2:5" ht="15" customHeight="1" x14ac:dyDescent="0.25">
      <c r="B5597" s="9"/>
      <c r="C5597" s="14" t="s">
        <v>2</v>
      </c>
      <c r="D5597" s="11">
        <v>7.16</v>
      </c>
      <c r="E5597" s="10"/>
    </row>
    <row r="5598" spans="2:5" ht="15" customHeight="1" x14ac:dyDescent="0.25">
      <c r="B5598" s="9"/>
      <c r="C5598" s="14" t="s">
        <v>3</v>
      </c>
      <c r="D5598" s="11">
        <v>15290.12</v>
      </c>
      <c r="E5598" s="10"/>
    </row>
    <row r="5599" spans="2:5" ht="15" customHeight="1" x14ac:dyDescent="0.25">
      <c r="B5599" s="9"/>
      <c r="C5599" s="22" t="s">
        <v>10</v>
      </c>
      <c r="D5599" s="26">
        <v>15103.82</v>
      </c>
      <c r="E5599" s="10"/>
    </row>
    <row r="5600" spans="2:5" ht="15" customHeight="1" x14ac:dyDescent="0.25">
      <c r="B5600" s="9"/>
      <c r="C5600" s="17" t="s">
        <v>11</v>
      </c>
      <c r="D5600" s="7">
        <v>12863.47</v>
      </c>
      <c r="E5600" s="10"/>
    </row>
    <row r="5601" spans="2:5" ht="15" customHeight="1" x14ac:dyDescent="0.25">
      <c r="B5601" s="9"/>
      <c r="C5601" s="17" t="s">
        <v>12</v>
      </c>
      <c r="D5601" s="7">
        <v>1990.85</v>
      </c>
      <c r="E5601" s="10"/>
    </row>
    <row r="5602" spans="2:5" ht="15" customHeight="1" x14ac:dyDescent="0.25">
      <c r="B5602" s="9"/>
      <c r="C5602" s="17" t="s">
        <v>15</v>
      </c>
      <c r="D5602" s="7">
        <v>178.9</v>
      </c>
      <c r="E5602" s="10"/>
    </row>
    <row r="5603" spans="2:5" ht="15" customHeight="1" x14ac:dyDescent="0.25">
      <c r="B5603" s="9"/>
      <c r="C5603" s="17" t="s">
        <v>16</v>
      </c>
      <c r="D5603" s="7">
        <v>70.599999999999994</v>
      </c>
      <c r="E5603" s="10"/>
    </row>
    <row r="5604" spans="2:5" ht="15" customHeight="1" x14ac:dyDescent="0.25">
      <c r="B5604" s="9"/>
      <c r="C5604" s="25" t="s">
        <v>17</v>
      </c>
      <c r="D5604" s="26">
        <v>408.54</v>
      </c>
      <c r="E5604" s="10"/>
    </row>
    <row r="5605" spans="2:5" ht="15" customHeight="1" x14ac:dyDescent="0.25">
      <c r="B5605" s="9"/>
      <c r="C5605" s="15" t="s">
        <v>23</v>
      </c>
      <c r="D5605" s="7">
        <v>15297.28</v>
      </c>
      <c r="E5605" s="10"/>
    </row>
    <row r="5606" spans="2:5" ht="15" customHeight="1" x14ac:dyDescent="0.25">
      <c r="B5606" s="9"/>
      <c r="C5606" s="18" t="s">
        <v>0</v>
      </c>
      <c r="D5606" s="11">
        <v>15297.28</v>
      </c>
      <c r="E5606" s="10"/>
    </row>
    <row r="5607" spans="2:5" ht="15" customHeight="1" x14ac:dyDescent="0.25">
      <c r="B5607" s="9"/>
      <c r="C5607" s="15" t="s">
        <v>25</v>
      </c>
      <c r="D5607" s="7">
        <v>15512.36</v>
      </c>
      <c r="E5607" s="10"/>
    </row>
    <row r="5608" spans="2:5" ht="15" customHeight="1" x14ac:dyDescent="0.25">
      <c r="B5608" s="9"/>
      <c r="C5608" s="23" t="s">
        <v>10</v>
      </c>
      <c r="D5608" s="26">
        <v>15103.82</v>
      </c>
      <c r="E5608" s="10"/>
    </row>
    <row r="5609" spans="2:5" ht="15" customHeight="1" x14ac:dyDescent="0.25">
      <c r="B5609" s="9"/>
      <c r="C5609" s="23" t="s">
        <v>17</v>
      </c>
      <c r="D5609" s="26">
        <v>408.54</v>
      </c>
      <c r="E5609" s="10"/>
    </row>
    <row r="5610" spans="2:5" ht="15" customHeight="1" x14ac:dyDescent="0.25">
      <c r="B5610" s="9"/>
      <c r="C5610" s="21" t="s">
        <v>27</v>
      </c>
      <c r="D5610" s="12">
        <v>-215.08</v>
      </c>
      <c r="E5610" s="10"/>
    </row>
    <row r="5611" spans="2:5" ht="15" customHeight="1" x14ac:dyDescent="0.25">
      <c r="B5611" s="9"/>
      <c r="C5611" s="21" t="s">
        <v>28</v>
      </c>
      <c r="D5611" s="12">
        <v>888.39</v>
      </c>
      <c r="E5611" s="10"/>
    </row>
    <row r="5612" spans="2:5" ht="15" customHeight="1" x14ac:dyDescent="0.25">
      <c r="B5612" s="9"/>
      <c r="C5612" s="21" t="s">
        <v>29</v>
      </c>
      <c r="D5612" s="12">
        <v>673.31</v>
      </c>
      <c r="E5612" s="10"/>
    </row>
    <row r="5613" spans="2:5" ht="15" customHeight="1" x14ac:dyDescent="0.25">
      <c r="B5613" s="9"/>
      <c r="C5613" s="15" t="s">
        <v>31</v>
      </c>
      <c r="D5613" s="8">
        <v>1288</v>
      </c>
      <c r="E5613" s="10"/>
    </row>
    <row r="5614" spans="2:5" ht="30" customHeight="1" x14ac:dyDescent="0.25">
      <c r="B5614" s="9"/>
      <c r="C5614" s="16" t="s">
        <v>32</v>
      </c>
      <c r="D5614" s="8">
        <v>1025</v>
      </c>
      <c r="E5614" s="10"/>
    </row>
    <row r="5615" spans="2:5" ht="15" customHeight="1" x14ac:dyDescent="0.25">
      <c r="B5615" s="9"/>
      <c r="C5615" s="16" t="s">
        <v>33</v>
      </c>
      <c r="D5615" s="8">
        <v>263</v>
      </c>
      <c r="E5615" s="10"/>
    </row>
    <row r="5616" spans="2:5" ht="13.8" x14ac:dyDescent="0.25">
      <c r="B5616" s="9"/>
      <c r="C5616" s="216" t="s">
        <v>327</v>
      </c>
      <c r="D5616" s="217"/>
      <c r="E5616" s="10"/>
    </row>
    <row r="5617" spans="2:5" ht="15" customHeight="1" x14ac:dyDescent="0.25">
      <c r="B5617" s="9"/>
      <c r="C5617" s="13" t="s">
        <v>0</v>
      </c>
      <c r="D5617" s="11">
        <v>16107.58</v>
      </c>
      <c r="E5617" s="10"/>
    </row>
    <row r="5618" spans="2:5" ht="15" customHeight="1" x14ac:dyDescent="0.25">
      <c r="B5618" s="9"/>
      <c r="C5618" s="14" t="s">
        <v>2</v>
      </c>
      <c r="D5618" s="11">
        <v>138.37</v>
      </c>
      <c r="E5618" s="10"/>
    </row>
    <row r="5619" spans="2:5" ht="15" customHeight="1" x14ac:dyDescent="0.25">
      <c r="B5619" s="9"/>
      <c r="C5619" s="14" t="s">
        <v>3</v>
      </c>
      <c r="D5619" s="11">
        <v>15969.21</v>
      </c>
      <c r="E5619" s="10"/>
    </row>
    <row r="5620" spans="2:5" ht="15" customHeight="1" x14ac:dyDescent="0.25">
      <c r="B5620" s="9"/>
      <c r="C5620" s="22" t="s">
        <v>10</v>
      </c>
      <c r="D5620" s="26">
        <v>16108.990000000002</v>
      </c>
      <c r="E5620" s="10"/>
    </row>
    <row r="5621" spans="2:5" ht="15" customHeight="1" x14ac:dyDescent="0.25">
      <c r="B5621" s="9"/>
      <c r="C5621" s="17" t="s">
        <v>11</v>
      </c>
      <c r="D5621" s="7">
        <v>13901.78</v>
      </c>
      <c r="E5621" s="10"/>
    </row>
    <row r="5622" spans="2:5" ht="15" customHeight="1" x14ac:dyDescent="0.25">
      <c r="B5622" s="9"/>
      <c r="C5622" s="17" t="s">
        <v>12</v>
      </c>
      <c r="D5622" s="7">
        <v>1888.37</v>
      </c>
      <c r="E5622" s="10"/>
    </row>
    <row r="5623" spans="2:5" ht="15" customHeight="1" x14ac:dyDescent="0.25">
      <c r="B5623" s="9"/>
      <c r="C5623" s="14" t="s">
        <v>14</v>
      </c>
      <c r="D5623" s="11">
        <v>92.24</v>
      </c>
      <c r="E5623" s="10"/>
    </row>
    <row r="5624" spans="2:5" ht="15" customHeight="1" x14ac:dyDescent="0.25">
      <c r="B5624" s="9"/>
      <c r="C5624" s="17" t="s">
        <v>15</v>
      </c>
      <c r="D5624" s="7">
        <v>226.6</v>
      </c>
      <c r="E5624" s="10"/>
    </row>
    <row r="5625" spans="2:5" ht="15" customHeight="1" x14ac:dyDescent="0.25">
      <c r="B5625" s="9"/>
      <c r="C5625" s="25" t="s">
        <v>17</v>
      </c>
      <c r="D5625" s="26">
        <v>58.51</v>
      </c>
      <c r="E5625" s="10"/>
    </row>
    <row r="5626" spans="2:5" ht="15" customHeight="1" x14ac:dyDescent="0.25">
      <c r="B5626" s="9"/>
      <c r="C5626" s="15" t="s">
        <v>23</v>
      </c>
      <c r="D5626" s="7">
        <v>16107.58</v>
      </c>
      <c r="E5626" s="10"/>
    </row>
    <row r="5627" spans="2:5" ht="15" customHeight="1" x14ac:dyDescent="0.25">
      <c r="B5627" s="9"/>
      <c r="C5627" s="18" t="s">
        <v>0</v>
      </c>
      <c r="D5627" s="11">
        <v>16107.58</v>
      </c>
      <c r="E5627" s="10"/>
    </row>
    <row r="5628" spans="2:5" ht="15" customHeight="1" x14ac:dyDescent="0.25">
      <c r="B5628" s="9"/>
      <c r="C5628" s="15" t="s">
        <v>25</v>
      </c>
      <c r="D5628" s="7">
        <v>16167.5</v>
      </c>
      <c r="E5628" s="10"/>
    </row>
    <row r="5629" spans="2:5" ht="15" customHeight="1" x14ac:dyDescent="0.25">
      <c r="B5629" s="9"/>
      <c r="C5629" s="23" t="s">
        <v>10</v>
      </c>
      <c r="D5629" s="26">
        <v>16108.99</v>
      </c>
      <c r="E5629" s="10"/>
    </row>
    <row r="5630" spans="2:5" ht="15" customHeight="1" x14ac:dyDescent="0.25">
      <c r="B5630" s="9"/>
      <c r="C5630" s="23" t="s">
        <v>17</v>
      </c>
      <c r="D5630" s="26">
        <v>58.51</v>
      </c>
      <c r="E5630" s="10"/>
    </row>
    <row r="5631" spans="2:5" ht="15" customHeight="1" x14ac:dyDescent="0.25">
      <c r="B5631" s="9"/>
      <c r="C5631" s="21" t="s">
        <v>27</v>
      </c>
      <c r="D5631" s="12">
        <v>-59.92</v>
      </c>
      <c r="E5631" s="10"/>
    </row>
    <row r="5632" spans="2:5" ht="15" customHeight="1" x14ac:dyDescent="0.25">
      <c r="B5632" s="9"/>
      <c r="C5632" s="21" t="s">
        <v>28</v>
      </c>
      <c r="D5632" s="12">
        <v>328.99</v>
      </c>
      <c r="E5632" s="10"/>
    </row>
    <row r="5633" spans="2:5" ht="15" customHeight="1" x14ac:dyDescent="0.25">
      <c r="B5633" s="9"/>
      <c r="C5633" s="21" t="s">
        <v>29</v>
      </c>
      <c r="D5633" s="12">
        <v>269.07</v>
      </c>
      <c r="E5633" s="10"/>
    </row>
    <row r="5634" spans="2:5" ht="15" customHeight="1" x14ac:dyDescent="0.25">
      <c r="B5634" s="9"/>
      <c r="C5634" s="15" t="s">
        <v>31</v>
      </c>
      <c r="D5634" s="8">
        <v>1320</v>
      </c>
      <c r="E5634" s="10"/>
    </row>
    <row r="5635" spans="2:5" ht="30" customHeight="1" x14ac:dyDescent="0.25">
      <c r="B5635" s="9"/>
      <c r="C5635" s="16" t="s">
        <v>32</v>
      </c>
      <c r="D5635" s="8">
        <v>1113</v>
      </c>
      <c r="E5635" s="10"/>
    </row>
    <row r="5636" spans="2:5" ht="15" customHeight="1" x14ac:dyDescent="0.25">
      <c r="B5636" s="9"/>
      <c r="C5636" s="16" t="s">
        <v>33</v>
      </c>
      <c r="D5636" s="8">
        <v>207</v>
      </c>
      <c r="E5636" s="10"/>
    </row>
    <row r="5637" spans="2:5" ht="15" customHeight="1" x14ac:dyDescent="0.25">
      <c r="B5637" s="9"/>
      <c r="C5637" s="216" t="s">
        <v>328</v>
      </c>
      <c r="D5637" s="217"/>
      <c r="E5637" s="10"/>
    </row>
    <row r="5638" spans="2:5" ht="13.8" x14ac:dyDescent="0.25">
      <c r="B5638" s="9"/>
      <c r="C5638" s="13" t="s">
        <v>0</v>
      </c>
      <c r="D5638" s="11">
        <v>5328.9</v>
      </c>
      <c r="E5638" s="10"/>
    </row>
    <row r="5639" spans="2:5" ht="13.8" x14ac:dyDescent="0.25">
      <c r="B5639" s="9"/>
      <c r="C5639" s="14" t="s">
        <v>2</v>
      </c>
      <c r="D5639" s="11">
        <v>268.7</v>
      </c>
      <c r="E5639" s="10"/>
    </row>
    <row r="5640" spans="2:5" ht="13.8" x14ac:dyDescent="0.25">
      <c r="B5640" s="9"/>
      <c r="C5640" s="14" t="s">
        <v>3</v>
      </c>
      <c r="D5640" s="11">
        <v>5060.2</v>
      </c>
      <c r="E5640" s="10"/>
    </row>
    <row r="5641" spans="2:5" ht="13.8" x14ac:dyDescent="0.25">
      <c r="B5641" s="9"/>
      <c r="C5641" s="22" t="s">
        <v>10</v>
      </c>
      <c r="D5641" s="26">
        <v>5085.6000000000004</v>
      </c>
      <c r="E5641" s="10"/>
    </row>
    <row r="5642" spans="2:5" ht="13.8" x14ac:dyDescent="0.25">
      <c r="B5642" s="9"/>
      <c r="C5642" s="17" t="s">
        <v>11</v>
      </c>
      <c r="D5642" s="7">
        <v>4567.8</v>
      </c>
      <c r="E5642" s="10"/>
    </row>
    <row r="5643" spans="2:5" ht="13.8" x14ac:dyDescent="0.25">
      <c r="B5643" s="9"/>
      <c r="C5643" s="17" t="s">
        <v>12</v>
      </c>
      <c r="D5643" s="7">
        <v>486.09999999999997</v>
      </c>
      <c r="E5643" s="10"/>
    </row>
    <row r="5644" spans="2:5" ht="13.8" x14ac:dyDescent="0.25">
      <c r="B5644" s="9"/>
      <c r="C5644" s="17" t="s">
        <v>15</v>
      </c>
      <c r="D5644" s="7">
        <v>30.4</v>
      </c>
      <c r="E5644" s="10"/>
    </row>
    <row r="5645" spans="2:5" ht="13.8" x14ac:dyDescent="0.25">
      <c r="B5645" s="9"/>
      <c r="C5645" s="17" t="s">
        <v>16</v>
      </c>
      <c r="D5645" s="7">
        <v>1.3</v>
      </c>
      <c r="E5645" s="10"/>
    </row>
    <row r="5646" spans="2:5" ht="13.8" x14ac:dyDescent="0.25">
      <c r="B5646" s="9"/>
      <c r="C5646" s="25" t="s">
        <v>17</v>
      </c>
      <c r="D5646" s="26">
        <v>17.5</v>
      </c>
      <c r="E5646" s="10"/>
    </row>
    <row r="5647" spans="2:5" ht="13.8" x14ac:dyDescent="0.25">
      <c r="B5647" s="9"/>
      <c r="C5647" s="15" t="s">
        <v>23</v>
      </c>
      <c r="D5647" s="7">
        <v>5328.9</v>
      </c>
      <c r="E5647" s="10"/>
    </row>
    <row r="5648" spans="2:5" ht="13.8" x14ac:dyDescent="0.25">
      <c r="B5648" s="9"/>
      <c r="C5648" s="18" t="s">
        <v>0</v>
      </c>
      <c r="D5648" s="11">
        <v>5328.9</v>
      </c>
      <c r="E5648" s="10"/>
    </row>
    <row r="5649" spans="2:5" ht="13.8" x14ac:dyDescent="0.25">
      <c r="B5649" s="9"/>
      <c r="C5649" s="15" t="s">
        <v>25</v>
      </c>
      <c r="D5649" s="7">
        <v>5103.1000000000004</v>
      </c>
      <c r="E5649" s="10"/>
    </row>
    <row r="5650" spans="2:5" ht="13.8" x14ac:dyDescent="0.25">
      <c r="B5650" s="9"/>
      <c r="C5650" s="23" t="s">
        <v>10</v>
      </c>
      <c r="D5650" s="26">
        <v>5085.6000000000004</v>
      </c>
      <c r="E5650" s="10"/>
    </row>
    <row r="5651" spans="2:5" ht="13.8" x14ac:dyDescent="0.25">
      <c r="B5651" s="9"/>
      <c r="C5651" s="23" t="s">
        <v>17</v>
      </c>
      <c r="D5651" s="26">
        <v>17.5</v>
      </c>
      <c r="E5651" s="10"/>
    </row>
    <row r="5652" spans="2:5" ht="13.8" x14ac:dyDescent="0.25">
      <c r="B5652" s="9"/>
      <c r="C5652" s="21" t="s">
        <v>27</v>
      </c>
      <c r="D5652" s="12">
        <v>225.8</v>
      </c>
      <c r="E5652" s="10"/>
    </row>
    <row r="5653" spans="2:5" ht="13.8" x14ac:dyDescent="0.25">
      <c r="B5653" s="9"/>
      <c r="C5653" s="21" t="s">
        <v>28</v>
      </c>
      <c r="D5653" s="12">
        <v>225.8</v>
      </c>
      <c r="E5653" s="10"/>
    </row>
    <row r="5654" spans="2:5" ht="13.8" x14ac:dyDescent="0.25">
      <c r="B5654" s="9"/>
      <c r="C5654" s="21" t="s">
        <v>29</v>
      </c>
      <c r="D5654" s="12">
        <v>451.6</v>
      </c>
      <c r="E5654" s="10"/>
    </row>
    <row r="5655" spans="2:5" ht="13.8" x14ac:dyDescent="0.25">
      <c r="B5655" s="9"/>
      <c r="C5655" s="15" t="s">
        <v>31</v>
      </c>
      <c r="D5655" s="8">
        <v>428</v>
      </c>
      <c r="E5655" s="10"/>
    </row>
    <row r="5656" spans="2:5" ht="27.6" x14ac:dyDescent="0.25">
      <c r="B5656" s="9"/>
      <c r="C5656" s="16" t="s">
        <v>32</v>
      </c>
      <c r="D5656" s="8">
        <v>373</v>
      </c>
      <c r="E5656" s="10"/>
    </row>
    <row r="5657" spans="2:5" ht="13.8" x14ac:dyDescent="0.25">
      <c r="B5657" s="9"/>
      <c r="C5657" s="16" t="s">
        <v>33</v>
      </c>
      <c r="D5657" s="8">
        <v>55</v>
      </c>
      <c r="E5657" s="10"/>
    </row>
  </sheetData>
  <autoFilter ref="B3:E5657" xr:uid="{00000000-0009-0000-0000-00000A000000}"/>
  <mergeCells count="292">
    <mergeCell ref="C5249:D5249"/>
    <mergeCell ref="C5267:D5267"/>
    <mergeCell ref="C5289:D5289"/>
    <mergeCell ref="C4484:D4484"/>
    <mergeCell ref="C4501:D4501"/>
    <mergeCell ref="C4514:D4514"/>
    <mergeCell ref="C4529:D4529"/>
    <mergeCell ref="C4549:D4549"/>
    <mergeCell ref="C4568:D4568"/>
    <mergeCell ref="C5017:D5017"/>
    <mergeCell ref="C5036:D5036"/>
    <mergeCell ref="C5055:D5055"/>
    <mergeCell ref="C5075:D5075"/>
    <mergeCell ref="C5090:D5090"/>
    <mergeCell ref="C5111:D5111"/>
    <mergeCell ref="C4867:D4867"/>
    <mergeCell ref="C4888:D4888"/>
    <mergeCell ref="C4905:D4905"/>
    <mergeCell ref="C4922:D4922"/>
    <mergeCell ref="C4939:D4939"/>
    <mergeCell ref="C4958:D4958"/>
    <mergeCell ref="C4084:D4084"/>
    <mergeCell ref="C3878:D3878"/>
    <mergeCell ref="C3891:D3891"/>
    <mergeCell ref="C3912:D3912"/>
    <mergeCell ref="C3929:D3929"/>
    <mergeCell ref="C3947:D3947"/>
    <mergeCell ref="C3964:D3964"/>
    <mergeCell ref="C4378:D4378"/>
    <mergeCell ref="C4397:D4397"/>
    <mergeCell ref="C4197:D4197"/>
    <mergeCell ref="C4214:D4214"/>
    <mergeCell ref="C4234:D4234"/>
    <mergeCell ref="C4254:D4254"/>
    <mergeCell ref="C4274:D4274"/>
    <mergeCell ref="C4291:D4291"/>
    <mergeCell ref="C4360:D4360"/>
    <mergeCell ref="C3564:D3564"/>
    <mergeCell ref="C3583:D3583"/>
    <mergeCell ref="C3603:D3603"/>
    <mergeCell ref="C3624:D3624"/>
    <mergeCell ref="C3995:D3995"/>
    <mergeCell ref="C4012:D4012"/>
    <mergeCell ref="C4029:D4029"/>
    <mergeCell ref="C4046:D4046"/>
    <mergeCell ref="C4062:D4062"/>
    <mergeCell ref="C2906:D2906"/>
    <mergeCell ref="C2925:D2925"/>
    <mergeCell ref="C2946:D2946"/>
    <mergeCell ref="C2967:D2967"/>
    <mergeCell ref="C2988:D2988"/>
    <mergeCell ref="C3009:D3009"/>
    <mergeCell ref="C2685:D2685"/>
    <mergeCell ref="C2701:D2701"/>
    <mergeCell ref="C2720:D2720"/>
    <mergeCell ref="C2740:D2740"/>
    <mergeCell ref="C2762:D2762"/>
    <mergeCell ref="C2781:D2781"/>
    <mergeCell ref="C2885:D2885"/>
    <mergeCell ref="C2866:D2866"/>
    <mergeCell ref="C2841:D2841"/>
    <mergeCell ref="C2820:D2820"/>
    <mergeCell ref="C2799:D2799"/>
    <mergeCell ref="C2014:D2014"/>
    <mergeCell ref="C2035:D2035"/>
    <mergeCell ref="C2056:D2056"/>
    <mergeCell ref="C2494:D2494"/>
    <mergeCell ref="C2509:D2509"/>
    <mergeCell ref="C2528:D2528"/>
    <mergeCell ref="C2549:D2549"/>
    <mergeCell ref="C2570:D2570"/>
    <mergeCell ref="C2588:D2588"/>
    <mergeCell ref="C2336:D2336"/>
    <mergeCell ref="C2357:D2357"/>
    <mergeCell ref="C2378:D2378"/>
    <mergeCell ref="C2396:D2396"/>
    <mergeCell ref="C2417:D2417"/>
    <mergeCell ref="C2432:D2432"/>
    <mergeCell ref="C1790:D1790"/>
    <mergeCell ref="C1810:D1810"/>
    <mergeCell ref="C1828:D1828"/>
    <mergeCell ref="C1848:D1848"/>
    <mergeCell ref="C1511:D1511"/>
    <mergeCell ref="C1529:D1529"/>
    <mergeCell ref="C1550:D1550"/>
    <mergeCell ref="C1572:D1572"/>
    <mergeCell ref="C1592:D1592"/>
    <mergeCell ref="C1612:D1612"/>
    <mergeCell ref="C1632:D1632"/>
    <mergeCell ref="C1243:D1243"/>
    <mergeCell ref="C1367:D1367"/>
    <mergeCell ref="C1351:D1351"/>
    <mergeCell ref="C1331:D1331"/>
    <mergeCell ref="C1309:D1309"/>
    <mergeCell ref="C1287:D1287"/>
    <mergeCell ref="C1265:D1265"/>
    <mergeCell ref="C1749:D1749"/>
    <mergeCell ref="C1770:D1770"/>
    <mergeCell ref="C721:D721"/>
    <mergeCell ref="C976:D976"/>
    <mergeCell ref="C996:D996"/>
    <mergeCell ref="C1013:D1013"/>
    <mergeCell ref="C1031:D1031"/>
    <mergeCell ref="C1051:D1051"/>
    <mergeCell ref="C1072:D1072"/>
    <mergeCell ref="C885:D885"/>
    <mergeCell ref="C905:D905"/>
    <mergeCell ref="C923:D923"/>
    <mergeCell ref="C941:D941"/>
    <mergeCell ref="C4997:D4997"/>
    <mergeCell ref="C4977:D4977"/>
    <mergeCell ref="C4850:D4850"/>
    <mergeCell ref="C4836:D4836"/>
    <mergeCell ref="C4820:D4820"/>
    <mergeCell ref="C4801:D4801"/>
    <mergeCell ref="C368:D368"/>
    <mergeCell ref="C388:D388"/>
    <mergeCell ref="C409:D409"/>
    <mergeCell ref="C430:D430"/>
    <mergeCell ref="C451:D451"/>
    <mergeCell ref="C467:D467"/>
    <mergeCell ref="C741:D741"/>
    <mergeCell ref="C762:D762"/>
    <mergeCell ref="C777:D777"/>
    <mergeCell ref="C798:D798"/>
    <mergeCell ref="C818:D818"/>
    <mergeCell ref="C834:D834"/>
    <mergeCell ref="C600:D600"/>
    <mergeCell ref="C622:D622"/>
    <mergeCell ref="C642:D642"/>
    <mergeCell ref="C663:D663"/>
    <mergeCell ref="C684:D684"/>
    <mergeCell ref="C705:D705"/>
    <mergeCell ref="C5637:D5637"/>
    <mergeCell ref="C5616:D5616"/>
    <mergeCell ref="C5472:D5472"/>
    <mergeCell ref="C5451:D5451"/>
    <mergeCell ref="C5430:D5430"/>
    <mergeCell ref="C5195:D5195"/>
    <mergeCell ref="C5169:D5169"/>
    <mergeCell ref="C5148:D5148"/>
    <mergeCell ref="C5131:D5131"/>
    <mergeCell ref="C5305:D5305"/>
    <mergeCell ref="C5490:D5490"/>
    <mergeCell ref="C5510:D5510"/>
    <mergeCell ref="C5532:D5532"/>
    <mergeCell ref="C5554:D5554"/>
    <mergeCell ref="C5576:D5576"/>
    <mergeCell ref="C5595:D5595"/>
    <mergeCell ref="C5324:D5324"/>
    <mergeCell ref="C5339:D5339"/>
    <mergeCell ref="C5358:D5358"/>
    <mergeCell ref="C5378:D5378"/>
    <mergeCell ref="C5394:D5394"/>
    <mergeCell ref="C5416:D5416"/>
    <mergeCell ref="C5211:D5211"/>
    <mergeCell ref="C5227:D5227"/>
    <mergeCell ref="C4624:D4624"/>
    <mergeCell ref="C4605:D4605"/>
    <mergeCell ref="C4587:D4587"/>
    <mergeCell ref="C4465:D4465"/>
    <mergeCell ref="C4449:D4449"/>
    <mergeCell ref="C4341:D4341"/>
    <mergeCell ref="C4325:D4325"/>
    <mergeCell ref="C4311:D4311"/>
    <mergeCell ref="C4781:D4781"/>
    <mergeCell ref="C4764:D4764"/>
    <mergeCell ref="C4745:D4745"/>
    <mergeCell ref="C4726:D4726"/>
    <mergeCell ref="C4711:D4711"/>
    <mergeCell ref="C4692:D4692"/>
    <mergeCell ref="C4675:D4675"/>
    <mergeCell ref="C4658:D4658"/>
    <mergeCell ref="C4640:D4640"/>
    <mergeCell ref="C4414:D4414"/>
    <mergeCell ref="C4430:D4430"/>
    <mergeCell ref="C3826:D3826"/>
    <mergeCell ref="C3803:D3803"/>
    <mergeCell ref="C3664:D3664"/>
    <mergeCell ref="C3645:D3645"/>
    <mergeCell ref="C3501:D3501"/>
    <mergeCell ref="C3481:D3481"/>
    <mergeCell ref="C3466:D3466"/>
    <mergeCell ref="C3447:D3447"/>
    <mergeCell ref="C4177:D4177"/>
    <mergeCell ref="C4156:D4156"/>
    <mergeCell ref="C4138:D4138"/>
    <mergeCell ref="C4122:D4122"/>
    <mergeCell ref="C4101:D4101"/>
    <mergeCell ref="C3979:D3979"/>
    <mergeCell ref="C3863:D3863"/>
    <mergeCell ref="C3846:D3846"/>
    <mergeCell ref="C3685:D3685"/>
    <mergeCell ref="C3704:D3704"/>
    <mergeCell ref="C3726:D3726"/>
    <mergeCell ref="C3743:D3743"/>
    <mergeCell ref="C3761:D3761"/>
    <mergeCell ref="C3782:D3782"/>
    <mergeCell ref="C3522:D3522"/>
    <mergeCell ref="C3543:D3543"/>
    <mergeCell ref="C3428:D3428"/>
    <mergeCell ref="C3286:D3286"/>
    <mergeCell ref="C3265:D3265"/>
    <mergeCell ref="C3245:D3245"/>
    <mergeCell ref="C3226:D3226"/>
    <mergeCell ref="C3205:D3205"/>
    <mergeCell ref="C3184:D3184"/>
    <mergeCell ref="C3044:D3044"/>
    <mergeCell ref="C3028:D3028"/>
    <mergeCell ref="C3305:D3305"/>
    <mergeCell ref="C3324:D3324"/>
    <mergeCell ref="C3344:D3344"/>
    <mergeCell ref="C3364:D3364"/>
    <mergeCell ref="C3385:D3385"/>
    <mergeCell ref="C3406:D3406"/>
    <mergeCell ref="C3064:D3064"/>
    <mergeCell ref="C3084:D3084"/>
    <mergeCell ref="C3105:D3105"/>
    <mergeCell ref="C3125:D3125"/>
    <mergeCell ref="C3143:D3143"/>
    <mergeCell ref="C3164:D3164"/>
    <mergeCell ref="C2276:D2276"/>
    <mergeCell ref="C2255:D2255"/>
    <mergeCell ref="C2234:D2234"/>
    <mergeCell ref="C2216:D2216"/>
    <mergeCell ref="C2096:D2096"/>
    <mergeCell ref="C2076:D2076"/>
    <mergeCell ref="C1933:D1933"/>
    <mergeCell ref="C1912:D1912"/>
    <mergeCell ref="C2665:D2665"/>
    <mergeCell ref="C2647:D2647"/>
    <mergeCell ref="C2628:D2628"/>
    <mergeCell ref="C2607:D2607"/>
    <mergeCell ref="C2472:D2472"/>
    <mergeCell ref="C2451:D2451"/>
    <mergeCell ref="C2315:D2315"/>
    <mergeCell ref="C2296:D2296"/>
    <mergeCell ref="C2116:D2116"/>
    <mergeCell ref="C2137:D2137"/>
    <mergeCell ref="C2158:D2158"/>
    <mergeCell ref="C2178:D2178"/>
    <mergeCell ref="C2197:D2197"/>
    <mergeCell ref="C1954:D1954"/>
    <mergeCell ref="C1972:D1972"/>
    <mergeCell ref="C1993:D1993"/>
    <mergeCell ref="C1124:D1124"/>
    <mergeCell ref="C1102:D1102"/>
    <mergeCell ref="C1084:D1084"/>
    <mergeCell ref="C959:D959"/>
    <mergeCell ref="C867:D867"/>
    <mergeCell ref="C850:D850"/>
    <mergeCell ref="C1893:D1893"/>
    <mergeCell ref="C1873:D1873"/>
    <mergeCell ref="C1728:D1728"/>
    <mergeCell ref="C1709:D1709"/>
    <mergeCell ref="C1693:D1693"/>
    <mergeCell ref="C1672:D1672"/>
    <mergeCell ref="C1652:D1652"/>
    <mergeCell ref="C1387:D1387"/>
    <mergeCell ref="C1408:D1408"/>
    <mergeCell ref="C1427:D1427"/>
    <mergeCell ref="C1449:D1449"/>
    <mergeCell ref="C1470:D1470"/>
    <mergeCell ref="C1490:D1490"/>
    <mergeCell ref="C1146:D1146"/>
    <mergeCell ref="C1167:D1167"/>
    <mergeCell ref="C1187:D1187"/>
    <mergeCell ref="C1208:D1208"/>
    <mergeCell ref="C1225:D1225"/>
    <mergeCell ref="C37:D37"/>
    <mergeCell ref="C2:D2"/>
    <mergeCell ref="C580:D580"/>
    <mergeCell ref="C558:D558"/>
    <mergeCell ref="C537:D537"/>
    <mergeCell ref="C516:D516"/>
    <mergeCell ref="C487:D487"/>
    <mergeCell ref="C346:D346"/>
    <mergeCell ref="C325:D325"/>
    <mergeCell ref="C56:D56"/>
    <mergeCell ref="C72:D72"/>
    <mergeCell ref="C90:D90"/>
    <mergeCell ref="C108:D108"/>
    <mergeCell ref="C129:D129"/>
    <mergeCell ref="C149:D149"/>
    <mergeCell ref="C170:D170"/>
    <mergeCell ref="C185:D185"/>
    <mergeCell ref="C209:D209"/>
    <mergeCell ref="C230:D230"/>
    <mergeCell ref="C250:D250"/>
    <mergeCell ref="C268:D268"/>
    <mergeCell ref="C305:D305"/>
    <mergeCell ref="C289:D289"/>
  </mergeCells>
  <printOptions horizontalCentered="1"/>
  <pageMargins left="0" right="0" top="0.2" bottom="0.2" header="0.2" footer="0.2"/>
  <pageSetup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B2:I14"/>
  <sheetViews>
    <sheetView view="pageBreakPreview" zoomScale="115" zoomScaleNormal="100" zoomScaleSheetLayoutView="115" workbookViewId="0">
      <selection activeCell="L14" sqref="L14"/>
    </sheetView>
  </sheetViews>
  <sheetFormatPr defaultColWidth="10.33203125" defaultRowHeight="14.4" x14ac:dyDescent="0.3"/>
  <cols>
    <col min="1" max="1" width="10.33203125" style="67"/>
    <col min="2" max="2" width="67.33203125" style="67" customWidth="1"/>
    <col min="3" max="4" width="16.6640625" style="67" customWidth="1"/>
    <col min="5" max="5" width="11.44140625" style="67" bestFit="1" customWidth="1"/>
    <col min="6" max="6" width="13" style="67" bestFit="1" customWidth="1"/>
    <col min="7" max="7" width="14.5546875" style="67" bestFit="1" customWidth="1"/>
    <col min="8" max="16384" width="10.33203125" style="67"/>
  </cols>
  <sheetData>
    <row r="2" spans="2:9" x14ac:dyDescent="0.3">
      <c r="B2" s="160" t="s">
        <v>1530</v>
      </c>
      <c r="C2" s="161" t="s">
        <v>1531</v>
      </c>
      <c r="D2" s="161" t="s">
        <v>1532</v>
      </c>
    </row>
    <row r="3" spans="2:9" x14ac:dyDescent="0.3">
      <c r="B3" s="128" t="s">
        <v>1502</v>
      </c>
      <c r="C3" s="131">
        <f>SUM(C4:C10)</f>
        <v>3549.3063999999995</v>
      </c>
      <c r="D3" s="131">
        <f>SUM(D4:D10)</f>
        <v>4189.4477000000006</v>
      </c>
      <c r="F3" s="150"/>
      <c r="G3" s="150"/>
      <c r="H3" s="150"/>
      <c r="I3" s="150"/>
    </row>
    <row r="4" spans="2:9" x14ac:dyDescent="0.3">
      <c r="B4" s="162" t="s">
        <v>1533</v>
      </c>
      <c r="C4" s="135">
        <v>881.40509999999995</v>
      </c>
      <c r="D4" s="135">
        <v>1247.5820000000001</v>
      </c>
      <c r="E4" s="138"/>
      <c r="F4" s="150"/>
      <c r="G4" s="150"/>
      <c r="H4" s="150"/>
      <c r="I4" s="150"/>
    </row>
    <row r="5" spans="2:9" ht="27.6" x14ac:dyDescent="0.3">
      <c r="B5" s="162" t="s">
        <v>1534</v>
      </c>
      <c r="C5" s="135">
        <v>703.26559999999995</v>
      </c>
      <c r="D5" s="135">
        <v>607.31560000000002</v>
      </c>
      <c r="E5" s="163"/>
      <c r="F5" s="150"/>
      <c r="G5" s="150"/>
      <c r="H5" s="150"/>
      <c r="I5" s="150"/>
    </row>
    <row r="6" spans="2:9" x14ac:dyDescent="0.3">
      <c r="B6" s="162" t="s">
        <v>1535</v>
      </c>
      <c r="C6" s="135">
        <v>26.455200000000001</v>
      </c>
      <c r="D6" s="135">
        <v>23.084</v>
      </c>
      <c r="E6" s="163"/>
      <c r="F6" s="150"/>
      <c r="G6" s="150"/>
      <c r="H6" s="150"/>
      <c r="I6" s="150"/>
    </row>
    <row r="7" spans="2:9" ht="27.6" x14ac:dyDescent="0.3">
      <c r="B7" s="162" t="s">
        <v>1536</v>
      </c>
      <c r="C7" s="135">
        <v>42.572300000000006</v>
      </c>
      <c r="D7" s="135">
        <v>37.0974</v>
      </c>
      <c r="E7" s="163"/>
      <c r="F7" s="150"/>
      <c r="G7" s="150"/>
      <c r="H7" s="150"/>
      <c r="I7" s="150"/>
    </row>
    <row r="8" spans="2:9" ht="27.6" x14ac:dyDescent="0.3">
      <c r="B8" s="162" t="s">
        <v>1537</v>
      </c>
      <c r="C8" s="135">
        <v>788.3125</v>
      </c>
      <c r="D8" s="135">
        <v>623.93349999999998</v>
      </c>
      <c r="E8" s="163"/>
      <c r="F8" s="150"/>
      <c r="G8" s="150"/>
      <c r="H8" s="150"/>
      <c r="I8" s="150"/>
    </row>
    <row r="9" spans="2:9" ht="27.6" x14ac:dyDescent="0.3">
      <c r="B9" s="162" t="s">
        <v>1538</v>
      </c>
      <c r="C9" s="135">
        <v>463.9563</v>
      </c>
      <c r="D9" s="135">
        <v>697.32269999999994</v>
      </c>
      <c r="E9" s="163"/>
      <c r="F9" s="150"/>
      <c r="G9" s="150"/>
      <c r="H9" s="150"/>
      <c r="I9" s="150"/>
    </row>
    <row r="10" spans="2:9" x14ac:dyDescent="0.3">
      <c r="B10" s="162" t="s">
        <v>1539</v>
      </c>
      <c r="C10" s="135">
        <v>643.33940000000007</v>
      </c>
      <c r="D10" s="135">
        <v>953.11249999999995</v>
      </c>
      <c r="E10" s="163"/>
      <c r="F10" s="150"/>
      <c r="G10" s="150"/>
      <c r="H10" s="150"/>
      <c r="I10" s="150"/>
    </row>
    <row r="13" spans="2:9" x14ac:dyDescent="0.3">
      <c r="D13" s="138"/>
      <c r="F13" s="164"/>
    </row>
    <row r="14" spans="2:9" x14ac:dyDescent="0.3">
      <c r="F14" s="164"/>
    </row>
  </sheetData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F69"/>
  <sheetViews>
    <sheetView showGridLines="0" view="pageBreakPreview" zoomScale="85" zoomScaleNormal="100" zoomScaleSheetLayoutView="85" workbookViewId="0">
      <pane xSplit="2" ySplit="2" topLeftCell="C3" activePane="bottomRight" state="frozen"/>
      <selection activeCell="L14" sqref="L14"/>
      <selection pane="topRight" activeCell="L14" sqref="L14"/>
      <selection pane="bottomLeft" activeCell="L14" sqref="L14"/>
      <selection pane="bottomRight" activeCell="L14" sqref="L14"/>
    </sheetView>
  </sheetViews>
  <sheetFormatPr defaultColWidth="10.44140625" defaultRowHeight="14.4" x14ac:dyDescent="0.3"/>
  <cols>
    <col min="1" max="1" width="10.44140625" style="67"/>
    <col min="2" max="2" width="70.5546875" style="67" customWidth="1"/>
    <col min="3" max="5" width="22.109375" style="67" customWidth="1"/>
    <col min="6" max="6" width="18.44140625" style="67" customWidth="1"/>
    <col min="7" max="9" width="10.44140625" style="67"/>
    <col min="10" max="10" width="15.33203125" style="67" bestFit="1" customWidth="1"/>
    <col min="11" max="16384" width="10.44140625" style="67"/>
  </cols>
  <sheetData>
    <row r="1" spans="1:6" ht="22.5" customHeight="1" x14ac:dyDescent="0.3"/>
    <row r="2" spans="1:6" ht="43.2" x14ac:dyDescent="0.3">
      <c r="B2" s="165" t="s">
        <v>330</v>
      </c>
      <c r="C2" s="166" t="s">
        <v>1032</v>
      </c>
      <c r="D2" s="166" t="s">
        <v>1284</v>
      </c>
      <c r="E2" s="166" t="s">
        <v>1034</v>
      </c>
      <c r="F2" s="166" t="s">
        <v>1540</v>
      </c>
    </row>
    <row r="3" spans="1:6" ht="16.8" thickBot="1" x14ac:dyDescent="0.35">
      <c r="A3" s="43" t="str">
        <f>IF(OR(D3&lt;&gt;0,E3&lt;&gt;0),"A","B")</f>
        <v>A</v>
      </c>
      <c r="B3" s="44" t="s">
        <v>332</v>
      </c>
      <c r="C3" s="46">
        <f>C4+C16</f>
        <v>20186021</v>
      </c>
      <c r="D3" s="46">
        <f>D4+D16</f>
        <v>20186021.000000004</v>
      </c>
      <c r="E3" s="46">
        <f>E4+E16</f>
        <v>20163012.510219999</v>
      </c>
      <c r="F3" s="167">
        <f>E3/C3</f>
        <v>0.99886017706114538</v>
      </c>
    </row>
    <row r="4" spans="1:6" ht="17.399999999999999" thickTop="1" thickBot="1" x14ac:dyDescent="0.35">
      <c r="A4" s="43"/>
      <c r="B4" s="168" t="s">
        <v>1541</v>
      </c>
      <c r="C4" s="169">
        <f>SUM(C5:C15)</f>
        <v>16115904.000000002</v>
      </c>
      <c r="D4" s="169">
        <f>SUM(D5:D15)</f>
        <v>16181686.877960004</v>
      </c>
      <c r="E4" s="169">
        <f>SUM(E5:E15)</f>
        <v>16323763.96838</v>
      </c>
      <c r="F4" s="170">
        <f>E4/C4</f>
        <v>1.0128978162428866</v>
      </c>
    </row>
    <row r="5" spans="1:6" ht="17.399999999999999" thickTop="1" thickBot="1" x14ac:dyDescent="0.35">
      <c r="A5" s="43" t="str">
        <f t="shared" ref="A5:A15" si="0">IF(OR(D5&lt;&gt;0,E5&lt;&gt;0),"A","B")</f>
        <v>A</v>
      </c>
      <c r="B5" s="171" t="s">
        <v>415</v>
      </c>
      <c r="C5" s="172">
        <v>105404.8</v>
      </c>
      <c r="D5" s="172">
        <v>105409.74882999998</v>
      </c>
      <c r="E5" s="172">
        <v>102102.03231999998</v>
      </c>
      <c r="F5" s="173">
        <f t="shared" ref="F5:F62" si="1">E5/C5</f>
        <v>0.96866587024499817</v>
      </c>
    </row>
    <row r="6" spans="1:6" ht="33.6" thickTop="1" thickBot="1" x14ac:dyDescent="0.35">
      <c r="A6" s="43" t="str">
        <f t="shared" si="0"/>
        <v>A</v>
      </c>
      <c r="B6" s="171" t="s">
        <v>429</v>
      </c>
      <c r="C6" s="172">
        <v>1262404.8999999999</v>
      </c>
      <c r="D6" s="172">
        <v>1281904.9000000001</v>
      </c>
      <c r="E6" s="172">
        <v>1270227.06231</v>
      </c>
      <c r="F6" s="173">
        <f t="shared" si="1"/>
        <v>1.0061962388691617</v>
      </c>
    </row>
    <row r="7" spans="1:6" ht="33.6" thickTop="1" thickBot="1" x14ac:dyDescent="0.35">
      <c r="A7" s="43" t="str">
        <f t="shared" si="0"/>
        <v>A</v>
      </c>
      <c r="B7" s="171" t="s">
        <v>499</v>
      </c>
      <c r="C7" s="172">
        <v>2975005</v>
      </c>
      <c r="D7" s="172">
        <v>2975005</v>
      </c>
      <c r="E7" s="172">
        <v>3080396.4054700001</v>
      </c>
      <c r="F7" s="173">
        <f t="shared" si="1"/>
        <v>1.0354256229720622</v>
      </c>
    </row>
    <row r="8" spans="1:6" ht="17.399999999999999" thickTop="1" thickBot="1" x14ac:dyDescent="0.35">
      <c r="A8" s="43" t="str">
        <f t="shared" si="0"/>
        <v>A</v>
      </c>
      <c r="B8" s="171" t="s">
        <v>521</v>
      </c>
      <c r="C8" s="172">
        <v>320568.39999999997</v>
      </c>
      <c r="D8" s="172">
        <v>339898.35026999994</v>
      </c>
      <c r="E8" s="172">
        <v>340721.90740999993</v>
      </c>
      <c r="F8" s="173">
        <f t="shared" si="1"/>
        <v>1.0628680412978946</v>
      </c>
    </row>
    <row r="9" spans="1:6" ht="33.6" thickTop="1" thickBot="1" x14ac:dyDescent="0.35">
      <c r="A9" s="43" t="str">
        <f t="shared" si="0"/>
        <v>A</v>
      </c>
      <c r="B9" s="171" t="s">
        <v>549</v>
      </c>
      <c r="C9" s="172">
        <v>6332275.7999999998</v>
      </c>
      <c r="D9" s="172">
        <v>6333555.2700000014</v>
      </c>
      <c r="E9" s="172">
        <v>6361827.2507799994</v>
      </c>
      <c r="F9" s="173">
        <f t="shared" si="1"/>
        <v>1.0046667978011949</v>
      </c>
    </row>
    <row r="10" spans="1:6" ht="17.399999999999999" thickTop="1" thickBot="1" x14ac:dyDescent="0.35">
      <c r="A10" s="43" t="str">
        <f t="shared" si="0"/>
        <v>A</v>
      </c>
      <c r="B10" s="171" t="s">
        <v>659</v>
      </c>
      <c r="C10" s="172">
        <v>176603.6</v>
      </c>
      <c r="D10" s="172">
        <v>178080.11750000002</v>
      </c>
      <c r="E10" s="172">
        <v>177974.08576999998</v>
      </c>
      <c r="F10" s="173">
        <f t="shared" si="1"/>
        <v>1.0077602368807883</v>
      </c>
    </row>
    <row r="11" spans="1:6" ht="17.399999999999999" thickTop="1" thickBot="1" x14ac:dyDescent="0.35">
      <c r="A11" s="43" t="str">
        <f t="shared" si="0"/>
        <v>A</v>
      </c>
      <c r="B11" s="171" t="s">
        <v>675</v>
      </c>
      <c r="C11" s="172">
        <v>1082431.3999999999</v>
      </c>
      <c r="D11" s="172">
        <v>1084293.9310000001</v>
      </c>
      <c r="E11" s="172">
        <v>1089355.2818400001</v>
      </c>
      <c r="F11" s="173">
        <f t="shared" si="1"/>
        <v>1.0063966010594299</v>
      </c>
    </row>
    <row r="12" spans="1:6" ht="17.399999999999999" thickTop="1" thickBot="1" x14ac:dyDescent="0.35">
      <c r="A12" s="43" t="str">
        <f t="shared" si="0"/>
        <v>A</v>
      </c>
      <c r="B12" s="171" t="s">
        <v>695</v>
      </c>
      <c r="C12" s="172">
        <v>962500.00000000012</v>
      </c>
      <c r="D12" s="172">
        <v>962500.00000000012</v>
      </c>
      <c r="E12" s="172">
        <v>967163.89902000001</v>
      </c>
      <c r="F12" s="173">
        <f t="shared" si="1"/>
        <v>1.0048456093714284</v>
      </c>
    </row>
    <row r="13" spans="1:6" ht="33.6" thickTop="1" thickBot="1" x14ac:dyDescent="0.35">
      <c r="A13" s="43" t="str">
        <f t="shared" si="0"/>
        <v>A</v>
      </c>
      <c r="B13" s="171" t="s">
        <v>709</v>
      </c>
      <c r="C13" s="172">
        <v>743071.4</v>
      </c>
      <c r="D13" s="172">
        <v>763982.62600000016</v>
      </c>
      <c r="E13" s="172">
        <v>760420.31454000017</v>
      </c>
      <c r="F13" s="173">
        <f t="shared" si="1"/>
        <v>1.0233475740554678</v>
      </c>
    </row>
    <row r="14" spans="1:6" ht="17.399999999999999" thickTop="1" thickBot="1" x14ac:dyDescent="0.35">
      <c r="A14" s="43" t="str">
        <f t="shared" si="0"/>
        <v>A</v>
      </c>
      <c r="B14" s="171" t="s">
        <v>795</v>
      </c>
      <c r="C14" s="172">
        <v>1684835.9000000001</v>
      </c>
      <c r="D14" s="172">
        <v>1684835.9000000001</v>
      </c>
      <c r="E14" s="172">
        <v>1697345.3609200001</v>
      </c>
      <c r="F14" s="173">
        <f t="shared" si="1"/>
        <v>1.0074247355009469</v>
      </c>
    </row>
    <row r="15" spans="1:6" ht="33.6" thickTop="1" thickBot="1" x14ac:dyDescent="0.35">
      <c r="A15" s="43" t="str">
        <f t="shared" si="0"/>
        <v>A</v>
      </c>
      <c r="B15" s="171" t="s">
        <v>881</v>
      </c>
      <c r="C15" s="172">
        <v>470802.8</v>
      </c>
      <c r="D15" s="172">
        <v>472221.03435999999</v>
      </c>
      <c r="E15" s="172">
        <v>476230.36799999996</v>
      </c>
      <c r="F15" s="173">
        <f t="shared" si="1"/>
        <v>1.0115283256599152</v>
      </c>
    </row>
    <row r="16" spans="1:6" ht="17.399999999999999" thickTop="1" thickBot="1" x14ac:dyDescent="0.35">
      <c r="A16" s="43"/>
      <c r="B16" s="168" t="s">
        <v>1542</v>
      </c>
      <c r="C16" s="169">
        <f>SUM(C17:C63)</f>
        <v>4070117</v>
      </c>
      <c r="D16" s="169">
        <f t="shared" ref="D16:E16" si="2">SUM(D17:D63)</f>
        <v>4004334.1220400007</v>
      </c>
      <c r="E16" s="169">
        <f t="shared" si="2"/>
        <v>3839248.5418399991</v>
      </c>
      <c r="F16" s="170">
        <f t="shared" si="1"/>
        <v>0.9432771937121216</v>
      </c>
    </row>
    <row r="17" spans="1:6" ht="17.399999999999999" thickTop="1" thickBot="1" x14ac:dyDescent="0.35">
      <c r="A17" s="43" t="str">
        <f t="shared" ref="A17:A63" si="3">IF(OR(D17&lt;&gt;0,E17&lt;&gt;0),"A","B")</f>
        <v>A</v>
      </c>
      <c r="B17" s="171" t="s">
        <v>335</v>
      </c>
      <c r="C17" s="172">
        <v>68035.900000000009</v>
      </c>
      <c r="D17" s="172">
        <v>68035.900000000009</v>
      </c>
      <c r="E17" s="172">
        <v>65390.81381</v>
      </c>
      <c r="F17" s="173">
        <f t="shared" si="1"/>
        <v>0.96112219886853845</v>
      </c>
    </row>
    <row r="18" spans="1:6" ht="17.399999999999999" thickTop="1" thickBot="1" x14ac:dyDescent="0.35">
      <c r="A18" s="43" t="str">
        <f t="shared" si="3"/>
        <v>A</v>
      </c>
      <c r="B18" s="171" t="s">
        <v>355</v>
      </c>
      <c r="C18" s="172">
        <v>8792.4</v>
      </c>
      <c r="D18" s="172">
        <v>9092.4</v>
      </c>
      <c r="E18" s="172">
        <v>8900.3711800000001</v>
      </c>
      <c r="F18" s="173">
        <f t="shared" si="1"/>
        <v>1.0122800577771713</v>
      </c>
    </row>
    <row r="19" spans="1:6" ht="17.399999999999999" thickTop="1" thickBot="1" x14ac:dyDescent="0.35">
      <c r="A19" s="43" t="str">
        <f t="shared" si="3"/>
        <v>A</v>
      </c>
      <c r="B19" s="171" t="s">
        <v>357</v>
      </c>
      <c r="C19" s="172">
        <v>752.9</v>
      </c>
      <c r="D19" s="172">
        <v>752.9</v>
      </c>
      <c r="E19" s="172">
        <v>649.73224999999991</v>
      </c>
      <c r="F19" s="173">
        <f t="shared" si="1"/>
        <v>0.86297283835834759</v>
      </c>
    </row>
    <row r="20" spans="1:6" ht="17.399999999999999" thickTop="1" thickBot="1" x14ac:dyDescent="0.35">
      <c r="A20" s="43" t="str">
        <f t="shared" si="3"/>
        <v>A</v>
      </c>
      <c r="B20" s="171" t="s">
        <v>359</v>
      </c>
      <c r="C20" s="172">
        <v>19220</v>
      </c>
      <c r="D20" s="172">
        <v>52044.59635</v>
      </c>
      <c r="E20" s="172">
        <v>50887.522469999996</v>
      </c>
      <c r="F20" s="173">
        <f t="shared" si="1"/>
        <v>2.6476338433922995</v>
      </c>
    </row>
    <row r="21" spans="1:6" ht="17.399999999999999" thickTop="1" thickBot="1" x14ac:dyDescent="0.35">
      <c r="A21" s="43" t="str">
        <f t="shared" si="3"/>
        <v>A</v>
      </c>
      <c r="B21" s="171" t="s">
        <v>361</v>
      </c>
      <c r="C21" s="172">
        <v>18491.300000000003</v>
      </c>
      <c r="D21" s="172">
        <v>18491.300000000003</v>
      </c>
      <c r="E21" s="172">
        <v>17909.489779999996</v>
      </c>
      <c r="F21" s="173">
        <f t="shared" si="1"/>
        <v>0.96853600233623349</v>
      </c>
    </row>
    <row r="22" spans="1:6" ht="17.399999999999999" thickTop="1" thickBot="1" x14ac:dyDescent="0.35">
      <c r="A22" s="43" t="str">
        <f t="shared" si="3"/>
        <v>A</v>
      </c>
      <c r="B22" s="171" t="s">
        <v>363</v>
      </c>
      <c r="C22" s="172">
        <v>31489.1</v>
      </c>
      <c r="D22" s="172">
        <v>34391.1</v>
      </c>
      <c r="E22" s="172">
        <v>33938.692580000003</v>
      </c>
      <c r="F22" s="173">
        <f t="shared" si="1"/>
        <v>1.0777917622288349</v>
      </c>
    </row>
    <row r="23" spans="1:6" ht="17.399999999999999" thickTop="1" thickBot="1" x14ac:dyDescent="0.35">
      <c r="A23" s="43" t="str">
        <f t="shared" si="3"/>
        <v>A</v>
      </c>
      <c r="B23" s="171" t="s">
        <v>373</v>
      </c>
      <c r="C23" s="172">
        <v>5150</v>
      </c>
      <c r="D23" s="172">
        <v>5150</v>
      </c>
      <c r="E23" s="172">
        <v>4559.3724599999996</v>
      </c>
      <c r="F23" s="173">
        <f t="shared" si="1"/>
        <v>0.88531504077669898</v>
      </c>
    </row>
    <row r="24" spans="1:6" ht="17.399999999999999" thickTop="1" thickBot="1" x14ac:dyDescent="0.35">
      <c r="A24" s="43" t="str">
        <f t="shared" si="3"/>
        <v>A</v>
      </c>
      <c r="B24" s="171" t="s">
        <v>375</v>
      </c>
      <c r="C24" s="172">
        <v>14350</v>
      </c>
      <c r="D24" s="172">
        <v>14350</v>
      </c>
      <c r="E24" s="172">
        <v>14186.34921</v>
      </c>
      <c r="F24" s="173">
        <f t="shared" si="1"/>
        <v>0.98859576376306624</v>
      </c>
    </row>
    <row r="25" spans="1:6" ht="17.399999999999999" thickTop="1" thickBot="1" x14ac:dyDescent="0.35">
      <c r="A25" s="43" t="str">
        <f t="shared" si="3"/>
        <v>A</v>
      </c>
      <c r="B25" s="171" t="s">
        <v>377</v>
      </c>
      <c r="C25" s="172">
        <v>99120</v>
      </c>
      <c r="D25" s="172">
        <v>99120</v>
      </c>
      <c r="E25" s="172">
        <v>88384.370110000003</v>
      </c>
      <c r="F25" s="173">
        <f t="shared" si="1"/>
        <v>0.89169057818805497</v>
      </c>
    </row>
    <row r="26" spans="1:6" ht="17.399999999999999" thickTop="1" thickBot="1" x14ac:dyDescent="0.35">
      <c r="A26" s="43" t="str">
        <f t="shared" si="3"/>
        <v>A</v>
      </c>
      <c r="B26" s="171" t="s">
        <v>383</v>
      </c>
      <c r="C26" s="172">
        <v>6840</v>
      </c>
      <c r="D26" s="172">
        <v>6840</v>
      </c>
      <c r="E26" s="172">
        <v>4597.3063499999998</v>
      </c>
      <c r="F26" s="173">
        <f t="shared" si="1"/>
        <v>0.67212081140350877</v>
      </c>
    </row>
    <row r="27" spans="1:6" ht="49.8" thickTop="1" thickBot="1" x14ac:dyDescent="0.35">
      <c r="A27" s="43" t="str">
        <f t="shared" si="3"/>
        <v>A</v>
      </c>
      <c r="B27" s="171" t="s">
        <v>385</v>
      </c>
      <c r="C27" s="172">
        <v>1052.3</v>
      </c>
      <c r="D27" s="172">
        <v>1052.3</v>
      </c>
      <c r="E27" s="172">
        <v>995.33707000000015</v>
      </c>
      <c r="F27" s="173">
        <f t="shared" si="1"/>
        <v>0.94586816497196635</v>
      </c>
    </row>
    <row r="28" spans="1:6" ht="33.6" thickTop="1" thickBot="1" x14ac:dyDescent="0.35">
      <c r="A28" s="43" t="str">
        <f t="shared" si="3"/>
        <v>A</v>
      </c>
      <c r="B28" s="171" t="s">
        <v>387</v>
      </c>
      <c r="C28" s="172">
        <v>834.7</v>
      </c>
      <c r="D28" s="172">
        <v>834.70000000000016</v>
      </c>
      <c r="E28" s="172">
        <v>819.86447999999996</v>
      </c>
      <c r="F28" s="173">
        <f t="shared" si="1"/>
        <v>0.98222652449982017</v>
      </c>
    </row>
    <row r="29" spans="1:6" ht="66" thickTop="1" thickBot="1" x14ac:dyDescent="0.35">
      <c r="A29" s="43" t="str">
        <f t="shared" si="3"/>
        <v>A</v>
      </c>
      <c r="B29" s="171" t="s">
        <v>389</v>
      </c>
      <c r="C29" s="172">
        <v>939.2</v>
      </c>
      <c r="D29" s="172">
        <v>939.19999999999993</v>
      </c>
      <c r="E29" s="172">
        <v>934.64945999999998</v>
      </c>
      <c r="F29" s="173">
        <f t="shared" si="1"/>
        <v>0.99515487649063028</v>
      </c>
    </row>
    <row r="30" spans="1:6" ht="49.8" thickTop="1" thickBot="1" x14ac:dyDescent="0.35">
      <c r="A30" s="43" t="str">
        <f t="shared" si="3"/>
        <v>A</v>
      </c>
      <c r="B30" s="171" t="s">
        <v>391</v>
      </c>
      <c r="C30" s="172">
        <v>950.7</v>
      </c>
      <c r="D30" s="172">
        <v>950.69999999999993</v>
      </c>
      <c r="E30" s="172">
        <v>936.13076999999998</v>
      </c>
      <c r="F30" s="173">
        <f t="shared" si="1"/>
        <v>0.98467526033449027</v>
      </c>
    </row>
    <row r="31" spans="1:6" ht="33.6" thickTop="1" thickBot="1" x14ac:dyDescent="0.35">
      <c r="A31" s="43" t="str">
        <f t="shared" si="3"/>
        <v>A</v>
      </c>
      <c r="B31" s="171" t="s">
        <v>393</v>
      </c>
      <c r="C31" s="172">
        <v>867.4</v>
      </c>
      <c r="D31" s="172">
        <v>867.39999999999986</v>
      </c>
      <c r="E31" s="172">
        <v>832.67978999999991</v>
      </c>
      <c r="F31" s="173">
        <f t="shared" si="1"/>
        <v>0.9599720890016139</v>
      </c>
    </row>
    <row r="32" spans="1:6" ht="33.6" thickTop="1" thickBot="1" x14ac:dyDescent="0.35">
      <c r="A32" s="43" t="str">
        <f t="shared" si="3"/>
        <v>A</v>
      </c>
      <c r="B32" s="171" t="s">
        <v>395</v>
      </c>
      <c r="C32" s="172">
        <v>844.2</v>
      </c>
      <c r="D32" s="172">
        <v>844.20000000000016</v>
      </c>
      <c r="E32" s="172">
        <v>829.75894999999991</v>
      </c>
      <c r="F32" s="173">
        <f t="shared" si="1"/>
        <v>0.98289380478559563</v>
      </c>
    </row>
    <row r="33" spans="1:6" ht="49.8" thickTop="1" thickBot="1" x14ac:dyDescent="0.35">
      <c r="A33" s="43" t="str">
        <f t="shared" si="3"/>
        <v>A</v>
      </c>
      <c r="B33" s="171" t="s">
        <v>397</v>
      </c>
      <c r="C33" s="172">
        <v>820.7</v>
      </c>
      <c r="D33" s="172">
        <v>820.69999999999993</v>
      </c>
      <c r="E33" s="172">
        <v>820.54594000000009</v>
      </c>
      <c r="F33" s="173">
        <f t="shared" si="1"/>
        <v>0.99981228219812357</v>
      </c>
    </row>
    <row r="34" spans="1:6" ht="49.8" thickTop="1" thickBot="1" x14ac:dyDescent="0.35">
      <c r="A34" s="43" t="str">
        <f t="shared" si="3"/>
        <v>A</v>
      </c>
      <c r="B34" s="171" t="s">
        <v>399</v>
      </c>
      <c r="C34" s="172">
        <v>1194.8</v>
      </c>
      <c r="D34" s="172">
        <v>1194.8</v>
      </c>
      <c r="E34" s="172">
        <v>1168.29801</v>
      </c>
      <c r="F34" s="173">
        <f t="shared" si="1"/>
        <v>0.97781889019082691</v>
      </c>
    </row>
    <row r="35" spans="1:6" ht="33.6" thickTop="1" thickBot="1" x14ac:dyDescent="0.35">
      <c r="A35" s="43" t="str">
        <f t="shared" si="3"/>
        <v>A</v>
      </c>
      <c r="B35" s="171" t="s">
        <v>401</v>
      </c>
      <c r="C35" s="172">
        <v>821.2</v>
      </c>
      <c r="D35" s="172">
        <v>821.20000000000016</v>
      </c>
      <c r="E35" s="172">
        <v>784.00870999999984</v>
      </c>
      <c r="F35" s="173">
        <f t="shared" si="1"/>
        <v>0.95471104481246927</v>
      </c>
    </row>
    <row r="36" spans="1:6" ht="17.399999999999999" thickTop="1" thickBot="1" x14ac:dyDescent="0.35">
      <c r="A36" s="43" t="str">
        <f t="shared" si="3"/>
        <v>A</v>
      </c>
      <c r="B36" s="171" t="s">
        <v>403</v>
      </c>
      <c r="C36" s="172">
        <v>150700</v>
      </c>
      <c r="D36" s="172">
        <v>153000</v>
      </c>
      <c r="E36" s="172">
        <v>152859.07204</v>
      </c>
      <c r="F36" s="173">
        <f t="shared" si="1"/>
        <v>1.0143269544790976</v>
      </c>
    </row>
    <row r="37" spans="1:6" ht="17.399999999999999" thickTop="1" thickBot="1" x14ac:dyDescent="0.35">
      <c r="A37" s="43" t="str">
        <f t="shared" si="3"/>
        <v>A</v>
      </c>
      <c r="B37" s="171" t="s">
        <v>411</v>
      </c>
      <c r="C37" s="172">
        <v>47870</v>
      </c>
      <c r="D37" s="172">
        <v>49567.58193</v>
      </c>
      <c r="E37" s="172">
        <v>49071.248170000006</v>
      </c>
      <c r="F37" s="173">
        <f t="shared" si="1"/>
        <v>1.0250939663672447</v>
      </c>
    </row>
    <row r="38" spans="1:6" ht="33.6" thickTop="1" thickBot="1" x14ac:dyDescent="0.35">
      <c r="A38" s="43" t="str">
        <f t="shared" si="3"/>
        <v>A</v>
      </c>
      <c r="B38" s="171" t="s">
        <v>413</v>
      </c>
      <c r="C38" s="172">
        <v>3130</v>
      </c>
      <c r="D38" s="172">
        <v>3537.9999999999995</v>
      </c>
      <c r="E38" s="172">
        <v>3302.7104500000005</v>
      </c>
      <c r="F38" s="173">
        <f t="shared" si="1"/>
        <v>1.0551790575079874</v>
      </c>
    </row>
    <row r="39" spans="1:6" ht="17.399999999999999" thickTop="1" thickBot="1" x14ac:dyDescent="0.35">
      <c r="A39" s="43" t="str">
        <f t="shared" si="3"/>
        <v>A</v>
      </c>
      <c r="B39" s="171" t="s">
        <v>900</v>
      </c>
      <c r="C39" s="172">
        <v>15400</v>
      </c>
      <c r="D39" s="172">
        <v>15400</v>
      </c>
      <c r="E39" s="172">
        <v>15399.99935</v>
      </c>
      <c r="F39" s="173">
        <f t="shared" si="1"/>
        <v>0.99999995779220785</v>
      </c>
    </row>
    <row r="40" spans="1:6" ht="17.399999999999999" thickTop="1" thickBot="1" x14ac:dyDescent="0.35">
      <c r="A40" s="43" t="str">
        <f t="shared" si="3"/>
        <v>A</v>
      </c>
      <c r="B40" s="171" t="s">
        <v>295</v>
      </c>
      <c r="C40" s="172">
        <v>1705</v>
      </c>
      <c r="D40" s="172">
        <v>1705</v>
      </c>
      <c r="E40" s="172">
        <v>2327.9479200000001</v>
      </c>
      <c r="F40" s="173">
        <f t="shared" si="1"/>
        <v>1.3653653489736071</v>
      </c>
    </row>
    <row r="41" spans="1:6" ht="17.399999999999999" thickTop="1" thickBot="1" x14ac:dyDescent="0.35">
      <c r="A41" s="43" t="str">
        <f t="shared" si="3"/>
        <v>A</v>
      </c>
      <c r="B41" s="171" t="s">
        <v>296</v>
      </c>
      <c r="C41" s="172">
        <v>8170.5</v>
      </c>
      <c r="D41" s="172">
        <v>8170.5</v>
      </c>
      <c r="E41" s="172">
        <v>8078.0853700000007</v>
      </c>
      <c r="F41" s="173">
        <f t="shared" si="1"/>
        <v>0.98868923199314618</v>
      </c>
    </row>
    <row r="42" spans="1:6" ht="17.399999999999999" thickTop="1" thickBot="1" x14ac:dyDescent="0.35">
      <c r="A42" s="43" t="str">
        <f t="shared" si="3"/>
        <v>A</v>
      </c>
      <c r="B42" s="171" t="s">
        <v>297</v>
      </c>
      <c r="C42" s="172">
        <v>9495</v>
      </c>
      <c r="D42" s="172">
        <v>9495</v>
      </c>
      <c r="E42" s="172">
        <v>9479.7992599999998</v>
      </c>
      <c r="F42" s="173">
        <f t="shared" si="1"/>
        <v>0.99839907951553442</v>
      </c>
    </row>
    <row r="43" spans="1:6" ht="17.399999999999999" thickTop="1" thickBot="1" x14ac:dyDescent="0.35">
      <c r="A43" s="43" t="str">
        <f t="shared" si="3"/>
        <v>A</v>
      </c>
      <c r="B43" s="171" t="s">
        <v>299</v>
      </c>
      <c r="C43" s="172">
        <v>2292</v>
      </c>
      <c r="D43" s="172">
        <v>2292.0000000000005</v>
      </c>
      <c r="E43" s="172">
        <v>2097.0930500000004</v>
      </c>
      <c r="F43" s="173">
        <f t="shared" si="1"/>
        <v>0.91496206369982569</v>
      </c>
    </row>
    <row r="44" spans="1:6" ht="17.399999999999999" thickTop="1" thickBot="1" x14ac:dyDescent="0.35">
      <c r="A44" s="43" t="str">
        <f t="shared" si="3"/>
        <v>A</v>
      </c>
      <c r="B44" s="171" t="s">
        <v>73</v>
      </c>
      <c r="C44" s="172">
        <v>278.60000000000002</v>
      </c>
      <c r="D44" s="172">
        <v>278.60000000000002</v>
      </c>
      <c r="E44" s="172">
        <v>268.75139999999999</v>
      </c>
      <c r="F44" s="173">
        <f t="shared" si="1"/>
        <v>0.96464967695620951</v>
      </c>
    </row>
    <row r="45" spans="1:6" ht="17.399999999999999" thickTop="1" thickBot="1" x14ac:dyDescent="0.35">
      <c r="A45" s="43" t="str">
        <f t="shared" si="3"/>
        <v>A</v>
      </c>
      <c r="B45" s="171" t="s">
        <v>907</v>
      </c>
      <c r="C45" s="172">
        <v>69538.5</v>
      </c>
      <c r="D45" s="172">
        <v>72158.811000000016</v>
      </c>
      <c r="E45" s="172">
        <v>72124.105979999993</v>
      </c>
      <c r="F45" s="173">
        <f t="shared" si="1"/>
        <v>1.0371823663150628</v>
      </c>
    </row>
    <row r="46" spans="1:6" ht="17.399999999999999" thickTop="1" thickBot="1" x14ac:dyDescent="0.35">
      <c r="A46" s="43" t="str">
        <f t="shared" si="3"/>
        <v>A</v>
      </c>
      <c r="B46" s="171" t="s">
        <v>915</v>
      </c>
      <c r="C46" s="172">
        <v>8869</v>
      </c>
      <c r="D46" s="172">
        <v>8869</v>
      </c>
      <c r="E46" s="172">
        <v>7899.0421900000001</v>
      </c>
      <c r="F46" s="173">
        <f t="shared" si="1"/>
        <v>0.89063504228210622</v>
      </c>
    </row>
    <row r="47" spans="1:6" ht="17.399999999999999" thickTop="1" thickBot="1" x14ac:dyDescent="0.35">
      <c r="A47" s="43" t="str">
        <f t="shared" si="3"/>
        <v>A</v>
      </c>
      <c r="B47" s="171" t="s">
        <v>917</v>
      </c>
      <c r="C47" s="172">
        <v>82180</v>
      </c>
      <c r="D47" s="172">
        <v>82180</v>
      </c>
      <c r="E47" s="172">
        <v>82307.192989999996</v>
      </c>
      <c r="F47" s="173">
        <f t="shared" si="1"/>
        <v>1.0015477365539061</v>
      </c>
    </row>
    <row r="48" spans="1:6" ht="17.399999999999999" thickTop="1" thickBot="1" x14ac:dyDescent="0.35">
      <c r="A48" s="43" t="str">
        <f t="shared" si="3"/>
        <v>A</v>
      </c>
      <c r="B48" s="171" t="s">
        <v>304</v>
      </c>
      <c r="C48" s="172">
        <v>3670</v>
      </c>
      <c r="D48" s="172">
        <v>3670</v>
      </c>
      <c r="E48" s="172">
        <v>3161.7803299999996</v>
      </c>
      <c r="F48" s="173">
        <f t="shared" si="1"/>
        <v>0.8615205258855585</v>
      </c>
    </row>
    <row r="49" spans="1:6" ht="49.8" thickTop="1" thickBot="1" x14ac:dyDescent="0.35">
      <c r="A49" s="43" t="str">
        <f t="shared" si="3"/>
        <v>A</v>
      </c>
      <c r="B49" s="171" t="s">
        <v>920</v>
      </c>
      <c r="C49" s="172">
        <v>2636</v>
      </c>
      <c r="D49" s="172">
        <v>2636</v>
      </c>
      <c r="E49" s="172">
        <v>2627.5059999999999</v>
      </c>
      <c r="F49" s="173">
        <f t="shared" si="1"/>
        <v>0.99677769347496203</v>
      </c>
    </row>
    <row r="50" spans="1:6" ht="17.399999999999999" thickTop="1" thickBot="1" x14ac:dyDescent="0.35">
      <c r="A50" s="43" t="str">
        <f t="shared" si="3"/>
        <v>A</v>
      </c>
      <c r="B50" s="171" t="s">
        <v>922</v>
      </c>
      <c r="C50" s="172">
        <v>25000</v>
      </c>
      <c r="D50" s="172">
        <v>25000</v>
      </c>
      <c r="E50" s="172">
        <v>24997.253390000002</v>
      </c>
      <c r="F50" s="173">
        <f t="shared" si="1"/>
        <v>0.99989013560000006</v>
      </c>
    </row>
    <row r="51" spans="1:6" ht="33.6" thickTop="1" thickBot="1" x14ac:dyDescent="0.35">
      <c r="A51" s="43" t="str">
        <f t="shared" si="3"/>
        <v>A</v>
      </c>
      <c r="B51" s="171" t="s">
        <v>950</v>
      </c>
      <c r="C51" s="172">
        <v>11300</v>
      </c>
      <c r="D51" s="172">
        <v>11300</v>
      </c>
      <c r="E51" s="172">
        <v>11299.290429999999</v>
      </c>
      <c r="F51" s="173">
        <f t="shared" si="1"/>
        <v>0.99993720619469018</v>
      </c>
    </row>
    <row r="52" spans="1:6" ht="33.6" thickTop="1" thickBot="1" x14ac:dyDescent="0.35">
      <c r="A52" s="43" t="str">
        <f t="shared" si="3"/>
        <v>A</v>
      </c>
      <c r="B52" s="171" t="s">
        <v>952</v>
      </c>
      <c r="C52" s="172">
        <v>12968</v>
      </c>
      <c r="D52" s="172">
        <v>12968</v>
      </c>
      <c r="E52" s="172">
        <v>13412.276860000002</v>
      </c>
      <c r="F52" s="173">
        <f t="shared" si="1"/>
        <v>1.0342594740900679</v>
      </c>
    </row>
    <row r="53" spans="1:6" ht="17.399999999999999" thickTop="1" thickBot="1" x14ac:dyDescent="0.35">
      <c r="A53" s="43" t="str">
        <f t="shared" si="3"/>
        <v>A</v>
      </c>
      <c r="B53" s="171" t="s">
        <v>308</v>
      </c>
      <c r="C53" s="172">
        <v>4434</v>
      </c>
      <c r="D53" s="172">
        <v>4434</v>
      </c>
      <c r="E53" s="172">
        <v>4084.3511600000002</v>
      </c>
      <c r="F53" s="173">
        <f t="shared" si="1"/>
        <v>0.92114369869192603</v>
      </c>
    </row>
    <row r="54" spans="1:6" ht="17.399999999999999" thickTop="1" thickBot="1" x14ac:dyDescent="0.35">
      <c r="A54" s="43" t="str">
        <f t="shared" si="3"/>
        <v>A</v>
      </c>
      <c r="B54" s="171" t="s">
        <v>961</v>
      </c>
      <c r="C54" s="172">
        <v>1602</v>
      </c>
      <c r="D54" s="172">
        <v>1602</v>
      </c>
      <c r="E54" s="172">
        <v>1698.4171600000002</v>
      </c>
      <c r="F54" s="173">
        <f t="shared" si="1"/>
        <v>1.0601854931335832</v>
      </c>
    </row>
    <row r="55" spans="1:6" ht="17.399999999999999" thickTop="1" thickBot="1" x14ac:dyDescent="0.35">
      <c r="A55" s="43" t="str">
        <f t="shared" si="3"/>
        <v>A</v>
      </c>
      <c r="B55" s="171" t="s">
        <v>311</v>
      </c>
      <c r="C55" s="172">
        <v>5388.8</v>
      </c>
      <c r="D55" s="172">
        <v>6388.8</v>
      </c>
      <c r="E55" s="172">
        <v>6373.75</v>
      </c>
      <c r="F55" s="173">
        <f t="shared" si="1"/>
        <v>1.1827772416864608</v>
      </c>
    </row>
    <row r="56" spans="1:6" ht="17.399999999999999" thickTop="1" thickBot="1" x14ac:dyDescent="0.35">
      <c r="A56" s="43" t="str">
        <f t="shared" si="3"/>
        <v>A</v>
      </c>
      <c r="B56" s="171" t="s">
        <v>964</v>
      </c>
      <c r="C56" s="172">
        <v>11300</v>
      </c>
      <c r="D56" s="172">
        <v>11300</v>
      </c>
      <c r="E56" s="172">
        <v>10964.538340000001</v>
      </c>
      <c r="F56" s="173">
        <f t="shared" si="1"/>
        <v>0.97031312743362841</v>
      </c>
    </row>
    <row r="57" spans="1:6" ht="17.399999999999999" thickTop="1" thickBot="1" x14ac:dyDescent="0.35">
      <c r="A57" s="43" t="str">
        <f t="shared" si="3"/>
        <v>A</v>
      </c>
      <c r="B57" s="171" t="s">
        <v>312</v>
      </c>
      <c r="C57" s="172">
        <v>543.79999999999995</v>
      </c>
      <c r="D57" s="172">
        <v>543.80000000000007</v>
      </c>
      <c r="E57" s="172">
        <v>536.14118999999994</v>
      </c>
      <c r="F57" s="173">
        <f t="shared" si="1"/>
        <v>0.98591612725266642</v>
      </c>
    </row>
    <row r="58" spans="1:6" ht="17.399999999999999" thickTop="1" thickBot="1" x14ac:dyDescent="0.35">
      <c r="A58" s="43" t="str">
        <f t="shared" si="3"/>
        <v>A</v>
      </c>
      <c r="B58" s="171" t="s">
        <v>972</v>
      </c>
      <c r="C58" s="172">
        <v>269</v>
      </c>
      <c r="D58" s="172">
        <v>269</v>
      </c>
      <c r="E58" s="172">
        <v>240.79227999999998</v>
      </c>
      <c r="F58" s="173">
        <f t="shared" si="1"/>
        <v>0.89513858736059471</v>
      </c>
    </row>
    <row r="59" spans="1:6" ht="17.399999999999999" thickTop="1" thickBot="1" x14ac:dyDescent="0.35">
      <c r="A59" s="43" t="str">
        <f t="shared" si="3"/>
        <v>A</v>
      </c>
      <c r="B59" s="171" t="s">
        <v>974</v>
      </c>
      <c r="C59" s="172">
        <v>3410</v>
      </c>
      <c r="D59" s="172">
        <v>3410</v>
      </c>
      <c r="E59" s="172">
        <v>2790.72939</v>
      </c>
      <c r="F59" s="173">
        <f t="shared" si="1"/>
        <v>0.818395715542522</v>
      </c>
    </row>
    <row r="60" spans="1:6" ht="17.399999999999999" thickTop="1" thickBot="1" x14ac:dyDescent="0.35">
      <c r="A60" s="43" t="str">
        <f t="shared" si="3"/>
        <v>A</v>
      </c>
      <c r="B60" s="171" t="s">
        <v>313</v>
      </c>
      <c r="C60" s="172">
        <v>0</v>
      </c>
      <c r="D60" s="172">
        <v>0</v>
      </c>
      <c r="E60" s="172">
        <v>1244.4639999999999</v>
      </c>
      <c r="F60" s="173" t="e">
        <f t="shared" si="1"/>
        <v>#DIV/0!</v>
      </c>
    </row>
    <row r="61" spans="1:6" ht="17.399999999999999" thickTop="1" thickBot="1" x14ac:dyDescent="0.35">
      <c r="A61" s="43" t="str">
        <f t="shared" si="3"/>
        <v>A</v>
      </c>
      <c r="B61" s="171" t="s">
        <v>315</v>
      </c>
      <c r="C61" s="172">
        <v>0</v>
      </c>
      <c r="D61" s="172">
        <v>0</v>
      </c>
      <c r="E61" s="172">
        <v>270.54480999999998</v>
      </c>
      <c r="F61" s="173" t="e">
        <f t="shared" si="1"/>
        <v>#DIV/0!</v>
      </c>
    </row>
    <row r="62" spans="1:6" ht="17.399999999999999" thickTop="1" thickBot="1" x14ac:dyDescent="0.35">
      <c r="A62" s="43" t="str">
        <f t="shared" si="3"/>
        <v>A</v>
      </c>
      <c r="B62" s="171" t="s">
        <v>321</v>
      </c>
      <c r="C62" s="172">
        <v>0</v>
      </c>
      <c r="D62" s="172">
        <v>0</v>
      </c>
      <c r="E62" s="172">
        <v>557.98716000000002</v>
      </c>
      <c r="F62" s="173" t="e">
        <f t="shared" si="1"/>
        <v>#DIV/0!</v>
      </c>
    </row>
    <row r="63" spans="1:6" ht="17.399999999999999" thickTop="1" thickBot="1" x14ac:dyDescent="0.35">
      <c r="A63" s="43" t="str">
        <f t="shared" si="3"/>
        <v>A</v>
      </c>
      <c r="B63" s="168" t="s">
        <v>976</v>
      </c>
      <c r="C63" s="169">
        <v>3307400</v>
      </c>
      <c r="D63" s="169">
        <v>3197564.6327600004</v>
      </c>
      <c r="E63" s="169">
        <v>3052248.3777899994</v>
      </c>
      <c r="F63" s="170">
        <f>E63/C63</f>
        <v>0.92285431994618106</v>
      </c>
    </row>
    <row r="64" spans="1:6" ht="33.6" thickTop="1" thickBot="1" x14ac:dyDescent="0.35">
      <c r="B64" s="174" t="s">
        <v>978</v>
      </c>
      <c r="C64" s="172">
        <v>1270000</v>
      </c>
      <c r="D64" s="172">
        <v>1246000</v>
      </c>
      <c r="E64" s="172">
        <v>1207226.84528</v>
      </c>
      <c r="F64" s="173">
        <f t="shared" ref="F64:F68" si="4">E64/C64</f>
        <v>0.95057231911811024</v>
      </c>
    </row>
    <row r="65" spans="2:6" ht="33.6" thickTop="1" thickBot="1" x14ac:dyDescent="0.35">
      <c r="B65" s="174" t="s">
        <v>980</v>
      </c>
      <c r="C65" s="172">
        <v>565000</v>
      </c>
      <c r="D65" s="172">
        <v>559650</v>
      </c>
      <c r="E65" s="172">
        <v>550396.94002999994</v>
      </c>
      <c r="F65" s="173">
        <f t="shared" si="4"/>
        <v>0.97415387615929194</v>
      </c>
    </row>
    <row r="66" spans="2:6" ht="33.6" thickTop="1" thickBot="1" x14ac:dyDescent="0.35">
      <c r="B66" s="174" t="s">
        <v>1543</v>
      </c>
      <c r="C66" s="172">
        <v>353000</v>
      </c>
      <c r="D66" s="172">
        <v>833762.09</v>
      </c>
      <c r="E66" s="172">
        <v>829090.50994999998</v>
      </c>
      <c r="F66" s="173">
        <f t="shared" si="4"/>
        <v>2.3486983284702547</v>
      </c>
    </row>
    <row r="67" spans="2:6" ht="33.6" thickTop="1" thickBot="1" x14ac:dyDescent="0.35">
      <c r="B67" s="174" t="s">
        <v>1544</v>
      </c>
      <c r="C67" s="172">
        <v>105650</v>
      </c>
      <c r="D67" s="172">
        <v>105650</v>
      </c>
      <c r="E67" s="172">
        <v>36457.478409999996</v>
      </c>
      <c r="F67" s="173">
        <f t="shared" si="4"/>
        <v>0.34507788367250353</v>
      </c>
    </row>
    <row r="68" spans="2:6" ht="17.399999999999999" thickTop="1" thickBot="1" x14ac:dyDescent="0.35">
      <c r="B68" s="174" t="s">
        <v>1545</v>
      </c>
      <c r="C68" s="172">
        <f>C63-C64-C65-C66-C67</f>
        <v>1013750</v>
      </c>
      <c r="D68" s="172">
        <f>D63-D64-D65-D66-D67</f>
        <v>452502.54276000045</v>
      </c>
      <c r="E68" s="172">
        <f>E63-E64-E65-E66-E67</f>
        <v>429076.60411999945</v>
      </c>
      <c r="F68" s="173">
        <f t="shared" si="4"/>
        <v>0.4232568228064113</v>
      </c>
    </row>
    <row r="69" spans="2:6" ht="15" thickTop="1" x14ac:dyDescent="0.3"/>
  </sheetData>
  <autoFilter ref="A2:K2" xr:uid="{00000000-0009-0000-0000-00000C000000}"/>
  <pageMargins left="1" right="1" top="1" bottom="1" header="1" footer="1"/>
  <pageSetup scale="4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WVP69"/>
  <sheetViews>
    <sheetView showGridLines="0" view="pageBreakPreview" zoomScaleNormal="100" zoomScaleSheetLayoutView="100" workbookViewId="0">
      <selection activeCell="L14" sqref="L14"/>
    </sheetView>
  </sheetViews>
  <sheetFormatPr defaultRowHeight="13.2" x14ac:dyDescent="0.25"/>
  <cols>
    <col min="1" max="1" width="7.6640625" style="68" customWidth="1"/>
    <col min="2" max="2" width="60.6640625" style="68" customWidth="1"/>
    <col min="3" max="5" width="17" style="69" customWidth="1"/>
    <col min="6" max="6" width="16.109375" style="70" customWidth="1"/>
    <col min="7" max="7" width="9.109375" style="68"/>
    <col min="8" max="8" width="15.88671875" style="68" bestFit="1" customWidth="1"/>
    <col min="9" max="10" width="13" style="68" bestFit="1" customWidth="1"/>
    <col min="11" max="257" width="9.109375" style="68"/>
    <col min="258" max="258" width="7.6640625" style="68" customWidth="1"/>
    <col min="259" max="259" width="51.5546875" style="68" customWidth="1"/>
    <col min="260" max="261" width="18.5546875" style="68" customWidth="1"/>
    <col min="262" max="262" width="16.33203125" style="68" customWidth="1"/>
    <col min="263" max="263" width="9.109375" style="68"/>
    <col min="264" max="264" width="15.33203125" style="68" bestFit="1" customWidth="1"/>
    <col min="265" max="513" width="9.109375" style="68"/>
    <col min="514" max="514" width="7.6640625" style="68" customWidth="1"/>
    <col min="515" max="515" width="51.5546875" style="68" customWidth="1"/>
    <col min="516" max="517" width="18.5546875" style="68" customWidth="1"/>
    <col min="518" max="518" width="16.33203125" style="68" customWidth="1"/>
    <col min="519" max="519" width="9.109375" style="68"/>
    <col min="520" max="520" width="15.33203125" style="68" bestFit="1" customWidth="1"/>
    <col min="521" max="769" width="9.109375" style="68"/>
    <col min="770" max="770" width="7.6640625" style="68" customWidth="1"/>
    <col min="771" max="771" width="51.5546875" style="68" customWidth="1"/>
    <col min="772" max="773" width="18.5546875" style="68" customWidth="1"/>
    <col min="774" max="774" width="16.33203125" style="68" customWidth="1"/>
    <col min="775" max="775" width="9.109375" style="68"/>
    <col min="776" max="776" width="15.33203125" style="68" bestFit="1" customWidth="1"/>
    <col min="777" max="1025" width="9.109375" style="68"/>
    <col min="1026" max="1026" width="7.6640625" style="68" customWidth="1"/>
    <col min="1027" max="1027" width="51.5546875" style="68" customWidth="1"/>
    <col min="1028" max="1029" width="18.5546875" style="68" customWidth="1"/>
    <col min="1030" max="1030" width="16.33203125" style="68" customWidth="1"/>
    <col min="1031" max="1031" width="9.109375" style="68"/>
    <col min="1032" max="1032" width="15.33203125" style="68" bestFit="1" customWidth="1"/>
    <col min="1033" max="1281" width="9.109375" style="68"/>
    <col min="1282" max="1282" width="7.6640625" style="68" customWidth="1"/>
    <col min="1283" max="1283" width="51.5546875" style="68" customWidth="1"/>
    <col min="1284" max="1285" width="18.5546875" style="68" customWidth="1"/>
    <col min="1286" max="1286" width="16.33203125" style="68" customWidth="1"/>
    <col min="1287" max="1287" width="9.109375" style="68"/>
    <col min="1288" max="1288" width="15.33203125" style="68" bestFit="1" customWidth="1"/>
    <col min="1289" max="1537" width="9.109375" style="68"/>
    <col min="1538" max="1538" width="7.6640625" style="68" customWidth="1"/>
    <col min="1539" max="1539" width="51.5546875" style="68" customWidth="1"/>
    <col min="1540" max="1541" width="18.5546875" style="68" customWidth="1"/>
    <col min="1542" max="1542" width="16.33203125" style="68" customWidth="1"/>
    <col min="1543" max="1543" width="9.109375" style="68"/>
    <col min="1544" max="1544" width="15.33203125" style="68" bestFit="1" customWidth="1"/>
    <col min="1545" max="1793" width="9.109375" style="68"/>
    <col min="1794" max="1794" width="7.6640625" style="68" customWidth="1"/>
    <col min="1795" max="1795" width="51.5546875" style="68" customWidth="1"/>
    <col min="1796" max="1797" width="18.5546875" style="68" customWidth="1"/>
    <col min="1798" max="1798" width="16.33203125" style="68" customWidth="1"/>
    <col min="1799" max="1799" width="9.109375" style="68"/>
    <col min="1800" max="1800" width="15.33203125" style="68" bestFit="1" customWidth="1"/>
    <col min="1801" max="2049" width="9.109375" style="68"/>
    <col min="2050" max="2050" width="7.6640625" style="68" customWidth="1"/>
    <col min="2051" max="2051" width="51.5546875" style="68" customWidth="1"/>
    <col min="2052" max="2053" width="18.5546875" style="68" customWidth="1"/>
    <col min="2054" max="2054" width="16.33203125" style="68" customWidth="1"/>
    <col min="2055" max="2055" width="9.109375" style="68"/>
    <col min="2056" max="2056" width="15.33203125" style="68" bestFit="1" customWidth="1"/>
    <col min="2057" max="2305" width="9.109375" style="68"/>
    <col min="2306" max="2306" width="7.6640625" style="68" customWidth="1"/>
    <col min="2307" max="2307" width="51.5546875" style="68" customWidth="1"/>
    <col min="2308" max="2309" width="18.5546875" style="68" customWidth="1"/>
    <col min="2310" max="2310" width="16.33203125" style="68" customWidth="1"/>
    <col min="2311" max="2311" width="9.109375" style="68"/>
    <col min="2312" max="2312" width="15.33203125" style="68" bestFit="1" customWidth="1"/>
    <col min="2313" max="2561" width="9.109375" style="68"/>
    <col min="2562" max="2562" width="7.6640625" style="68" customWidth="1"/>
    <col min="2563" max="2563" width="51.5546875" style="68" customWidth="1"/>
    <col min="2564" max="2565" width="18.5546875" style="68" customWidth="1"/>
    <col min="2566" max="2566" width="16.33203125" style="68" customWidth="1"/>
    <col min="2567" max="2567" width="9.109375" style="68"/>
    <col min="2568" max="2568" width="15.33203125" style="68" bestFit="1" customWidth="1"/>
    <col min="2569" max="2817" width="9.109375" style="68"/>
    <col min="2818" max="2818" width="7.6640625" style="68" customWidth="1"/>
    <col min="2819" max="2819" width="51.5546875" style="68" customWidth="1"/>
    <col min="2820" max="2821" width="18.5546875" style="68" customWidth="1"/>
    <col min="2822" max="2822" width="16.33203125" style="68" customWidth="1"/>
    <col min="2823" max="2823" width="9.109375" style="68"/>
    <col min="2824" max="2824" width="15.33203125" style="68" bestFit="1" customWidth="1"/>
    <col min="2825" max="3073" width="9.109375" style="68"/>
    <col min="3074" max="3074" width="7.6640625" style="68" customWidth="1"/>
    <col min="3075" max="3075" width="51.5546875" style="68" customWidth="1"/>
    <col min="3076" max="3077" width="18.5546875" style="68" customWidth="1"/>
    <col min="3078" max="3078" width="16.33203125" style="68" customWidth="1"/>
    <col min="3079" max="3079" width="9.109375" style="68"/>
    <col min="3080" max="3080" width="15.33203125" style="68" bestFit="1" customWidth="1"/>
    <col min="3081" max="3329" width="9.109375" style="68"/>
    <col min="3330" max="3330" width="7.6640625" style="68" customWidth="1"/>
    <col min="3331" max="3331" width="51.5546875" style="68" customWidth="1"/>
    <col min="3332" max="3333" width="18.5546875" style="68" customWidth="1"/>
    <col min="3334" max="3334" width="16.33203125" style="68" customWidth="1"/>
    <col min="3335" max="3335" width="9.109375" style="68"/>
    <col min="3336" max="3336" width="15.33203125" style="68" bestFit="1" customWidth="1"/>
    <col min="3337" max="3585" width="9.109375" style="68"/>
    <col min="3586" max="3586" width="7.6640625" style="68" customWidth="1"/>
    <col min="3587" max="3587" width="51.5546875" style="68" customWidth="1"/>
    <col min="3588" max="3589" width="18.5546875" style="68" customWidth="1"/>
    <col min="3590" max="3590" width="16.33203125" style="68" customWidth="1"/>
    <col min="3591" max="3591" width="9.109375" style="68"/>
    <col min="3592" max="3592" width="15.33203125" style="68" bestFit="1" customWidth="1"/>
    <col min="3593" max="3841" width="9.109375" style="68"/>
    <col min="3842" max="3842" width="7.6640625" style="68" customWidth="1"/>
    <col min="3843" max="3843" width="51.5546875" style="68" customWidth="1"/>
    <col min="3844" max="3845" width="18.5546875" style="68" customWidth="1"/>
    <col min="3846" max="3846" width="16.33203125" style="68" customWidth="1"/>
    <col min="3847" max="3847" width="9.109375" style="68"/>
    <col min="3848" max="3848" width="15.33203125" style="68" bestFit="1" customWidth="1"/>
    <col min="3849" max="4097" width="9.109375" style="68"/>
    <col min="4098" max="4098" width="7.6640625" style="68" customWidth="1"/>
    <col min="4099" max="4099" width="51.5546875" style="68" customWidth="1"/>
    <col min="4100" max="4101" width="18.5546875" style="68" customWidth="1"/>
    <col min="4102" max="4102" width="16.33203125" style="68" customWidth="1"/>
    <col min="4103" max="4103" width="9.109375" style="68"/>
    <col min="4104" max="4104" width="15.33203125" style="68" bestFit="1" customWidth="1"/>
    <col min="4105" max="4353" width="9.109375" style="68"/>
    <col min="4354" max="4354" width="7.6640625" style="68" customWidth="1"/>
    <col min="4355" max="4355" width="51.5546875" style="68" customWidth="1"/>
    <col min="4356" max="4357" width="18.5546875" style="68" customWidth="1"/>
    <col min="4358" max="4358" width="16.33203125" style="68" customWidth="1"/>
    <col min="4359" max="4359" width="9.109375" style="68"/>
    <col min="4360" max="4360" width="15.33203125" style="68" bestFit="1" customWidth="1"/>
    <col min="4361" max="4609" width="9.109375" style="68"/>
    <col min="4610" max="4610" width="7.6640625" style="68" customWidth="1"/>
    <col min="4611" max="4611" width="51.5546875" style="68" customWidth="1"/>
    <col min="4612" max="4613" width="18.5546875" style="68" customWidth="1"/>
    <col min="4614" max="4614" width="16.33203125" style="68" customWidth="1"/>
    <col min="4615" max="4615" width="9.109375" style="68"/>
    <col min="4616" max="4616" width="15.33203125" style="68" bestFit="1" customWidth="1"/>
    <col min="4617" max="4865" width="9.109375" style="68"/>
    <col min="4866" max="4866" width="7.6640625" style="68" customWidth="1"/>
    <col min="4867" max="4867" width="51.5546875" style="68" customWidth="1"/>
    <col min="4868" max="4869" width="18.5546875" style="68" customWidth="1"/>
    <col min="4870" max="4870" width="16.33203125" style="68" customWidth="1"/>
    <col min="4871" max="4871" width="9.109375" style="68"/>
    <col min="4872" max="4872" width="15.33203125" style="68" bestFit="1" customWidth="1"/>
    <col min="4873" max="5121" width="9.109375" style="68"/>
    <col min="5122" max="5122" width="7.6640625" style="68" customWidth="1"/>
    <col min="5123" max="5123" width="51.5546875" style="68" customWidth="1"/>
    <col min="5124" max="5125" width="18.5546875" style="68" customWidth="1"/>
    <col min="5126" max="5126" width="16.33203125" style="68" customWidth="1"/>
    <col min="5127" max="5127" width="9.109375" style="68"/>
    <col min="5128" max="5128" width="15.33203125" style="68" bestFit="1" customWidth="1"/>
    <col min="5129" max="5377" width="9.109375" style="68"/>
    <col min="5378" max="5378" width="7.6640625" style="68" customWidth="1"/>
    <col min="5379" max="5379" width="51.5546875" style="68" customWidth="1"/>
    <col min="5380" max="5381" width="18.5546875" style="68" customWidth="1"/>
    <col min="5382" max="5382" width="16.33203125" style="68" customWidth="1"/>
    <col min="5383" max="5383" width="9.109375" style="68"/>
    <col min="5384" max="5384" width="15.33203125" style="68" bestFit="1" customWidth="1"/>
    <col min="5385" max="5633" width="9.109375" style="68"/>
    <col min="5634" max="5634" width="7.6640625" style="68" customWidth="1"/>
    <col min="5635" max="5635" width="51.5546875" style="68" customWidth="1"/>
    <col min="5636" max="5637" width="18.5546875" style="68" customWidth="1"/>
    <col min="5638" max="5638" width="16.33203125" style="68" customWidth="1"/>
    <col min="5639" max="5639" width="9.109375" style="68"/>
    <col min="5640" max="5640" width="15.33203125" style="68" bestFit="1" customWidth="1"/>
    <col min="5641" max="5889" width="9.109375" style="68"/>
    <col min="5890" max="5890" width="7.6640625" style="68" customWidth="1"/>
    <col min="5891" max="5891" width="51.5546875" style="68" customWidth="1"/>
    <col min="5892" max="5893" width="18.5546875" style="68" customWidth="1"/>
    <col min="5894" max="5894" width="16.33203125" style="68" customWidth="1"/>
    <col min="5895" max="5895" width="9.109375" style="68"/>
    <col min="5896" max="5896" width="15.33203125" style="68" bestFit="1" customWidth="1"/>
    <col min="5897" max="6145" width="9.109375" style="68"/>
    <col min="6146" max="6146" width="7.6640625" style="68" customWidth="1"/>
    <col min="6147" max="6147" width="51.5546875" style="68" customWidth="1"/>
    <col min="6148" max="6149" width="18.5546875" style="68" customWidth="1"/>
    <col min="6150" max="6150" width="16.33203125" style="68" customWidth="1"/>
    <col min="6151" max="6151" width="9.109375" style="68"/>
    <col min="6152" max="6152" width="15.33203125" style="68" bestFit="1" customWidth="1"/>
    <col min="6153" max="6401" width="9.109375" style="68"/>
    <col min="6402" max="6402" width="7.6640625" style="68" customWidth="1"/>
    <col min="6403" max="6403" width="51.5546875" style="68" customWidth="1"/>
    <col min="6404" max="6405" width="18.5546875" style="68" customWidth="1"/>
    <col min="6406" max="6406" width="16.33203125" style="68" customWidth="1"/>
    <col min="6407" max="6407" width="9.109375" style="68"/>
    <col min="6408" max="6408" width="15.33203125" style="68" bestFit="1" customWidth="1"/>
    <col min="6409" max="6657" width="9.109375" style="68"/>
    <col min="6658" max="6658" width="7.6640625" style="68" customWidth="1"/>
    <col min="6659" max="6659" width="51.5546875" style="68" customWidth="1"/>
    <col min="6660" max="6661" width="18.5546875" style="68" customWidth="1"/>
    <col min="6662" max="6662" width="16.33203125" style="68" customWidth="1"/>
    <col min="6663" max="6663" width="9.109375" style="68"/>
    <col min="6664" max="6664" width="15.33203125" style="68" bestFit="1" customWidth="1"/>
    <col min="6665" max="6913" width="9.109375" style="68"/>
    <col min="6914" max="6914" width="7.6640625" style="68" customWidth="1"/>
    <col min="6915" max="6915" width="51.5546875" style="68" customWidth="1"/>
    <col min="6916" max="6917" width="18.5546875" style="68" customWidth="1"/>
    <col min="6918" max="6918" width="16.33203125" style="68" customWidth="1"/>
    <col min="6919" max="6919" width="9.109375" style="68"/>
    <col min="6920" max="6920" width="15.33203125" style="68" bestFit="1" customWidth="1"/>
    <col min="6921" max="7169" width="9.109375" style="68"/>
    <col min="7170" max="7170" width="7.6640625" style="68" customWidth="1"/>
    <col min="7171" max="7171" width="51.5546875" style="68" customWidth="1"/>
    <col min="7172" max="7173" width="18.5546875" style="68" customWidth="1"/>
    <col min="7174" max="7174" width="16.33203125" style="68" customWidth="1"/>
    <col min="7175" max="7175" width="9.109375" style="68"/>
    <col min="7176" max="7176" width="15.33203125" style="68" bestFit="1" customWidth="1"/>
    <col min="7177" max="7425" width="9.109375" style="68"/>
    <col min="7426" max="7426" width="7.6640625" style="68" customWidth="1"/>
    <col min="7427" max="7427" width="51.5546875" style="68" customWidth="1"/>
    <col min="7428" max="7429" width="18.5546875" style="68" customWidth="1"/>
    <col min="7430" max="7430" width="16.33203125" style="68" customWidth="1"/>
    <col min="7431" max="7431" width="9.109375" style="68"/>
    <col min="7432" max="7432" width="15.33203125" style="68" bestFit="1" customWidth="1"/>
    <col min="7433" max="7681" width="9.109375" style="68"/>
    <col min="7682" max="7682" width="7.6640625" style="68" customWidth="1"/>
    <col min="7683" max="7683" width="51.5546875" style="68" customWidth="1"/>
    <col min="7684" max="7685" width="18.5546875" style="68" customWidth="1"/>
    <col min="7686" max="7686" width="16.33203125" style="68" customWidth="1"/>
    <col min="7687" max="7687" width="9.109375" style="68"/>
    <col min="7688" max="7688" width="15.33203125" style="68" bestFit="1" customWidth="1"/>
    <col min="7689" max="7937" width="9.109375" style="68"/>
    <col min="7938" max="7938" width="7.6640625" style="68" customWidth="1"/>
    <col min="7939" max="7939" width="51.5546875" style="68" customWidth="1"/>
    <col min="7940" max="7941" width="18.5546875" style="68" customWidth="1"/>
    <col min="7942" max="7942" width="16.33203125" style="68" customWidth="1"/>
    <col min="7943" max="7943" width="9.109375" style="68"/>
    <col min="7944" max="7944" width="15.33203125" style="68" bestFit="1" customWidth="1"/>
    <col min="7945" max="8193" width="9.109375" style="68"/>
    <col min="8194" max="8194" width="7.6640625" style="68" customWidth="1"/>
    <col min="8195" max="8195" width="51.5546875" style="68" customWidth="1"/>
    <col min="8196" max="8197" width="18.5546875" style="68" customWidth="1"/>
    <col min="8198" max="8198" width="16.33203125" style="68" customWidth="1"/>
    <col min="8199" max="8199" width="9.109375" style="68"/>
    <col min="8200" max="8200" width="15.33203125" style="68" bestFit="1" customWidth="1"/>
    <col min="8201" max="8449" width="9.109375" style="68"/>
    <col min="8450" max="8450" width="7.6640625" style="68" customWidth="1"/>
    <col min="8451" max="8451" width="51.5546875" style="68" customWidth="1"/>
    <col min="8452" max="8453" width="18.5546875" style="68" customWidth="1"/>
    <col min="8454" max="8454" width="16.33203125" style="68" customWidth="1"/>
    <col min="8455" max="8455" width="9.109375" style="68"/>
    <col min="8456" max="8456" width="15.33203125" style="68" bestFit="1" customWidth="1"/>
    <col min="8457" max="8705" width="9.109375" style="68"/>
    <col min="8706" max="8706" width="7.6640625" style="68" customWidth="1"/>
    <col min="8707" max="8707" width="51.5546875" style="68" customWidth="1"/>
    <col min="8708" max="8709" width="18.5546875" style="68" customWidth="1"/>
    <col min="8710" max="8710" width="16.33203125" style="68" customWidth="1"/>
    <col min="8711" max="8711" width="9.109375" style="68"/>
    <col min="8712" max="8712" width="15.33203125" style="68" bestFit="1" customWidth="1"/>
    <col min="8713" max="8961" width="9.109375" style="68"/>
    <col min="8962" max="8962" width="7.6640625" style="68" customWidth="1"/>
    <col min="8963" max="8963" width="51.5546875" style="68" customWidth="1"/>
    <col min="8964" max="8965" width="18.5546875" style="68" customWidth="1"/>
    <col min="8966" max="8966" width="16.33203125" style="68" customWidth="1"/>
    <col min="8967" max="8967" width="9.109375" style="68"/>
    <col min="8968" max="8968" width="15.33203125" style="68" bestFit="1" customWidth="1"/>
    <col min="8969" max="9217" width="9.109375" style="68"/>
    <col min="9218" max="9218" width="7.6640625" style="68" customWidth="1"/>
    <col min="9219" max="9219" width="51.5546875" style="68" customWidth="1"/>
    <col min="9220" max="9221" width="18.5546875" style="68" customWidth="1"/>
    <col min="9222" max="9222" width="16.33203125" style="68" customWidth="1"/>
    <col min="9223" max="9223" width="9.109375" style="68"/>
    <col min="9224" max="9224" width="15.33203125" style="68" bestFit="1" customWidth="1"/>
    <col min="9225" max="9473" width="9.109375" style="68"/>
    <col min="9474" max="9474" width="7.6640625" style="68" customWidth="1"/>
    <col min="9475" max="9475" width="51.5546875" style="68" customWidth="1"/>
    <col min="9476" max="9477" width="18.5546875" style="68" customWidth="1"/>
    <col min="9478" max="9478" width="16.33203125" style="68" customWidth="1"/>
    <col min="9479" max="9479" width="9.109375" style="68"/>
    <col min="9480" max="9480" width="15.33203125" style="68" bestFit="1" customWidth="1"/>
    <col min="9481" max="9729" width="9.109375" style="68"/>
    <col min="9730" max="9730" width="7.6640625" style="68" customWidth="1"/>
    <col min="9731" max="9731" width="51.5546875" style="68" customWidth="1"/>
    <col min="9732" max="9733" width="18.5546875" style="68" customWidth="1"/>
    <col min="9734" max="9734" width="16.33203125" style="68" customWidth="1"/>
    <col min="9735" max="9735" width="9.109375" style="68"/>
    <col min="9736" max="9736" width="15.33203125" style="68" bestFit="1" customWidth="1"/>
    <col min="9737" max="9985" width="9.109375" style="68"/>
    <col min="9986" max="9986" width="7.6640625" style="68" customWidth="1"/>
    <col min="9987" max="9987" width="51.5546875" style="68" customWidth="1"/>
    <col min="9988" max="9989" width="18.5546875" style="68" customWidth="1"/>
    <col min="9990" max="9990" width="16.33203125" style="68" customWidth="1"/>
    <col min="9991" max="9991" width="9.109375" style="68"/>
    <col min="9992" max="9992" width="15.33203125" style="68" bestFit="1" customWidth="1"/>
    <col min="9993" max="10241" width="9.109375" style="68"/>
    <col min="10242" max="10242" width="7.6640625" style="68" customWidth="1"/>
    <col min="10243" max="10243" width="51.5546875" style="68" customWidth="1"/>
    <col min="10244" max="10245" width="18.5546875" style="68" customWidth="1"/>
    <col min="10246" max="10246" width="16.33203125" style="68" customWidth="1"/>
    <col min="10247" max="10247" width="9.109375" style="68"/>
    <col min="10248" max="10248" width="15.33203125" style="68" bestFit="1" customWidth="1"/>
    <col min="10249" max="10497" width="9.109375" style="68"/>
    <col min="10498" max="10498" width="7.6640625" style="68" customWidth="1"/>
    <col min="10499" max="10499" width="51.5546875" style="68" customWidth="1"/>
    <col min="10500" max="10501" width="18.5546875" style="68" customWidth="1"/>
    <col min="10502" max="10502" width="16.33203125" style="68" customWidth="1"/>
    <col min="10503" max="10503" width="9.109375" style="68"/>
    <col min="10504" max="10504" width="15.33203125" style="68" bestFit="1" customWidth="1"/>
    <col min="10505" max="10753" width="9.109375" style="68"/>
    <col min="10754" max="10754" width="7.6640625" style="68" customWidth="1"/>
    <col min="10755" max="10755" width="51.5546875" style="68" customWidth="1"/>
    <col min="10756" max="10757" width="18.5546875" style="68" customWidth="1"/>
    <col min="10758" max="10758" width="16.33203125" style="68" customWidth="1"/>
    <col min="10759" max="10759" width="9.109375" style="68"/>
    <col min="10760" max="10760" width="15.33203125" style="68" bestFit="1" customWidth="1"/>
    <col min="10761" max="11009" width="9.109375" style="68"/>
    <col min="11010" max="11010" width="7.6640625" style="68" customWidth="1"/>
    <col min="11011" max="11011" width="51.5546875" style="68" customWidth="1"/>
    <col min="11012" max="11013" width="18.5546875" style="68" customWidth="1"/>
    <col min="11014" max="11014" width="16.33203125" style="68" customWidth="1"/>
    <col min="11015" max="11015" width="9.109375" style="68"/>
    <col min="11016" max="11016" width="15.33203125" style="68" bestFit="1" customWidth="1"/>
    <col min="11017" max="11265" width="9.109375" style="68"/>
    <col min="11266" max="11266" width="7.6640625" style="68" customWidth="1"/>
    <col min="11267" max="11267" width="51.5546875" style="68" customWidth="1"/>
    <col min="11268" max="11269" width="18.5546875" style="68" customWidth="1"/>
    <col min="11270" max="11270" width="16.33203125" style="68" customWidth="1"/>
    <col min="11271" max="11271" width="9.109375" style="68"/>
    <col min="11272" max="11272" width="15.33203125" style="68" bestFit="1" customWidth="1"/>
    <col min="11273" max="11521" width="9.109375" style="68"/>
    <col min="11522" max="11522" width="7.6640625" style="68" customWidth="1"/>
    <col min="11523" max="11523" width="51.5546875" style="68" customWidth="1"/>
    <col min="11524" max="11525" width="18.5546875" style="68" customWidth="1"/>
    <col min="11526" max="11526" width="16.33203125" style="68" customWidth="1"/>
    <col min="11527" max="11527" width="9.109375" style="68"/>
    <col min="11528" max="11528" width="15.33203125" style="68" bestFit="1" customWidth="1"/>
    <col min="11529" max="11777" width="9.109375" style="68"/>
    <col min="11778" max="11778" width="7.6640625" style="68" customWidth="1"/>
    <col min="11779" max="11779" width="51.5546875" style="68" customWidth="1"/>
    <col min="11780" max="11781" width="18.5546875" style="68" customWidth="1"/>
    <col min="11782" max="11782" width="16.33203125" style="68" customWidth="1"/>
    <col min="11783" max="11783" width="9.109375" style="68"/>
    <col min="11784" max="11784" width="15.33203125" style="68" bestFit="1" customWidth="1"/>
    <col min="11785" max="12033" width="9.109375" style="68"/>
    <col min="12034" max="12034" width="7.6640625" style="68" customWidth="1"/>
    <col min="12035" max="12035" width="51.5546875" style="68" customWidth="1"/>
    <col min="12036" max="12037" width="18.5546875" style="68" customWidth="1"/>
    <col min="12038" max="12038" width="16.33203125" style="68" customWidth="1"/>
    <col min="12039" max="12039" width="9.109375" style="68"/>
    <col min="12040" max="12040" width="15.33203125" style="68" bestFit="1" customWidth="1"/>
    <col min="12041" max="12289" width="9.109375" style="68"/>
    <col min="12290" max="12290" width="7.6640625" style="68" customWidth="1"/>
    <col min="12291" max="12291" width="51.5546875" style="68" customWidth="1"/>
    <col min="12292" max="12293" width="18.5546875" style="68" customWidth="1"/>
    <col min="12294" max="12294" width="16.33203125" style="68" customWidth="1"/>
    <col min="12295" max="12295" width="9.109375" style="68"/>
    <col min="12296" max="12296" width="15.33203125" style="68" bestFit="1" customWidth="1"/>
    <col min="12297" max="12545" width="9.109375" style="68"/>
    <col min="12546" max="12546" width="7.6640625" style="68" customWidth="1"/>
    <col min="12547" max="12547" width="51.5546875" style="68" customWidth="1"/>
    <col min="12548" max="12549" width="18.5546875" style="68" customWidth="1"/>
    <col min="12550" max="12550" width="16.33203125" style="68" customWidth="1"/>
    <col min="12551" max="12551" width="9.109375" style="68"/>
    <col min="12552" max="12552" width="15.33203125" style="68" bestFit="1" customWidth="1"/>
    <col min="12553" max="12801" width="9.109375" style="68"/>
    <col min="12802" max="12802" width="7.6640625" style="68" customWidth="1"/>
    <col min="12803" max="12803" width="51.5546875" style="68" customWidth="1"/>
    <col min="12804" max="12805" width="18.5546875" style="68" customWidth="1"/>
    <col min="12806" max="12806" width="16.33203125" style="68" customWidth="1"/>
    <col min="12807" max="12807" width="9.109375" style="68"/>
    <col min="12808" max="12808" width="15.33203125" style="68" bestFit="1" customWidth="1"/>
    <col min="12809" max="13057" width="9.109375" style="68"/>
    <col min="13058" max="13058" width="7.6640625" style="68" customWidth="1"/>
    <col min="13059" max="13059" width="51.5546875" style="68" customWidth="1"/>
    <col min="13060" max="13061" width="18.5546875" style="68" customWidth="1"/>
    <col min="13062" max="13062" width="16.33203125" style="68" customWidth="1"/>
    <col min="13063" max="13063" width="9.109375" style="68"/>
    <col min="13064" max="13064" width="15.33203125" style="68" bestFit="1" customWidth="1"/>
    <col min="13065" max="13313" width="9.109375" style="68"/>
    <col min="13314" max="13314" width="7.6640625" style="68" customWidth="1"/>
    <col min="13315" max="13315" width="51.5546875" style="68" customWidth="1"/>
    <col min="13316" max="13317" width="18.5546875" style="68" customWidth="1"/>
    <col min="13318" max="13318" width="16.33203125" style="68" customWidth="1"/>
    <col min="13319" max="13319" width="9.109375" style="68"/>
    <col min="13320" max="13320" width="15.33203125" style="68" bestFit="1" customWidth="1"/>
    <col min="13321" max="13569" width="9.109375" style="68"/>
    <col min="13570" max="13570" width="7.6640625" style="68" customWidth="1"/>
    <col min="13571" max="13571" width="51.5546875" style="68" customWidth="1"/>
    <col min="13572" max="13573" width="18.5546875" style="68" customWidth="1"/>
    <col min="13574" max="13574" width="16.33203125" style="68" customWidth="1"/>
    <col min="13575" max="13575" width="9.109375" style="68"/>
    <col min="13576" max="13576" width="15.33203125" style="68" bestFit="1" customWidth="1"/>
    <col min="13577" max="13825" width="9.109375" style="68"/>
    <col min="13826" max="13826" width="7.6640625" style="68" customWidth="1"/>
    <col min="13827" max="13827" width="51.5546875" style="68" customWidth="1"/>
    <col min="13828" max="13829" width="18.5546875" style="68" customWidth="1"/>
    <col min="13830" max="13830" width="16.33203125" style="68" customWidth="1"/>
    <col min="13831" max="13831" width="9.109375" style="68"/>
    <col min="13832" max="13832" width="15.33203125" style="68" bestFit="1" customWidth="1"/>
    <col min="13833" max="14081" width="9.109375" style="68"/>
    <col min="14082" max="14082" width="7.6640625" style="68" customWidth="1"/>
    <col min="14083" max="14083" width="51.5546875" style="68" customWidth="1"/>
    <col min="14084" max="14085" width="18.5546875" style="68" customWidth="1"/>
    <col min="14086" max="14086" width="16.33203125" style="68" customWidth="1"/>
    <col min="14087" max="14087" width="9.109375" style="68"/>
    <col min="14088" max="14088" width="15.33203125" style="68" bestFit="1" customWidth="1"/>
    <col min="14089" max="14337" width="9.109375" style="68"/>
    <col min="14338" max="14338" width="7.6640625" style="68" customWidth="1"/>
    <col min="14339" max="14339" width="51.5546875" style="68" customWidth="1"/>
    <col min="14340" max="14341" width="18.5546875" style="68" customWidth="1"/>
    <col min="14342" max="14342" width="16.33203125" style="68" customWidth="1"/>
    <col min="14343" max="14343" width="9.109375" style="68"/>
    <col min="14344" max="14344" width="15.33203125" style="68" bestFit="1" customWidth="1"/>
    <col min="14345" max="14593" width="9.109375" style="68"/>
    <col min="14594" max="14594" width="7.6640625" style="68" customWidth="1"/>
    <col min="14595" max="14595" width="51.5546875" style="68" customWidth="1"/>
    <col min="14596" max="14597" width="18.5546875" style="68" customWidth="1"/>
    <col min="14598" max="14598" width="16.33203125" style="68" customWidth="1"/>
    <col min="14599" max="14599" width="9.109375" style="68"/>
    <col min="14600" max="14600" width="15.33203125" style="68" bestFit="1" customWidth="1"/>
    <col min="14601" max="14849" width="9.109375" style="68"/>
    <col min="14850" max="14850" width="7.6640625" style="68" customWidth="1"/>
    <col min="14851" max="14851" width="51.5546875" style="68" customWidth="1"/>
    <col min="14852" max="14853" width="18.5546875" style="68" customWidth="1"/>
    <col min="14854" max="14854" width="16.33203125" style="68" customWidth="1"/>
    <col min="14855" max="14855" width="9.109375" style="68"/>
    <col min="14856" max="14856" width="15.33203125" style="68" bestFit="1" customWidth="1"/>
    <col min="14857" max="15105" width="9.109375" style="68"/>
    <col min="15106" max="15106" width="7.6640625" style="68" customWidth="1"/>
    <col min="15107" max="15107" width="51.5546875" style="68" customWidth="1"/>
    <col min="15108" max="15109" width="18.5546875" style="68" customWidth="1"/>
    <col min="15110" max="15110" width="16.33203125" style="68" customWidth="1"/>
    <col min="15111" max="15111" width="9.109375" style="68"/>
    <col min="15112" max="15112" width="15.33203125" style="68" bestFit="1" customWidth="1"/>
    <col min="15113" max="15361" width="9.109375" style="68"/>
    <col min="15362" max="15362" width="7.6640625" style="68" customWidth="1"/>
    <col min="15363" max="15363" width="51.5546875" style="68" customWidth="1"/>
    <col min="15364" max="15365" width="18.5546875" style="68" customWidth="1"/>
    <col min="15366" max="15366" width="16.33203125" style="68" customWidth="1"/>
    <col min="15367" max="15367" width="9.109375" style="68"/>
    <col min="15368" max="15368" width="15.33203125" style="68" bestFit="1" customWidth="1"/>
    <col min="15369" max="15617" width="9.109375" style="68"/>
    <col min="15618" max="15618" width="7.6640625" style="68" customWidth="1"/>
    <col min="15619" max="15619" width="51.5546875" style="68" customWidth="1"/>
    <col min="15620" max="15621" width="18.5546875" style="68" customWidth="1"/>
    <col min="15622" max="15622" width="16.33203125" style="68" customWidth="1"/>
    <col min="15623" max="15623" width="9.109375" style="68"/>
    <col min="15624" max="15624" width="15.33203125" style="68" bestFit="1" customWidth="1"/>
    <col min="15625" max="15873" width="9.109375" style="68"/>
    <col min="15874" max="15874" width="7.6640625" style="68" customWidth="1"/>
    <col min="15875" max="15875" width="51.5546875" style="68" customWidth="1"/>
    <col min="15876" max="15877" width="18.5546875" style="68" customWidth="1"/>
    <col min="15878" max="15878" width="16.33203125" style="68" customWidth="1"/>
    <col min="15879" max="15879" width="9.109375" style="68"/>
    <col min="15880" max="15880" width="15.33203125" style="68" bestFit="1" customWidth="1"/>
    <col min="15881" max="16129" width="9.109375" style="68"/>
    <col min="16130" max="16130" width="7.6640625" style="68" customWidth="1"/>
    <col min="16131" max="16131" width="51.5546875" style="68" customWidth="1"/>
    <col min="16132" max="16133" width="18.5546875" style="68" customWidth="1"/>
    <col min="16134" max="16134" width="16.33203125" style="68" customWidth="1"/>
    <col min="16135" max="16135" width="9.109375" style="68"/>
    <col min="16136" max="16136" width="15.33203125" style="68" bestFit="1" customWidth="1"/>
    <col min="16137" max="16384" width="9.109375" style="68"/>
  </cols>
  <sheetData>
    <row r="1" spans="1:8" ht="17.25" customHeight="1" x14ac:dyDescent="0.25"/>
    <row r="2" spans="1:8" ht="41.4" x14ac:dyDescent="0.25">
      <c r="A2" s="43" t="s">
        <v>1030</v>
      </c>
      <c r="B2" s="71" t="s">
        <v>1031</v>
      </c>
      <c r="C2" s="71" t="s">
        <v>1032</v>
      </c>
      <c r="D2" s="71" t="s">
        <v>1033</v>
      </c>
      <c r="E2" s="71" t="s">
        <v>1034</v>
      </c>
      <c r="F2" s="71" t="s">
        <v>1035</v>
      </c>
    </row>
    <row r="3" spans="1:8" ht="15" thickBot="1" x14ac:dyDescent="0.3">
      <c r="A3" s="43" t="str">
        <f>IF(OR(D3&lt;&gt;0,E3&lt;&gt;0),"a","b")</f>
        <v>a</v>
      </c>
      <c r="B3" s="72" t="s">
        <v>0</v>
      </c>
      <c r="C3" s="73">
        <v>16357411</v>
      </c>
      <c r="D3" s="73">
        <v>16357411</v>
      </c>
      <c r="E3" s="73">
        <v>16450247.43056</v>
      </c>
      <c r="F3" s="74">
        <v>1.0056754966027326</v>
      </c>
    </row>
    <row r="4" spans="1:8" ht="15" thickTop="1" x14ac:dyDescent="0.25">
      <c r="A4" s="43" t="str">
        <f t="shared" ref="A4:A50" si="0">IF(OR(D4&lt;&gt;0,E4&lt;&gt;0),"a","b")</f>
        <v>a</v>
      </c>
      <c r="B4" s="75" t="s">
        <v>1</v>
      </c>
      <c r="C4" s="53">
        <v>14964700</v>
      </c>
      <c r="D4" s="53">
        <v>14964700</v>
      </c>
      <c r="E4" s="53">
        <v>14976686.124770001</v>
      </c>
      <c r="F4" s="76">
        <v>1.0008009599103223</v>
      </c>
    </row>
    <row r="5" spans="1:8" ht="14.4" x14ac:dyDescent="0.25">
      <c r="A5" s="43" t="str">
        <f t="shared" si="0"/>
        <v>a</v>
      </c>
      <c r="B5" s="75" t="s">
        <v>2</v>
      </c>
      <c r="C5" s="53">
        <v>342711</v>
      </c>
      <c r="D5" s="53">
        <v>342711</v>
      </c>
      <c r="E5" s="53">
        <v>359062.12925</v>
      </c>
      <c r="F5" s="76">
        <v>1.0477111305152154</v>
      </c>
      <c r="H5" s="77"/>
    </row>
    <row r="6" spans="1:8" ht="14.4" x14ac:dyDescent="0.25">
      <c r="A6" s="43" t="str">
        <f t="shared" si="0"/>
        <v>a</v>
      </c>
      <c r="B6" s="75" t="s">
        <v>3</v>
      </c>
      <c r="C6" s="53">
        <v>1050000</v>
      </c>
      <c r="D6" s="53">
        <v>1050000</v>
      </c>
      <c r="E6" s="53">
        <v>1114499.1765399999</v>
      </c>
      <c r="F6" s="76">
        <v>1.0614277871809523</v>
      </c>
    </row>
    <row r="7" spans="1:8" ht="15" thickBot="1" x14ac:dyDescent="0.3">
      <c r="A7" s="43" t="str">
        <f t="shared" si="0"/>
        <v>a</v>
      </c>
      <c r="B7" s="72" t="s">
        <v>10</v>
      </c>
      <c r="C7" s="73">
        <v>15342926.799999999</v>
      </c>
      <c r="D7" s="73">
        <v>15403468.572999999</v>
      </c>
      <c r="E7" s="73">
        <v>15350159.069399999</v>
      </c>
      <c r="F7" s="74">
        <v>0.99653912342227624</v>
      </c>
    </row>
    <row r="8" spans="1:8" ht="15" thickTop="1" x14ac:dyDescent="0.25">
      <c r="A8" s="43" t="str">
        <f t="shared" si="0"/>
        <v>a</v>
      </c>
      <c r="B8" s="75" t="s">
        <v>11</v>
      </c>
      <c r="C8" s="53">
        <v>1834733.9</v>
      </c>
      <c r="D8" s="53">
        <v>1789436.4519999996</v>
      </c>
      <c r="E8" s="53">
        <v>1792064.9548200001</v>
      </c>
      <c r="F8" s="76">
        <v>1.0014688997852159</v>
      </c>
    </row>
    <row r="9" spans="1:8" ht="14.4" x14ac:dyDescent="0.25">
      <c r="A9" s="43" t="str">
        <f t="shared" si="0"/>
        <v>a</v>
      </c>
      <c r="B9" s="75" t="s">
        <v>12</v>
      </c>
      <c r="C9" s="53">
        <v>1680416.7</v>
      </c>
      <c r="D9" s="53">
        <v>1855904.8529699999</v>
      </c>
      <c r="E9" s="53">
        <v>1870858.6213800001</v>
      </c>
      <c r="F9" s="76">
        <v>1.0080574003489833</v>
      </c>
    </row>
    <row r="10" spans="1:8" ht="14.4" x14ac:dyDescent="0.25">
      <c r="A10" s="43" t="str">
        <f t="shared" si="0"/>
        <v>a</v>
      </c>
      <c r="B10" s="75" t="s">
        <v>13</v>
      </c>
      <c r="C10" s="53">
        <v>755047</v>
      </c>
      <c r="D10" s="53">
        <v>763197</v>
      </c>
      <c r="E10" s="53">
        <v>746805.27606000006</v>
      </c>
      <c r="F10" s="76">
        <v>0.97852228986749168</v>
      </c>
    </row>
    <row r="11" spans="1:8" ht="14.4" x14ac:dyDescent="0.25">
      <c r="A11" s="43" t="str">
        <f t="shared" si="0"/>
        <v>a</v>
      </c>
      <c r="B11" s="75" t="s">
        <v>14</v>
      </c>
      <c r="C11" s="53">
        <v>994697</v>
      </c>
      <c r="D11" s="53">
        <v>1001007.8420000001</v>
      </c>
      <c r="E11" s="53">
        <v>1004617.9049999999</v>
      </c>
      <c r="F11" s="76">
        <v>1.0036064282900992</v>
      </c>
    </row>
    <row r="12" spans="1:8" ht="14.4" x14ac:dyDescent="0.25">
      <c r="A12" s="43" t="str">
        <f t="shared" si="0"/>
        <v>a</v>
      </c>
      <c r="B12" s="75" t="s">
        <v>2</v>
      </c>
      <c r="C12" s="53">
        <v>1286012</v>
      </c>
      <c r="D12" s="53">
        <v>1311443.763</v>
      </c>
      <c r="E12" s="53">
        <v>1260617.9552300002</v>
      </c>
      <c r="F12" s="76">
        <v>0.96124438637480503</v>
      </c>
    </row>
    <row r="13" spans="1:8" ht="14.4" x14ac:dyDescent="0.25">
      <c r="A13" s="43" t="str">
        <f t="shared" si="0"/>
        <v>a</v>
      </c>
      <c r="B13" s="78" t="s">
        <v>1036</v>
      </c>
      <c r="C13" s="53">
        <v>961250</v>
      </c>
      <c r="D13" s="53">
        <v>940183.15899999999</v>
      </c>
      <c r="E13" s="53">
        <v>914883.26555999997</v>
      </c>
      <c r="F13" s="76">
        <v>0.97309046306795199</v>
      </c>
    </row>
    <row r="14" spans="1:8" ht="14.4" x14ac:dyDescent="0.25">
      <c r="A14" s="43" t="str">
        <f t="shared" si="0"/>
        <v>a</v>
      </c>
      <c r="B14" s="75" t="s">
        <v>15</v>
      </c>
      <c r="C14" s="53">
        <v>6115804.1000000006</v>
      </c>
      <c r="D14" s="53">
        <v>6052846.3839999987</v>
      </c>
      <c r="E14" s="53">
        <v>6052095.2139799986</v>
      </c>
      <c r="F14" s="76">
        <v>0.99987589805318933</v>
      </c>
    </row>
    <row r="15" spans="1:8" ht="14.4" x14ac:dyDescent="0.25">
      <c r="A15" s="43" t="str">
        <f t="shared" si="0"/>
        <v>a</v>
      </c>
      <c r="B15" s="75" t="s">
        <v>16</v>
      </c>
      <c r="C15" s="53">
        <v>2676216.1</v>
      </c>
      <c r="D15" s="53">
        <v>2629632.2790299994</v>
      </c>
      <c r="E15" s="53">
        <v>2623099.1429299987</v>
      </c>
      <c r="F15" s="76">
        <v>0.99751557046508021</v>
      </c>
    </row>
    <row r="16" spans="1:8" ht="14.4" x14ac:dyDescent="0.25">
      <c r="A16" s="43" t="str">
        <f t="shared" si="0"/>
        <v>a</v>
      </c>
      <c r="B16" s="78" t="s">
        <v>1037</v>
      </c>
      <c r="C16" s="53">
        <v>1088795</v>
      </c>
      <c r="D16" s="53">
        <v>1128759.2720000001</v>
      </c>
      <c r="E16" s="53">
        <v>1136794.4121700004</v>
      </c>
      <c r="F16" s="76">
        <v>1.0071185596161378</v>
      </c>
    </row>
    <row r="17" spans="1:9" ht="15" thickBot="1" x14ac:dyDescent="0.3">
      <c r="A17" s="43" t="str">
        <f t="shared" si="0"/>
        <v>a</v>
      </c>
      <c r="B17" s="72" t="s">
        <v>1038</v>
      </c>
      <c r="C17" s="73">
        <v>1014484.2000000011</v>
      </c>
      <c r="D17" s="73">
        <v>953942.42700000107</v>
      </c>
      <c r="E17" s="73">
        <v>1100088.3611600008</v>
      </c>
      <c r="F17" s="74">
        <v>1.1532020487018337</v>
      </c>
    </row>
    <row r="18" spans="1:9" ht="15.6" thickTop="1" thickBot="1" x14ac:dyDescent="0.3">
      <c r="A18" s="43" t="str">
        <f t="shared" si="0"/>
        <v>a</v>
      </c>
      <c r="B18" s="72" t="s">
        <v>1039</v>
      </c>
      <c r="C18" s="73">
        <v>2969486.1999999997</v>
      </c>
      <c r="D18" s="73">
        <v>2926337.0320000006</v>
      </c>
      <c r="E18" s="73">
        <v>3101599.3228200008</v>
      </c>
      <c r="F18" s="74">
        <v>1.0598913552688829</v>
      </c>
    </row>
    <row r="19" spans="1:9" ht="15" thickTop="1" x14ac:dyDescent="0.25">
      <c r="A19" s="43" t="str">
        <f t="shared" si="0"/>
        <v>a</v>
      </c>
      <c r="B19" s="75" t="s">
        <v>1040</v>
      </c>
      <c r="C19" s="53">
        <v>3269486.1999999997</v>
      </c>
      <c r="D19" s="53">
        <v>3226337.0320000006</v>
      </c>
      <c r="E19" s="53">
        <v>3304432.8241500007</v>
      </c>
      <c r="F19" s="76">
        <v>1.0242057142125629</v>
      </c>
    </row>
    <row r="20" spans="1:9" ht="14.4" x14ac:dyDescent="0.25">
      <c r="A20" s="43" t="str">
        <f t="shared" si="0"/>
        <v>a</v>
      </c>
      <c r="B20" s="75" t="s">
        <v>1041</v>
      </c>
      <c r="C20" s="53">
        <v>300000</v>
      </c>
      <c r="D20" s="53">
        <v>300000</v>
      </c>
      <c r="E20" s="53">
        <v>202833.50133</v>
      </c>
      <c r="F20" s="76">
        <v>0.67611167110000003</v>
      </c>
    </row>
    <row r="21" spans="1:9" ht="15" thickBot="1" x14ac:dyDescent="0.3">
      <c r="A21" s="43" t="str">
        <f t="shared" si="0"/>
        <v>a</v>
      </c>
      <c r="B21" s="72" t="s">
        <v>1042</v>
      </c>
      <c r="C21" s="73">
        <v>-1955001.9999999986</v>
      </c>
      <c r="D21" s="73">
        <v>-1972394.6049999995</v>
      </c>
      <c r="E21" s="73">
        <v>-2001510.96166</v>
      </c>
      <c r="F21" s="74">
        <v>1.0147619328232753</v>
      </c>
    </row>
    <row r="22" spans="1:9" ht="15.6" thickTop="1" thickBot="1" x14ac:dyDescent="0.3">
      <c r="A22" s="43" t="str">
        <f t="shared" si="0"/>
        <v>a</v>
      </c>
      <c r="B22" s="72" t="s">
        <v>1043</v>
      </c>
      <c r="C22" s="73">
        <v>599677.0000000014</v>
      </c>
      <c r="D22" s="73">
        <v>618623.80000000098</v>
      </c>
      <c r="E22" s="73">
        <v>711384.60589999985</v>
      </c>
      <c r="F22" s="74">
        <v>1.1499470371169016</v>
      </c>
    </row>
    <row r="23" spans="1:9" ht="15.6" thickTop="1" thickBot="1" x14ac:dyDescent="0.3">
      <c r="A23" s="43" t="str">
        <f t="shared" si="0"/>
        <v>a</v>
      </c>
      <c r="B23" s="79" t="s">
        <v>1040</v>
      </c>
      <c r="C23" s="73">
        <v>749677.0000000014</v>
      </c>
      <c r="D23" s="73">
        <v>768623.80000000098</v>
      </c>
      <c r="E23" s="73">
        <v>855613.4809399998</v>
      </c>
      <c r="F23" s="74">
        <v>1.1131758877880162</v>
      </c>
      <c r="G23" s="80"/>
      <c r="H23" s="80"/>
      <c r="I23" s="80"/>
    </row>
    <row r="24" spans="1:9" ht="15" thickTop="1" x14ac:dyDescent="0.25">
      <c r="A24" s="43" t="str">
        <f t="shared" si="0"/>
        <v>a</v>
      </c>
      <c r="B24" s="75" t="s">
        <v>22</v>
      </c>
      <c r="C24" s="53">
        <v>263027.0000000014</v>
      </c>
      <c r="D24" s="53">
        <v>263027.00000000093</v>
      </c>
      <c r="E24" s="53">
        <v>366176.9679899998</v>
      </c>
      <c r="F24" s="76">
        <v>1.3921649412037491</v>
      </c>
    </row>
    <row r="25" spans="1:9" ht="14.4" x14ac:dyDescent="0.25">
      <c r="A25" s="43" t="str">
        <f t="shared" si="0"/>
        <v>a</v>
      </c>
      <c r="B25" s="75" t="s">
        <v>6</v>
      </c>
      <c r="C25" s="53">
        <v>486650</v>
      </c>
      <c r="D25" s="53">
        <v>493406</v>
      </c>
      <c r="E25" s="53">
        <v>477347.01361000002</v>
      </c>
      <c r="F25" s="76">
        <v>0.96745279467618961</v>
      </c>
    </row>
    <row r="26" spans="1:9" ht="14.4" x14ac:dyDescent="0.25">
      <c r="A26" s="43" t="str">
        <f t="shared" si="0"/>
        <v>a</v>
      </c>
      <c r="B26" s="75" t="s">
        <v>19</v>
      </c>
      <c r="C26" s="53">
        <v>0</v>
      </c>
      <c r="D26" s="53">
        <v>12190.8</v>
      </c>
      <c r="E26" s="53">
        <v>12089.499339999998</v>
      </c>
      <c r="F26" s="76">
        <v>0.99169040095809946</v>
      </c>
    </row>
    <row r="27" spans="1:9" ht="15" thickBot="1" x14ac:dyDescent="0.3">
      <c r="A27" s="43" t="str">
        <f t="shared" si="0"/>
        <v>a</v>
      </c>
      <c r="B27" s="79" t="s">
        <v>1041</v>
      </c>
      <c r="C27" s="73">
        <v>150000</v>
      </c>
      <c r="D27" s="73">
        <v>150000</v>
      </c>
      <c r="E27" s="73">
        <v>144228.87503999998</v>
      </c>
      <c r="F27" s="74">
        <v>0.96152583359999988</v>
      </c>
    </row>
    <row r="28" spans="1:9" ht="15" thickTop="1" x14ac:dyDescent="0.25">
      <c r="A28" s="43" t="str">
        <f t="shared" si="0"/>
        <v>b</v>
      </c>
      <c r="B28" s="75" t="s">
        <v>22</v>
      </c>
      <c r="C28" s="53">
        <v>0</v>
      </c>
      <c r="D28" s="53">
        <v>0</v>
      </c>
      <c r="E28" s="53">
        <v>0</v>
      </c>
      <c r="F28" s="76" t="e">
        <v>#DIV/0!</v>
      </c>
    </row>
    <row r="29" spans="1:9" ht="14.4" x14ac:dyDescent="0.25">
      <c r="A29" s="43" t="str">
        <f t="shared" si="0"/>
        <v>a</v>
      </c>
      <c r="B29" s="75" t="s">
        <v>6</v>
      </c>
      <c r="C29" s="53">
        <v>150000</v>
      </c>
      <c r="D29" s="53">
        <v>150000</v>
      </c>
      <c r="E29" s="53">
        <v>143235.61736999999</v>
      </c>
      <c r="F29" s="76">
        <v>0.9549041157999999</v>
      </c>
      <c r="G29" s="81"/>
    </row>
    <row r="30" spans="1:9" ht="14.4" x14ac:dyDescent="0.25">
      <c r="A30" s="43" t="str">
        <f t="shared" si="0"/>
        <v>a</v>
      </c>
      <c r="B30" s="75" t="s">
        <v>19</v>
      </c>
      <c r="C30" s="53">
        <v>0</v>
      </c>
      <c r="D30" s="53">
        <v>0</v>
      </c>
      <c r="E30" s="53">
        <v>993.25766999999996</v>
      </c>
      <c r="F30" s="76" t="e">
        <v>#DIV/0!</v>
      </c>
      <c r="G30" s="82"/>
    </row>
    <row r="31" spans="1:9" ht="14.4" x14ac:dyDescent="0.25">
      <c r="A31" s="43" t="str">
        <f t="shared" si="0"/>
        <v>b</v>
      </c>
      <c r="B31" s="75" t="s">
        <v>20</v>
      </c>
      <c r="C31" s="53">
        <v>0</v>
      </c>
      <c r="D31" s="53">
        <v>0</v>
      </c>
      <c r="E31" s="53">
        <v>0</v>
      </c>
      <c r="F31" s="76" t="e">
        <v>#DIV/0!</v>
      </c>
    </row>
    <row r="32" spans="1:9" ht="15" thickBot="1" x14ac:dyDescent="0.3">
      <c r="A32" s="43" t="str">
        <f t="shared" si="0"/>
        <v>a</v>
      </c>
      <c r="B32" s="72" t="s">
        <v>1044</v>
      </c>
      <c r="C32" s="73">
        <v>2554679</v>
      </c>
      <c r="D32" s="73">
        <v>2591018.4050000003</v>
      </c>
      <c r="E32" s="73">
        <v>2712895.5675599999</v>
      </c>
      <c r="F32" s="74">
        <v>1.0470383237435936</v>
      </c>
    </row>
    <row r="33" spans="1:8" ht="15.6" thickTop="1" thickBot="1" x14ac:dyDescent="0.3">
      <c r="A33" s="43" t="str">
        <f t="shared" si="0"/>
        <v>a</v>
      </c>
      <c r="B33" s="79" t="s">
        <v>1040</v>
      </c>
      <c r="C33" s="73">
        <v>3641637</v>
      </c>
      <c r="D33" s="73">
        <v>3641637</v>
      </c>
      <c r="E33" s="73">
        <v>3731879.6712799999</v>
      </c>
      <c r="F33" s="74">
        <v>1.0247807981081036</v>
      </c>
    </row>
    <row r="34" spans="1:8" ht="15.6" thickTop="1" thickBot="1" x14ac:dyDescent="0.3">
      <c r="A34" s="43" t="str">
        <f t="shared" si="0"/>
        <v>a</v>
      </c>
      <c r="B34" s="83" t="s">
        <v>1045</v>
      </c>
      <c r="C34" s="73">
        <v>1300000</v>
      </c>
      <c r="D34" s="73">
        <v>1300000</v>
      </c>
      <c r="E34" s="73">
        <v>1346339.7929199999</v>
      </c>
      <c r="F34" s="74">
        <v>1.0356459945538461</v>
      </c>
    </row>
    <row r="35" spans="1:8" ht="15" thickTop="1" x14ac:dyDescent="0.25">
      <c r="A35" s="43" t="str">
        <f t="shared" si="0"/>
        <v>a</v>
      </c>
      <c r="B35" s="84" t="s">
        <v>8</v>
      </c>
      <c r="C35" s="53">
        <v>1300000</v>
      </c>
      <c r="D35" s="53">
        <v>1300000</v>
      </c>
      <c r="E35" s="53">
        <v>1346339.7929199999</v>
      </c>
      <c r="F35" s="76">
        <v>1.0356459945538461</v>
      </c>
    </row>
    <row r="36" spans="1:8" ht="14.4" x14ac:dyDescent="0.25">
      <c r="A36" s="43" t="str">
        <f t="shared" si="0"/>
        <v>b</v>
      </c>
      <c r="B36" s="84" t="s">
        <v>9</v>
      </c>
      <c r="C36" s="53">
        <v>0</v>
      </c>
      <c r="D36" s="53">
        <v>0</v>
      </c>
      <c r="E36" s="53">
        <v>0</v>
      </c>
      <c r="F36" s="76" t="e">
        <v>#DIV/0!</v>
      </c>
    </row>
    <row r="37" spans="1:8" ht="15" thickBot="1" x14ac:dyDescent="0.3">
      <c r="A37" s="43" t="str">
        <f t="shared" si="0"/>
        <v>a</v>
      </c>
      <c r="B37" s="83" t="s">
        <v>1046</v>
      </c>
      <c r="C37" s="73">
        <v>2341637</v>
      </c>
      <c r="D37" s="73">
        <v>2341637</v>
      </c>
      <c r="E37" s="73">
        <v>2385539.87836</v>
      </c>
      <c r="F37" s="74">
        <v>1.0187487976829885</v>
      </c>
    </row>
    <row r="38" spans="1:8" ht="15" thickTop="1" x14ac:dyDescent="0.25">
      <c r="A38" s="43" t="str">
        <f t="shared" si="0"/>
        <v>b</v>
      </c>
      <c r="B38" s="84" t="s">
        <v>22</v>
      </c>
      <c r="C38" s="53">
        <v>0</v>
      </c>
      <c r="D38" s="53">
        <v>0</v>
      </c>
      <c r="E38" s="53">
        <v>0</v>
      </c>
      <c r="F38" s="76" t="e">
        <v>#DIV/0!</v>
      </c>
    </row>
    <row r="39" spans="1:8" ht="14.4" x14ac:dyDescent="0.25">
      <c r="A39" s="43" t="str">
        <f t="shared" si="0"/>
        <v>b</v>
      </c>
      <c r="B39" s="84" t="s">
        <v>8</v>
      </c>
      <c r="C39" s="53">
        <v>0</v>
      </c>
      <c r="D39" s="53">
        <v>0</v>
      </c>
      <c r="E39" s="53">
        <v>0</v>
      </c>
      <c r="F39" s="76" t="e">
        <v>#DIV/0!</v>
      </c>
    </row>
    <row r="40" spans="1:8" ht="14.4" x14ac:dyDescent="0.25">
      <c r="A40" s="43" t="str">
        <f t="shared" si="0"/>
        <v>a</v>
      </c>
      <c r="B40" s="84" t="s">
        <v>6</v>
      </c>
      <c r="C40" s="53">
        <v>2341637</v>
      </c>
      <c r="D40" s="53">
        <v>2341637</v>
      </c>
      <c r="E40" s="53">
        <v>2385539.87836</v>
      </c>
      <c r="F40" s="76">
        <v>1.0187487976829885</v>
      </c>
    </row>
    <row r="41" spans="1:8" ht="27.6" x14ac:dyDescent="0.25">
      <c r="A41" s="43" t="str">
        <f t="shared" si="0"/>
        <v>b</v>
      </c>
      <c r="B41" s="84" t="s">
        <v>1047</v>
      </c>
      <c r="C41" s="53">
        <v>0</v>
      </c>
      <c r="D41" s="53">
        <v>0</v>
      </c>
      <c r="E41" s="53">
        <v>0</v>
      </c>
      <c r="F41" s="76" t="e">
        <v>#DIV/0!</v>
      </c>
    </row>
    <row r="42" spans="1:8" ht="15" thickBot="1" x14ac:dyDescent="0.3">
      <c r="A42" s="43" t="str">
        <f t="shared" si="0"/>
        <v>a</v>
      </c>
      <c r="B42" s="79" t="s">
        <v>1041</v>
      </c>
      <c r="C42" s="73">
        <v>1086958</v>
      </c>
      <c r="D42" s="73">
        <v>1050618.595</v>
      </c>
      <c r="E42" s="73">
        <v>1018984.10372</v>
      </c>
      <c r="F42" s="74">
        <v>0.96988965221960499</v>
      </c>
    </row>
    <row r="43" spans="1:8" ht="15.6" thickTop="1" thickBot="1" x14ac:dyDescent="0.3">
      <c r="A43" s="43" t="str">
        <f t="shared" si="0"/>
        <v>a</v>
      </c>
      <c r="B43" s="83" t="s">
        <v>1045</v>
      </c>
      <c r="C43" s="73">
        <v>43233</v>
      </c>
      <c r="D43" s="73">
        <v>42854.44</v>
      </c>
      <c r="E43" s="73">
        <v>42854.44</v>
      </c>
      <c r="F43" s="74">
        <v>1</v>
      </c>
    </row>
    <row r="44" spans="1:8" ht="15" thickTop="1" x14ac:dyDescent="0.25">
      <c r="A44" s="43" t="str">
        <f t="shared" si="0"/>
        <v>a</v>
      </c>
      <c r="B44" s="84" t="s">
        <v>8</v>
      </c>
      <c r="C44" s="53">
        <v>40000</v>
      </c>
      <c r="D44" s="53">
        <v>40000</v>
      </c>
      <c r="E44" s="53">
        <v>40000</v>
      </c>
      <c r="F44" s="76">
        <v>1</v>
      </c>
    </row>
    <row r="45" spans="1:8" ht="14.4" x14ac:dyDescent="0.25">
      <c r="A45" s="43" t="str">
        <f t="shared" si="0"/>
        <v>a</v>
      </c>
      <c r="B45" s="84" t="s">
        <v>6</v>
      </c>
      <c r="C45" s="53">
        <v>3233</v>
      </c>
      <c r="D45" s="53">
        <v>2854.44</v>
      </c>
      <c r="E45" s="53">
        <v>2854.44</v>
      </c>
      <c r="F45" s="76">
        <v>1</v>
      </c>
    </row>
    <row r="46" spans="1:8" ht="14.4" x14ac:dyDescent="0.25">
      <c r="A46" s="43" t="str">
        <f t="shared" si="0"/>
        <v>b</v>
      </c>
      <c r="B46" s="84" t="s">
        <v>9</v>
      </c>
      <c r="C46" s="53">
        <v>0</v>
      </c>
      <c r="D46" s="53">
        <v>0</v>
      </c>
      <c r="E46" s="53">
        <v>0</v>
      </c>
      <c r="F46" s="76" t="e">
        <v>#DIV/0!</v>
      </c>
      <c r="H46" s="77"/>
    </row>
    <row r="47" spans="1:8" ht="15" thickBot="1" x14ac:dyDescent="0.3">
      <c r="A47" s="43" t="str">
        <f t="shared" si="0"/>
        <v>a</v>
      </c>
      <c r="B47" s="83" t="s">
        <v>1046</v>
      </c>
      <c r="C47" s="73">
        <v>1043725</v>
      </c>
      <c r="D47" s="73">
        <v>1007764.155</v>
      </c>
      <c r="E47" s="73">
        <v>976129.66371999995</v>
      </c>
      <c r="F47" s="74">
        <v>0.96860923151210898</v>
      </c>
      <c r="H47" s="77"/>
    </row>
    <row r="48" spans="1:8" ht="15" thickTop="1" x14ac:dyDescent="0.25">
      <c r="A48" s="43" t="str">
        <f t="shared" si="0"/>
        <v>b</v>
      </c>
      <c r="B48" s="84" t="s">
        <v>8</v>
      </c>
      <c r="C48" s="53">
        <v>0</v>
      </c>
      <c r="D48" s="53">
        <v>0</v>
      </c>
      <c r="E48" s="53">
        <v>0</v>
      </c>
      <c r="F48" s="76" t="e">
        <v>#DIV/0!</v>
      </c>
    </row>
    <row r="49" spans="1:10" ht="14.4" x14ac:dyDescent="0.25">
      <c r="A49" s="43" t="str">
        <f t="shared" si="0"/>
        <v>a</v>
      </c>
      <c r="B49" s="84" t="s">
        <v>6</v>
      </c>
      <c r="C49" s="53">
        <v>1040000</v>
      </c>
      <c r="D49" s="53">
        <v>1002500</v>
      </c>
      <c r="E49" s="53">
        <v>970865.50925</v>
      </c>
      <c r="F49" s="76">
        <v>0.96844439825436412</v>
      </c>
      <c r="H49" s="77"/>
    </row>
    <row r="50" spans="1:10" ht="14.4" x14ac:dyDescent="0.25">
      <c r="A50" s="43" t="str">
        <f t="shared" si="0"/>
        <v>a</v>
      </c>
      <c r="B50" s="84" t="s">
        <v>9</v>
      </c>
      <c r="C50" s="53">
        <v>3725</v>
      </c>
      <c r="D50" s="53">
        <v>5264.1549999999997</v>
      </c>
      <c r="E50" s="53">
        <v>5264.1544700000004</v>
      </c>
      <c r="F50" s="76">
        <v>0.99999989931907418</v>
      </c>
    </row>
    <row r="51" spans="1:10" ht="14.4" x14ac:dyDescent="0.25">
      <c r="A51" s="43" t="s">
        <v>1030</v>
      </c>
      <c r="B51" s="85" t="s">
        <v>1048</v>
      </c>
      <c r="C51" s="86">
        <v>0</v>
      </c>
      <c r="D51" s="86">
        <v>0</v>
      </c>
      <c r="E51" s="86">
        <v>0</v>
      </c>
      <c r="F51" s="87"/>
    </row>
    <row r="52" spans="1:10" ht="24.75" customHeight="1" x14ac:dyDescent="0.25">
      <c r="A52" s="43" t="s">
        <v>1030</v>
      </c>
    </row>
    <row r="53" spans="1:10" ht="41.4" x14ac:dyDescent="0.25">
      <c r="A53" s="43" t="s">
        <v>1030</v>
      </c>
      <c r="B53" s="71" t="s">
        <v>330</v>
      </c>
      <c r="C53" s="71" t="s">
        <v>1032</v>
      </c>
      <c r="D53" s="71" t="s">
        <v>1033</v>
      </c>
      <c r="E53" s="71" t="s">
        <v>1034</v>
      </c>
      <c r="F53" s="71" t="s">
        <v>1035</v>
      </c>
      <c r="H53" s="81"/>
    </row>
    <row r="54" spans="1:10" ht="15" thickBot="1" x14ac:dyDescent="0.3">
      <c r="A54" s="43" t="str">
        <f t="shared" ref="A54:A63" si="1">IF(OR(D54&lt;&gt;0,E54&lt;&gt;0),"a","b")</f>
        <v>a</v>
      </c>
      <c r="B54" s="72" t="s">
        <v>23</v>
      </c>
      <c r="C54" s="73">
        <f>C55+C56+C57+C58</f>
        <v>20449048</v>
      </c>
      <c r="D54" s="73">
        <f>D55+D56+D57+D58</f>
        <v>20449048</v>
      </c>
      <c r="E54" s="73">
        <f>E55+E56+E57+E58</f>
        <v>20529189.478209998</v>
      </c>
      <c r="F54" s="88">
        <f t="shared" ref="F54:F64" si="2">E54/D54</f>
        <v>1.0039190811332634</v>
      </c>
      <c r="H54" s="81"/>
      <c r="I54" s="81"/>
    </row>
    <row r="55" spans="1:10" ht="15" thickTop="1" x14ac:dyDescent="0.25">
      <c r="A55" s="43" t="str">
        <f t="shared" si="1"/>
        <v>a</v>
      </c>
      <c r="B55" s="75" t="s">
        <v>0</v>
      </c>
      <c r="C55" s="89">
        <f>C3</f>
        <v>16357411</v>
      </c>
      <c r="D55" s="89">
        <f>D3</f>
        <v>16357411</v>
      </c>
      <c r="E55" s="89">
        <f>E3</f>
        <v>16450247.43056</v>
      </c>
      <c r="F55" s="90">
        <f t="shared" si="2"/>
        <v>1.0056754966027326</v>
      </c>
      <c r="H55" s="81"/>
    </row>
    <row r="56" spans="1:10" ht="14.4" x14ac:dyDescent="0.25">
      <c r="A56" s="43" t="str">
        <f t="shared" si="1"/>
        <v>a</v>
      </c>
      <c r="B56" s="75" t="s">
        <v>4</v>
      </c>
      <c r="C56" s="89">
        <f>C20</f>
        <v>300000</v>
      </c>
      <c r="D56" s="89">
        <f>D20</f>
        <v>300000</v>
      </c>
      <c r="E56" s="89">
        <f>E20</f>
        <v>202833.50133</v>
      </c>
      <c r="F56" s="90">
        <f t="shared" si="2"/>
        <v>0.67611167110000003</v>
      </c>
      <c r="H56" s="81"/>
    </row>
    <row r="57" spans="1:10" ht="14.4" x14ac:dyDescent="0.25">
      <c r="A57" s="43" t="str">
        <f t="shared" si="1"/>
        <v>a</v>
      </c>
      <c r="B57" s="75" t="s">
        <v>24</v>
      </c>
      <c r="C57" s="89">
        <f>C27-C28</f>
        <v>150000</v>
      </c>
      <c r="D57" s="89">
        <f>D27-D28</f>
        <v>150000</v>
      </c>
      <c r="E57" s="89">
        <f>E27-E28</f>
        <v>144228.87503999998</v>
      </c>
      <c r="F57" s="90">
        <f t="shared" si="2"/>
        <v>0.96152583359999988</v>
      </c>
      <c r="H57" s="81"/>
    </row>
    <row r="58" spans="1:10" ht="14.4" x14ac:dyDescent="0.25">
      <c r="A58" s="43" t="str">
        <f t="shared" si="1"/>
        <v>a</v>
      </c>
      <c r="B58" s="75" t="s">
        <v>7</v>
      </c>
      <c r="C58" s="89">
        <f>C33</f>
        <v>3641637</v>
      </c>
      <c r="D58" s="89">
        <f>D33</f>
        <v>3641637</v>
      </c>
      <c r="E58" s="89">
        <f>E33</f>
        <v>3731879.6712799999</v>
      </c>
      <c r="F58" s="90">
        <f t="shared" si="2"/>
        <v>1.0247807981081036</v>
      </c>
      <c r="H58" s="81"/>
    </row>
    <row r="59" spans="1:10" ht="15" thickBot="1" x14ac:dyDescent="0.3">
      <c r="A59" s="43" t="str">
        <f t="shared" si="1"/>
        <v>a</v>
      </c>
      <c r="B59" s="72" t="s">
        <v>25</v>
      </c>
      <c r="C59" s="73">
        <f>C60+C61+C62+C63</f>
        <v>20186021</v>
      </c>
      <c r="D59" s="73">
        <f>D60+D61+D62+D63</f>
        <v>20186021</v>
      </c>
      <c r="E59" s="73">
        <f>E60+E61+E62+E63</f>
        <v>20163012.510219999</v>
      </c>
      <c r="F59" s="88">
        <f t="shared" si="2"/>
        <v>0.99886017706114538</v>
      </c>
      <c r="H59" s="81"/>
      <c r="I59" s="81"/>
      <c r="J59" s="91"/>
    </row>
    <row r="60" spans="1:10" ht="15" thickTop="1" x14ac:dyDescent="0.25">
      <c r="A60" s="43" t="str">
        <f t="shared" si="1"/>
        <v>a</v>
      </c>
      <c r="B60" s="75" t="s">
        <v>10</v>
      </c>
      <c r="C60" s="89">
        <f>C7</f>
        <v>15342926.799999999</v>
      </c>
      <c r="D60" s="89">
        <f>D7</f>
        <v>15403468.572999999</v>
      </c>
      <c r="E60" s="89">
        <f>E7</f>
        <v>15350159.069399999</v>
      </c>
      <c r="F60" s="90">
        <f t="shared" si="2"/>
        <v>0.99653912342227624</v>
      </c>
      <c r="H60" s="81"/>
    </row>
    <row r="61" spans="1:10" ht="14.4" x14ac:dyDescent="0.25">
      <c r="A61" s="43" t="str">
        <f t="shared" si="1"/>
        <v>a</v>
      </c>
      <c r="B61" s="75" t="s">
        <v>17</v>
      </c>
      <c r="C61" s="89">
        <f>C19</f>
        <v>3269486.1999999997</v>
      </c>
      <c r="D61" s="89">
        <f>D19</f>
        <v>3226337.0320000006</v>
      </c>
      <c r="E61" s="89">
        <f>E19</f>
        <v>3304432.8241500007</v>
      </c>
      <c r="F61" s="90">
        <f t="shared" si="2"/>
        <v>1.0242057142125629</v>
      </c>
      <c r="H61" s="81"/>
    </row>
    <row r="62" spans="1:10" ht="14.4" x14ac:dyDescent="0.25">
      <c r="A62" s="43" t="str">
        <f t="shared" si="1"/>
        <v>a</v>
      </c>
      <c r="B62" s="75" t="s">
        <v>26</v>
      </c>
      <c r="C62" s="89">
        <f>C23-C24</f>
        <v>486650</v>
      </c>
      <c r="D62" s="89">
        <f>D23-D24</f>
        <v>505596.80000000005</v>
      </c>
      <c r="E62" s="89">
        <f>E23-E24</f>
        <v>489436.51295</v>
      </c>
      <c r="F62" s="90">
        <f t="shared" si="2"/>
        <v>0.96803720464607368</v>
      </c>
      <c r="H62" s="81"/>
    </row>
    <row r="63" spans="1:10" ht="14.4" x14ac:dyDescent="0.25">
      <c r="A63" s="43" t="str">
        <f t="shared" si="1"/>
        <v>a</v>
      </c>
      <c r="B63" s="75" t="s">
        <v>21</v>
      </c>
      <c r="C63" s="89">
        <f>C42</f>
        <v>1086958</v>
      </c>
      <c r="D63" s="89">
        <f>D42</f>
        <v>1050618.595</v>
      </c>
      <c r="E63" s="89">
        <f>E42</f>
        <v>1018984.10372</v>
      </c>
      <c r="F63" s="90">
        <f t="shared" si="2"/>
        <v>0.96988965221960499</v>
      </c>
      <c r="H63" s="81"/>
    </row>
    <row r="64" spans="1:10" ht="15" thickBot="1" x14ac:dyDescent="0.3">
      <c r="A64" s="43" t="s">
        <v>1030</v>
      </c>
      <c r="B64" s="72" t="s">
        <v>27</v>
      </c>
      <c r="C64" s="73">
        <f>C54-C59</f>
        <v>263027</v>
      </c>
      <c r="D64" s="73">
        <f>D54-D59</f>
        <v>263027</v>
      </c>
      <c r="E64" s="73">
        <f>E54-E59</f>
        <v>366176.9679899998</v>
      </c>
      <c r="F64" s="88">
        <f t="shared" si="2"/>
        <v>1.392164941203754</v>
      </c>
      <c r="H64" s="81"/>
    </row>
    <row r="65" spans="1:16136" ht="13.8" thickTop="1" x14ac:dyDescent="0.25"/>
    <row r="66" spans="1:16136" x14ac:dyDescent="0.25">
      <c r="C66" s="92"/>
    </row>
    <row r="69" spans="1:16136" s="70" customFormat="1" x14ac:dyDescent="0.25">
      <c r="A69" s="68"/>
      <c r="B69" s="68"/>
      <c r="C69" s="92"/>
      <c r="D69" s="92"/>
      <c r="E69" s="92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  <c r="EZ69" s="68"/>
      <c r="FA69" s="68"/>
      <c r="FB69" s="68"/>
      <c r="FC69" s="68"/>
      <c r="FD69" s="68"/>
      <c r="FE69" s="68"/>
      <c r="FF69" s="68"/>
      <c r="FG69" s="68"/>
      <c r="FH69" s="68"/>
      <c r="FI69" s="68"/>
      <c r="FJ69" s="68"/>
      <c r="FK69" s="68"/>
      <c r="FL69" s="68"/>
      <c r="FM69" s="68"/>
      <c r="FN69" s="68"/>
      <c r="FO69" s="68"/>
      <c r="FP69" s="68"/>
      <c r="FQ69" s="68"/>
      <c r="FR69" s="68"/>
      <c r="FS69" s="68"/>
      <c r="FT69" s="68"/>
      <c r="FU69" s="68"/>
      <c r="FV69" s="68"/>
      <c r="FW69" s="68"/>
      <c r="FX69" s="68"/>
      <c r="FY69" s="68"/>
      <c r="FZ69" s="68"/>
      <c r="GA69" s="68"/>
      <c r="GB69" s="68"/>
      <c r="GC69" s="68"/>
      <c r="GD69" s="68"/>
      <c r="GE69" s="68"/>
      <c r="GF69" s="68"/>
      <c r="GG69" s="68"/>
      <c r="GH69" s="68"/>
      <c r="GI69" s="68"/>
      <c r="GJ69" s="68"/>
      <c r="GK69" s="68"/>
      <c r="GL69" s="68"/>
      <c r="GM69" s="68"/>
      <c r="GN69" s="68"/>
      <c r="GO69" s="68"/>
      <c r="GP69" s="68"/>
      <c r="GQ69" s="68"/>
      <c r="GR69" s="68"/>
      <c r="GS69" s="68"/>
      <c r="GT69" s="68"/>
      <c r="GU69" s="68"/>
      <c r="GV69" s="68"/>
      <c r="GW69" s="68"/>
      <c r="GX69" s="68"/>
      <c r="GY69" s="68"/>
      <c r="GZ69" s="68"/>
      <c r="HA69" s="68"/>
      <c r="HB69" s="68"/>
      <c r="HC69" s="68"/>
      <c r="HD69" s="68"/>
      <c r="HE69" s="68"/>
      <c r="HF69" s="68"/>
      <c r="HG69" s="68"/>
      <c r="HH69" s="68"/>
      <c r="HI69" s="68"/>
      <c r="HJ69" s="68"/>
      <c r="HK69" s="68"/>
      <c r="HL69" s="68"/>
      <c r="HM69" s="68"/>
      <c r="HN69" s="68"/>
      <c r="HO69" s="68"/>
      <c r="HP69" s="68"/>
      <c r="HQ69" s="68"/>
      <c r="HR69" s="68"/>
      <c r="HS69" s="68"/>
      <c r="HT69" s="68"/>
      <c r="HU69" s="68"/>
      <c r="HV69" s="68"/>
      <c r="HW69" s="68"/>
      <c r="HX69" s="68"/>
      <c r="HY69" s="68"/>
      <c r="HZ69" s="68"/>
      <c r="IA69" s="68"/>
      <c r="IB69" s="68"/>
      <c r="IC69" s="68"/>
      <c r="ID69" s="68"/>
      <c r="IE69" s="68"/>
      <c r="IF69" s="68"/>
      <c r="IG69" s="68"/>
      <c r="IH69" s="68"/>
      <c r="II69" s="68"/>
      <c r="IJ69" s="68"/>
      <c r="IK69" s="68"/>
      <c r="IL69" s="68"/>
      <c r="IM69" s="68"/>
      <c r="IN69" s="68"/>
      <c r="IO69" s="68"/>
      <c r="IP69" s="68"/>
      <c r="IQ69" s="68"/>
      <c r="IR69" s="68"/>
      <c r="IS69" s="68"/>
      <c r="IT69" s="68"/>
      <c r="IU69" s="68"/>
      <c r="IV69" s="68"/>
      <c r="IW69" s="68"/>
      <c r="IX69" s="68"/>
      <c r="IY69" s="68"/>
      <c r="IZ69" s="68"/>
      <c r="JA69" s="68"/>
      <c r="JB69" s="68"/>
      <c r="JC69" s="68"/>
      <c r="JD69" s="68"/>
      <c r="JE69" s="68"/>
      <c r="JF69" s="68"/>
      <c r="JG69" s="68"/>
      <c r="JH69" s="68"/>
      <c r="JI69" s="68"/>
      <c r="JJ69" s="68"/>
      <c r="JK69" s="68"/>
      <c r="JL69" s="68"/>
      <c r="JM69" s="68"/>
      <c r="JN69" s="68"/>
      <c r="JO69" s="68"/>
      <c r="JP69" s="68"/>
      <c r="JQ69" s="68"/>
      <c r="JR69" s="68"/>
      <c r="JS69" s="68"/>
      <c r="JT69" s="68"/>
      <c r="JU69" s="68"/>
      <c r="JV69" s="68"/>
      <c r="JW69" s="68"/>
      <c r="JX69" s="68"/>
      <c r="JY69" s="68"/>
      <c r="JZ69" s="68"/>
      <c r="KA69" s="68"/>
      <c r="KB69" s="68"/>
      <c r="KC69" s="68"/>
      <c r="KD69" s="68"/>
      <c r="KE69" s="68"/>
      <c r="KF69" s="68"/>
      <c r="KG69" s="68"/>
      <c r="KH69" s="68"/>
      <c r="KI69" s="68"/>
      <c r="KJ69" s="68"/>
      <c r="KK69" s="68"/>
      <c r="KL69" s="68"/>
      <c r="KM69" s="68"/>
      <c r="KN69" s="68"/>
      <c r="KO69" s="68"/>
      <c r="KP69" s="68"/>
      <c r="KQ69" s="68"/>
      <c r="KR69" s="68"/>
      <c r="KS69" s="68"/>
      <c r="KT69" s="68"/>
      <c r="KU69" s="68"/>
      <c r="KV69" s="68"/>
      <c r="KW69" s="68"/>
      <c r="KX69" s="68"/>
      <c r="KY69" s="68"/>
      <c r="KZ69" s="68"/>
      <c r="LA69" s="68"/>
      <c r="LB69" s="68"/>
      <c r="LC69" s="68"/>
      <c r="LD69" s="68"/>
      <c r="LE69" s="68"/>
      <c r="LF69" s="68"/>
      <c r="LG69" s="68"/>
      <c r="LH69" s="68"/>
      <c r="LI69" s="68"/>
      <c r="LJ69" s="68"/>
      <c r="LK69" s="68"/>
      <c r="LL69" s="68"/>
      <c r="LM69" s="68"/>
      <c r="LN69" s="68"/>
      <c r="LO69" s="68"/>
      <c r="LP69" s="68"/>
      <c r="LQ69" s="68"/>
      <c r="LR69" s="68"/>
      <c r="LS69" s="68"/>
      <c r="LT69" s="68"/>
      <c r="LU69" s="68"/>
      <c r="LV69" s="68"/>
      <c r="LW69" s="68"/>
      <c r="LX69" s="68"/>
      <c r="LY69" s="68"/>
      <c r="LZ69" s="68"/>
      <c r="MA69" s="68"/>
      <c r="MB69" s="68"/>
      <c r="MC69" s="68"/>
      <c r="MD69" s="68"/>
      <c r="ME69" s="68"/>
      <c r="MF69" s="68"/>
      <c r="MG69" s="68"/>
      <c r="MH69" s="68"/>
      <c r="MI69" s="68"/>
      <c r="MJ69" s="68"/>
      <c r="MK69" s="68"/>
      <c r="ML69" s="68"/>
      <c r="MM69" s="68"/>
      <c r="MN69" s="68"/>
      <c r="MO69" s="68"/>
      <c r="MP69" s="68"/>
      <c r="MQ69" s="68"/>
      <c r="MR69" s="68"/>
      <c r="MS69" s="68"/>
      <c r="MT69" s="68"/>
      <c r="MU69" s="68"/>
      <c r="MV69" s="68"/>
      <c r="MW69" s="68"/>
      <c r="MX69" s="68"/>
      <c r="MY69" s="68"/>
      <c r="MZ69" s="68"/>
      <c r="NA69" s="68"/>
      <c r="NB69" s="68"/>
      <c r="NC69" s="68"/>
      <c r="ND69" s="68"/>
      <c r="NE69" s="68"/>
      <c r="NF69" s="68"/>
      <c r="NG69" s="68"/>
      <c r="NH69" s="68"/>
      <c r="NI69" s="68"/>
      <c r="NJ69" s="68"/>
      <c r="NK69" s="68"/>
      <c r="NL69" s="68"/>
      <c r="NM69" s="68"/>
      <c r="NN69" s="68"/>
      <c r="NO69" s="68"/>
      <c r="NP69" s="68"/>
      <c r="NQ69" s="68"/>
      <c r="NR69" s="68"/>
      <c r="NS69" s="68"/>
      <c r="NT69" s="68"/>
      <c r="NU69" s="68"/>
      <c r="NV69" s="68"/>
      <c r="NW69" s="68"/>
      <c r="NX69" s="68"/>
      <c r="NY69" s="68"/>
      <c r="NZ69" s="68"/>
      <c r="OA69" s="68"/>
      <c r="OB69" s="68"/>
      <c r="OC69" s="68"/>
      <c r="OD69" s="68"/>
      <c r="OE69" s="68"/>
      <c r="OF69" s="68"/>
      <c r="OG69" s="68"/>
      <c r="OH69" s="68"/>
      <c r="OI69" s="68"/>
      <c r="OJ69" s="68"/>
      <c r="OK69" s="68"/>
      <c r="OL69" s="68"/>
      <c r="OM69" s="68"/>
      <c r="ON69" s="68"/>
      <c r="OO69" s="68"/>
      <c r="OP69" s="68"/>
      <c r="OQ69" s="68"/>
      <c r="OR69" s="68"/>
      <c r="OS69" s="68"/>
      <c r="OT69" s="68"/>
      <c r="OU69" s="68"/>
      <c r="OV69" s="68"/>
      <c r="OW69" s="68"/>
      <c r="OX69" s="68"/>
      <c r="OY69" s="68"/>
      <c r="OZ69" s="68"/>
      <c r="PA69" s="68"/>
      <c r="PB69" s="68"/>
      <c r="PC69" s="68"/>
      <c r="PD69" s="68"/>
      <c r="PE69" s="68"/>
      <c r="PF69" s="68"/>
      <c r="PG69" s="68"/>
      <c r="PH69" s="68"/>
      <c r="PI69" s="68"/>
      <c r="PJ69" s="68"/>
      <c r="PK69" s="68"/>
      <c r="PL69" s="68"/>
      <c r="PM69" s="68"/>
      <c r="PN69" s="68"/>
      <c r="PO69" s="68"/>
      <c r="PP69" s="68"/>
      <c r="PQ69" s="68"/>
      <c r="PR69" s="68"/>
      <c r="PS69" s="68"/>
      <c r="PT69" s="68"/>
      <c r="PU69" s="68"/>
      <c r="PV69" s="68"/>
      <c r="PW69" s="68"/>
      <c r="PX69" s="68"/>
      <c r="PY69" s="68"/>
      <c r="PZ69" s="68"/>
      <c r="QA69" s="68"/>
      <c r="QB69" s="68"/>
      <c r="QC69" s="68"/>
      <c r="QD69" s="68"/>
      <c r="QE69" s="68"/>
      <c r="QF69" s="68"/>
      <c r="QG69" s="68"/>
      <c r="QH69" s="68"/>
      <c r="QI69" s="68"/>
      <c r="QJ69" s="68"/>
      <c r="QK69" s="68"/>
      <c r="QL69" s="68"/>
      <c r="QM69" s="68"/>
      <c r="QN69" s="68"/>
      <c r="QO69" s="68"/>
      <c r="QP69" s="68"/>
      <c r="QQ69" s="68"/>
      <c r="QR69" s="68"/>
      <c r="QS69" s="68"/>
      <c r="QT69" s="68"/>
      <c r="QU69" s="68"/>
      <c r="QV69" s="68"/>
      <c r="QW69" s="68"/>
      <c r="QX69" s="68"/>
      <c r="QY69" s="68"/>
      <c r="QZ69" s="68"/>
      <c r="RA69" s="68"/>
      <c r="RB69" s="68"/>
      <c r="RC69" s="68"/>
      <c r="RD69" s="68"/>
      <c r="RE69" s="68"/>
      <c r="RF69" s="68"/>
      <c r="RG69" s="68"/>
      <c r="RH69" s="68"/>
      <c r="RI69" s="68"/>
      <c r="RJ69" s="68"/>
      <c r="RK69" s="68"/>
      <c r="RL69" s="68"/>
      <c r="RM69" s="68"/>
      <c r="RN69" s="68"/>
      <c r="RO69" s="68"/>
      <c r="RP69" s="68"/>
      <c r="RQ69" s="68"/>
      <c r="RR69" s="68"/>
      <c r="RS69" s="68"/>
      <c r="RT69" s="68"/>
      <c r="RU69" s="68"/>
      <c r="RV69" s="68"/>
      <c r="RW69" s="68"/>
      <c r="RX69" s="68"/>
      <c r="RY69" s="68"/>
      <c r="RZ69" s="68"/>
      <c r="SA69" s="68"/>
      <c r="SB69" s="68"/>
      <c r="SC69" s="68"/>
      <c r="SD69" s="68"/>
      <c r="SE69" s="68"/>
      <c r="SF69" s="68"/>
      <c r="SG69" s="68"/>
      <c r="SH69" s="68"/>
      <c r="SI69" s="68"/>
      <c r="SJ69" s="68"/>
      <c r="SK69" s="68"/>
      <c r="SL69" s="68"/>
      <c r="SM69" s="68"/>
      <c r="SN69" s="68"/>
      <c r="SO69" s="68"/>
      <c r="SP69" s="68"/>
      <c r="SQ69" s="68"/>
      <c r="SR69" s="68"/>
      <c r="SS69" s="68"/>
      <c r="ST69" s="68"/>
      <c r="SU69" s="68"/>
      <c r="SV69" s="68"/>
      <c r="SW69" s="68"/>
      <c r="SX69" s="68"/>
      <c r="SY69" s="68"/>
      <c r="SZ69" s="68"/>
      <c r="TA69" s="68"/>
      <c r="TB69" s="68"/>
      <c r="TC69" s="68"/>
      <c r="TD69" s="68"/>
      <c r="TE69" s="68"/>
      <c r="TF69" s="68"/>
      <c r="TG69" s="68"/>
      <c r="TH69" s="68"/>
      <c r="TI69" s="68"/>
      <c r="TJ69" s="68"/>
      <c r="TK69" s="68"/>
      <c r="TL69" s="68"/>
      <c r="TM69" s="68"/>
      <c r="TN69" s="68"/>
      <c r="TO69" s="68"/>
      <c r="TP69" s="68"/>
      <c r="TQ69" s="68"/>
      <c r="TR69" s="68"/>
      <c r="TS69" s="68"/>
      <c r="TT69" s="68"/>
      <c r="TU69" s="68"/>
      <c r="TV69" s="68"/>
      <c r="TW69" s="68"/>
      <c r="TX69" s="68"/>
      <c r="TY69" s="68"/>
      <c r="TZ69" s="68"/>
      <c r="UA69" s="68"/>
      <c r="UB69" s="68"/>
      <c r="UC69" s="68"/>
      <c r="UD69" s="68"/>
      <c r="UE69" s="68"/>
      <c r="UF69" s="68"/>
      <c r="UG69" s="68"/>
      <c r="UH69" s="68"/>
      <c r="UI69" s="68"/>
      <c r="UJ69" s="68"/>
      <c r="UK69" s="68"/>
      <c r="UL69" s="68"/>
      <c r="UM69" s="68"/>
      <c r="UN69" s="68"/>
      <c r="UO69" s="68"/>
      <c r="UP69" s="68"/>
      <c r="UQ69" s="68"/>
      <c r="UR69" s="68"/>
      <c r="US69" s="68"/>
      <c r="UT69" s="68"/>
      <c r="UU69" s="68"/>
      <c r="UV69" s="68"/>
      <c r="UW69" s="68"/>
      <c r="UX69" s="68"/>
      <c r="UY69" s="68"/>
      <c r="UZ69" s="68"/>
      <c r="VA69" s="68"/>
      <c r="VB69" s="68"/>
      <c r="VC69" s="68"/>
      <c r="VD69" s="68"/>
      <c r="VE69" s="68"/>
      <c r="VF69" s="68"/>
      <c r="VG69" s="68"/>
      <c r="VH69" s="68"/>
      <c r="VI69" s="68"/>
      <c r="VJ69" s="68"/>
      <c r="VK69" s="68"/>
      <c r="VL69" s="68"/>
      <c r="VM69" s="68"/>
      <c r="VN69" s="68"/>
      <c r="VO69" s="68"/>
      <c r="VP69" s="68"/>
      <c r="VQ69" s="68"/>
      <c r="VR69" s="68"/>
      <c r="VS69" s="68"/>
      <c r="VT69" s="68"/>
      <c r="VU69" s="68"/>
      <c r="VV69" s="68"/>
      <c r="VW69" s="68"/>
      <c r="VX69" s="68"/>
      <c r="VY69" s="68"/>
      <c r="VZ69" s="68"/>
      <c r="WA69" s="68"/>
      <c r="WB69" s="68"/>
      <c r="WC69" s="68"/>
      <c r="WD69" s="68"/>
      <c r="WE69" s="68"/>
      <c r="WF69" s="68"/>
      <c r="WG69" s="68"/>
      <c r="WH69" s="68"/>
      <c r="WI69" s="68"/>
      <c r="WJ69" s="68"/>
      <c r="WK69" s="68"/>
      <c r="WL69" s="68"/>
      <c r="WM69" s="68"/>
      <c r="WN69" s="68"/>
      <c r="WO69" s="68"/>
      <c r="WP69" s="68"/>
      <c r="WQ69" s="68"/>
      <c r="WR69" s="68"/>
      <c r="WS69" s="68"/>
      <c r="WT69" s="68"/>
      <c r="WU69" s="68"/>
      <c r="WV69" s="68"/>
      <c r="WW69" s="68"/>
      <c r="WX69" s="68"/>
      <c r="WY69" s="68"/>
      <c r="WZ69" s="68"/>
      <c r="XA69" s="68"/>
      <c r="XB69" s="68"/>
      <c r="XC69" s="68"/>
      <c r="XD69" s="68"/>
      <c r="XE69" s="68"/>
      <c r="XF69" s="68"/>
      <c r="XG69" s="68"/>
      <c r="XH69" s="68"/>
      <c r="XI69" s="68"/>
      <c r="XJ69" s="68"/>
      <c r="XK69" s="68"/>
      <c r="XL69" s="68"/>
      <c r="XM69" s="68"/>
      <c r="XN69" s="68"/>
      <c r="XO69" s="68"/>
      <c r="XP69" s="68"/>
      <c r="XQ69" s="68"/>
      <c r="XR69" s="68"/>
      <c r="XS69" s="68"/>
      <c r="XT69" s="68"/>
      <c r="XU69" s="68"/>
      <c r="XV69" s="68"/>
      <c r="XW69" s="68"/>
      <c r="XX69" s="68"/>
      <c r="XY69" s="68"/>
      <c r="XZ69" s="68"/>
      <c r="YA69" s="68"/>
      <c r="YB69" s="68"/>
      <c r="YC69" s="68"/>
      <c r="YD69" s="68"/>
      <c r="YE69" s="68"/>
      <c r="YF69" s="68"/>
      <c r="YG69" s="68"/>
      <c r="YH69" s="68"/>
      <c r="YI69" s="68"/>
      <c r="YJ69" s="68"/>
      <c r="YK69" s="68"/>
      <c r="YL69" s="68"/>
      <c r="YM69" s="68"/>
      <c r="YN69" s="68"/>
      <c r="YO69" s="68"/>
      <c r="YP69" s="68"/>
      <c r="YQ69" s="68"/>
      <c r="YR69" s="68"/>
      <c r="YS69" s="68"/>
      <c r="YT69" s="68"/>
      <c r="YU69" s="68"/>
      <c r="YV69" s="68"/>
      <c r="YW69" s="68"/>
      <c r="YX69" s="68"/>
      <c r="YY69" s="68"/>
      <c r="YZ69" s="68"/>
      <c r="ZA69" s="68"/>
      <c r="ZB69" s="68"/>
      <c r="ZC69" s="68"/>
      <c r="ZD69" s="68"/>
      <c r="ZE69" s="68"/>
      <c r="ZF69" s="68"/>
      <c r="ZG69" s="68"/>
      <c r="ZH69" s="68"/>
      <c r="ZI69" s="68"/>
      <c r="ZJ69" s="68"/>
      <c r="ZK69" s="68"/>
      <c r="ZL69" s="68"/>
      <c r="ZM69" s="68"/>
      <c r="ZN69" s="68"/>
      <c r="ZO69" s="68"/>
      <c r="ZP69" s="68"/>
      <c r="ZQ69" s="68"/>
      <c r="ZR69" s="68"/>
      <c r="ZS69" s="68"/>
      <c r="ZT69" s="68"/>
      <c r="ZU69" s="68"/>
      <c r="ZV69" s="68"/>
      <c r="ZW69" s="68"/>
      <c r="ZX69" s="68"/>
      <c r="ZY69" s="68"/>
      <c r="ZZ69" s="68"/>
      <c r="AAA69" s="68"/>
      <c r="AAB69" s="68"/>
      <c r="AAC69" s="68"/>
      <c r="AAD69" s="68"/>
      <c r="AAE69" s="68"/>
      <c r="AAF69" s="68"/>
      <c r="AAG69" s="68"/>
      <c r="AAH69" s="68"/>
      <c r="AAI69" s="68"/>
      <c r="AAJ69" s="68"/>
      <c r="AAK69" s="68"/>
      <c r="AAL69" s="68"/>
      <c r="AAM69" s="68"/>
      <c r="AAN69" s="68"/>
      <c r="AAO69" s="68"/>
      <c r="AAP69" s="68"/>
      <c r="AAQ69" s="68"/>
      <c r="AAR69" s="68"/>
      <c r="AAS69" s="68"/>
      <c r="AAT69" s="68"/>
      <c r="AAU69" s="68"/>
      <c r="AAV69" s="68"/>
      <c r="AAW69" s="68"/>
      <c r="AAX69" s="68"/>
      <c r="AAY69" s="68"/>
      <c r="AAZ69" s="68"/>
      <c r="ABA69" s="68"/>
      <c r="ABB69" s="68"/>
      <c r="ABC69" s="68"/>
      <c r="ABD69" s="68"/>
      <c r="ABE69" s="68"/>
      <c r="ABF69" s="68"/>
      <c r="ABG69" s="68"/>
      <c r="ABH69" s="68"/>
      <c r="ABI69" s="68"/>
      <c r="ABJ69" s="68"/>
      <c r="ABK69" s="68"/>
      <c r="ABL69" s="68"/>
      <c r="ABM69" s="68"/>
      <c r="ABN69" s="68"/>
      <c r="ABO69" s="68"/>
      <c r="ABP69" s="68"/>
      <c r="ABQ69" s="68"/>
      <c r="ABR69" s="68"/>
      <c r="ABS69" s="68"/>
      <c r="ABT69" s="68"/>
      <c r="ABU69" s="68"/>
      <c r="ABV69" s="68"/>
      <c r="ABW69" s="68"/>
      <c r="ABX69" s="68"/>
      <c r="ABY69" s="68"/>
      <c r="ABZ69" s="68"/>
      <c r="ACA69" s="68"/>
      <c r="ACB69" s="68"/>
      <c r="ACC69" s="68"/>
      <c r="ACD69" s="68"/>
      <c r="ACE69" s="68"/>
      <c r="ACF69" s="68"/>
      <c r="ACG69" s="68"/>
      <c r="ACH69" s="68"/>
      <c r="ACI69" s="68"/>
      <c r="ACJ69" s="68"/>
      <c r="ACK69" s="68"/>
      <c r="ACL69" s="68"/>
      <c r="ACM69" s="68"/>
      <c r="ACN69" s="68"/>
      <c r="ACO69" s="68"/>
      <c r="ACP69" s="68"/>
      <c r="ACQ69" s="68"/>
      <c r="ACR69" s="68"/>
      <c r="ACS69" s="68"/>
      <c r="ACT69" s="68"/>
      <c r="ACU69" s="68"/>
      <c r="ACV69" s="68"/>
      <c r="ACW69" s="68"/>
      <c r="ACX69" s="68"/>
      <c r="ACY69" s="68"/>
      <c r="ACZ69" s="68"/>
      <c r="ADA69" s="68"/>
      <c r="ADB69" s="68"/>
      <c r="ADC69" s="68"/>
      <c r="ADD69" s="68"/>
      <c r="ADE69" s="68"/>
      <c r="ADF69" s="68"/>
      <c r="ADG69" s="68"/>
      <c r="ADH69" s="68"/>
      <c r="ADI69" s="68"/>
      <c r="ADJ69" s="68"/>
      <c r="ADK69" s="68"/>
      <c r="ADL69" s="68"/>
      <c r="ADM69" s="68"/>
      <c r="ADN69" s="68"/>
      <c r="ADO69" s="68"/>
      <c r="ADP69" s="68"/>
      <c r="ADQ69" s="68"/>
      <c r="ADR69" s="68"/>
      <c r="ADS69" s="68"/>
      <c r="ADT69" s="68"/>
      <c r="ADU69" s="68"/>
      <c r="ADV69" s="68"/>
      <c r="ADW69" s="68"/>
      <c r="ADX69" s="68"/>
      <c r="ADY69" s="68"/>
      <c r="ADZ69" s="68"/>
      <c r="AEA69" s="68"/>
      <c r="AEB69" s="68"/>
      <c r="AEC69" s="68"/>
      <c r="AED69" s="68"/>
      <c r="AEE69" s="68"/>
      <c r="AEF69" s="68"/>
      <c r="AEG69" s="68"/>
      <c r="AEH69" s="68"/>
      <c r="AEI69" s="68"/>
      <c r="AEJ69" s="68"/>
      <c r="AEK69" s="68"/>
      <c r="AEL69" s="68"/>
      <c r="AEM69" s="68"/>
      <c r="AEN69" s="68"/>
      <c r="AEO69" s="68"/>
      <c r="AEP69" s="68"/>
      <c r="AEQ69" s="68"/>
      <c r="AER69" s="68"/>
      <c r="AES69" s="68"/>
      <c r="AET69" s="68"/>
      <c r="AEU69" s="68"/>
      <c r="AEV69" s="68"/>
      <c r="AEW69" s="68"/>
      <c r="AEX69" s="68"/>
      <c r="AEY69" s="68"/>
      <c r="AEZ69" s="68"/>
      <c r="AFA69" s="68"/>
      <c r="AFB69" s="68"/>
      <c r="AFC69" s="68"/>
      <c r="AFD69" s="68"/>
      <c r="AFE69" s="68"/>
      <c r="AFF69" s="68"/>
      <c r="AFG69" s="68"/>
      <c r="AFH69" s="68"/>
      <c r="AFI69" s="68"/>
      <c r="AFJ69" s="68"/>
      <c r="AFK69" s="68"/>
      <c r="AFL69" s="68"/>
      <c r="AFM69" s="68"/>
      <c r="AFN69" s="68"/>
      <c r="AFO69" s="68"/>
      <c r="AFP69" s="68"/>
      <c r="AFQ69" s="68"/>
      <c r="AFR69" s="68"/>
      <c r="AFS69" s="68"/>
      <c r="AFT69" s="68"/>
      <c r="AFU69" s="68"/>
      <c r="AFV69" s="68"/>
      <c r="AFW69" s="68"/>
      <c r="AFX69" s="68"/>
      <c r="AFY69" s="68"/>
      <c r="AFZ69" s="68"/>
      <c r="AGA69" s="68"/>
      <c r="AGB69" s="68"/>
      <c r="AGC69" s="68"/>
      <c r="AGD69" s="68"/>
      <c r="AGE69" s="68"/>
      <c r="AGF69" s="68"/>
      <c r="AGG69" s="68"/>
      <c r="AGH69" s="68"/>
      <c r="AGI69" s="68"/>
      <c r="AGJ69" s="68"/>
      <c r="AGK69" s="68"/>
      <c r="AGL69" s="68"/>
      <c r="AGM69" s="68"/>
      <c r="AGN69" s="68"/>
      <c r="AGO69" s="68"/>
      <c r="AGP69" s="68"/>
      <c r="AGQ69" s="68"/>
      <c r="AGR69" s="68"/>
      <c r="AGS69" s="68"/>
      <c r="AGT69" s="68"/>
      <c r="AGU69" s="68"/>
      <c r="AGV69" s="68"/>
      <c r="AGW69" s="68"/>
      <c r="AGX69" s="68"/>
      <c r="AGY69" s="68"/>
      <c r="AGZ69" s="68"/>
      <c r="AHA69" s="68"/>
      <c r="AHB69" s="68"/>
      <c r="AHC69" s="68"/>
      <c r="AHD69" s="68"/>
      <c r="AHE69" s="68"/>
      <c r="AHF69" s="68"/>
      <c r="AHG69" s="68"/>
      <c r="AHH69" s="68"/>
      <c r="AHI69" s="68"/>
      <c r="AHJ69" s="68"/>
      <c r="AHK69" s="68"/>
      <c r="AHL69" s="68"/>
      <c r="AHM69" s="68"/>
      <c r="AHN69" s="68"/>
      <c r="AHO69" s="68"/>
      <c r="AHP69" s="68"/>
      <c r="AHQ69" s="68"/>
      <c r="AHR69" s="68"/>
      <c r="AHS69" s="68"/>
      <c r="AHT69" s="68"/>
      <c r="AHU69" s="68"/>
      <c r="AHV69" s="68"/>
      <c r="AHW69" s="68"/>
      <c r="AHX69" s="68"/>
      <c r="AHY69" s="68"/>
      <c r="AHZ69" s="68"/>
      <c r="AIA69" s="68"/>
      <c r="AIB69" s="68"/>
      <c r="AIC69" s="68"/>
      <c r="AID69" s="68"/>
      <c r="AIE69" s="68"/>
      <c r="AIF69" s="68"/>
      <c r="AIG69" s="68"/>
      <c r="AIH69" s="68"/>
      <c r="AII69" s="68"/>
      <c r="AIJ69" s="68"/>
      <c r="AIK69" s="68"/>
      <c r="AIL69" s="68"/>
      <c r="AIM69" s="68"/>
      <c r="AIN69" s="68"/>
      <c r="AIO69" s="68"/>
      <c r="AIP69" s="68"/>
      <c r="AIQ69" s="68"/>
      <c r="AIR69" s="68"/>
      <c r="AIS69" s="68"/>
      <c r="AIT69" s="68"/>
      <c r="AIU69" s="68"/>
      <c r="AIV69" s="68"/>
      <c r="AIW69" s="68"/>
      <c r="AIX69" s="68"/>
      <c r="AIY69" s="68"/>
      <c r="AIZ69" s="68"/>
      <c r="AJA69" s="68"/>
      <c r="AJB69" s="68"/>
      <c r="AJC69" s="68"/>
      <c r="AJD69" s="68"/>
      <c r="AJE69" s="68"/>
      <c r="AJF69" s="68"/>
      <c r="AJG69" s="68"/>
      <c r="AJH69" s="68"/>
      <c r="AJI69" s="68"/>
      <c r="AJJ69" s="68"/>
      <c r="AJK69" s="68"/>
      <c r="AJL69" s="68"/>
      <c r="AJM69" s="68"/>
      <c r="AJN69" s="68"/>
      <c r="AJO69" s="68"/>
      <c r="AJP69" s="68"/>
      <c r="AJQ69" s="68"/>
      <c r="AJR69" s="68"/>
      <c r="AJS69" s="68"/>
      <c r="AJT69" s="68"/>
      <c r="AJU69" s="68"/>
      <c r="AJV69" s="68"/>
      <c r="AJW69" s="68"/>
      <c r="AJX69" s="68"/>
      <c r="AJY69" s="68"/>
      <c r="AJZ69" s="68"/>
      <c r="AKA69" s="68"/>
      <c r="AKB69" s="68"/>
      <c r="AKC69" s="68"/>
      <c r="AKD69" s="68"/>
      <c r="AKE69" s="68"/>
      <c r="AKF69" s="68"/>
      <c r="AKG69" s="68"/>
      <c r="AKH69" s="68"/>
      <c r="AKI69" s="68"/>
      <c r="AKJ69" s="68"/>
      <c r="AKK69" s="68"/>
      <c r="AKL69" s="68"/>
      <c r="AKM69" s="68"/>
      <c r="AKN69" s="68"/>
      <c r="AKO69" s="68"/>
      <c r="AKP69" s="68"/>
      <c r="AKQ69" s="68"/>
      <c r="AKR69" s="68"/>
      <c r="AKS69" s="68"/>
      <c r="AKT69" s="68"/>
      <c r="AKU69" s="68"/>
      <c r="AKV69" s="68"/>
      <c r="AKW69" s="68"/>
      <c r="AKX69" s="68"/>
      <c r="AKY69" s="68"/>
      <c r="AKZ69" s="68"/>
      <c r="ALA69" s="68"/>
      <c r="ALB69" s="68"/>
      <c r="ALC69" s="68"/>
      <c r="ALD69" s="68"/>
      <c r="ALE69" s="68"/>
      <c r="ALF69" s="68"/>
      <c r="ALG69" s="68"/>
      <c r="ALH69" s="68"/>
      <c r="ALI69" s="68"/>
      <c r="ALJ69" s="68"/>
      <c r="ALK69" s="68"/>
      <c r="ALL69" s="68"/>
      <c r="ALM69" s="68"/>
      <c r="ALN69" s="68"/>
      <c r="ALO69" s="68"/>
      <c r="ALP69" s="68"/>
      <c r="ALQ69" s="68"/>
      <c r="ALR69" s="68"/>
      <c r="ALS69" s="68"/>
      <c r="ALT69" s="68"/>
      <c r="ALU69" s="68"/>
      <c r="ALV69" s="68"/>
      <c r="ALW69" s="68"/>
      <c r="ALX69" s="68"/>
      <c r="ALY69" s="68"/>
      <c r="ALZ69" s="68"/>
      <c r="AMA69" s="68"/>
      <c r="AMB69" s="68"/>
      <c r="AMC69" s="68"/>
      <c r="AMD69" s="68"/>
      <c r="AME69" s="68"/>
      <c r="AMF69" s="68"/>
      <c r="AMG69" s="68"/>
      <c r="AMH69" s="68"/>
      <c r="AMI69" s="68"/>
      <c r="AMJ69" s="68"/>
      <c r="AMK69" s="68"/>
      <c r="AML69" s="68"/>
      <c r="AMM69" s="68"/>
      <c r="AMN69" s="68"/>
      <c r="AMO69" s="68"/>
      <c r="AMP69" s="68"/>
      <c r="AMQ69" s="68"/>
      <c r="AMR69" s="68"/>
      <c r="AMS69" s="68"/>
      <c r="AMT69" s="68"/>
      <c r="AMU69" s="68"/>
      <c r="AMV69" s="68"/>
      <c r="AMW69" s="68"/>
      <c r="AMX69" s="68"/>
      <c r="AMY69" s="68"/>
      <c r="AMZ69" s="68"/>
      <c r="ANA69" s="68"/>
      <c r="ANB69" s="68"/>
      <c r="ANC69" s="68"/>
      <c r="AND69" s="68"/>
      <c r="ANE69" s="68"/>
      <c r="ANF69" s="68"/>
      <c r="ANG69" s="68"/>
      <c r="ANH69" s="68"/>
      <c r="ANI69" s="68"/>
      <c r="ANJ69" s="68"/>
      <c r="ANK69" s="68"/>
      <c r="ANL69" s="68"/>
      <c r="ANM69" s="68"/>
      <c r="ANN69" s="68"/>
      <c r="ANO69" s="68"/>
      <c r="ANP69" s="68"/>
      <c r="ANQ69" s="68"/>
      <c r="ANR69" s="68"/>
      <c r="ANS69" s="68"/>
      <c r="ANT69" s="68"/>
      <c r="ANU69" s="68"/>
      <c r="ANV69" s="68"/>
      <c r="ANW69" s="68"/>
      <c r="ANX69" s="68"/>
      <c r="ANY69" s="68"/>
      <c r="ANZ69" s="68"/>
      <c r="AOA69" s="68"/>
      <c r="AOB69" s="68"/>
      <c r="AOC69" s="68"/>
      <c r="AOD69" s="68"/>
      <c r="AOE69" s="68"/>
      <c r="AOF69" s="68"/>
      <c r="AOG69" s="68"/>
      <c r="AOH69" s="68"/>
      <c r="AOI69" s="68"/>
      <c r="AOJ69" s="68"/>
      <c r="AOK69" s="68"/>
      <c r="AOL69" s="68"/>
      <c r="AOM69" s="68"/>
      <c r="AON69" s="68"/>
      <c r="AOO69" s="68"/>
      <c r="AOP69" s="68"/>
      <c r="AOQ69" s="68"/>
      <c r="AOR69" s="68"/>
      <c r="AOS69" s="68"/>
      <c r="AOT69" s="68"/>
      <c r="AOU69" s="68"/>
      <c r="AOV69" s="68"/>
      <c r="AOW69" s="68"/>
      <c r="AOX69" s="68"/>
      <c r="AOY69" s="68"/>
      <c r="AOZ69" s="68"/>
      <c r="APA69" s="68"/>
      <c r="APB69" s="68"/>
      <c r="APC69" s="68"/>
      <c r="APD69" s="68"/>
      <c r="APE69" s="68"/>
      <c r="APF69" s="68"/>
      <c r="APG69" s="68"/>
      <c r="APH69" s="68"/>
      <c r="API69" s="68"/>
      <c r="APJ69" s="68"/>
      <c r="APK69" s="68"/>
      <c r="APL69" s="68"/>
      <c r="APM69" s="68"/>
      <c r="APN69" s="68"/>
      <c r="APO69" s="68"/>
      <c r="APP69" s="68"/>
      <c r="APQ69" s="68"/>
      <c r="APR69" s="68"/>
      <c r="APS69" s="68"/>
      <c r="APT69" s="68"/>
      <c r="APU69" s="68"/>
      <c r="APV69" s="68"/>
      <c r="APW69" s="68"/>
      <c r="APX69" s="68"/>
      <c r="APY69" s="68"/>
      <c r="APZ69" s="68"/>
      <c r="AQA69" s="68"/>
      <c r="AQB69" s="68"/>
      <c r="AQC69" s="68"/>
      <c r="AQD69" s="68"/>
      <c r="AQE69" s="68"/>
      <c r="AQF69" s="68"/>
      <c r="AQG69" s="68"/>
      <c r="AQH69" s="68"/>
      <c r="AQI69" s="68"/>
      <c r="AQJ69" s="68"/>
      <c r="AQK69" s="68"/>
      <c r="AQL69" s="68"/>
      <c r="AQM69" s="68"/>
      <c r="AQN69" s="68"/>
      <c r="AQO69" s="68"/>
      <c r="AQP69" s="68"/>
      <c r="AQQ69" s="68"/>
      <c r="AQR69" s="68"/>
      <c r="AQS69" s="68"/>
      <c r="AQT69" s="68"/>
      <c r="AQU69" s="68"/>
      <c r="AQV69" s="68"/>
      <c r="AQW69" s="68"/>
      <c r="AQX69" s="68"/>
      <c r="AQY69" s="68"/>
      <c r="AQZ69" s="68"/>
      <c r="ARA69" s="68"/>
      <c r="ARB69" s="68"/>
      <c r="ARC69" s="68"/>
      <c r="ARD69" s="68"/>
      <c r="ARE69" s="68"/>
      <c r="ARF69" s="68"/>
      <c r="ARG69" s="68"/>
      <c r="ARH69" s="68"/>
      <c r="ARI69" s="68"/>
      <c r="ARJ69" s="68"/>
      <c r="ARK69" s="68"/>
      <c r="ARL69" s="68"/>
      <c r="ARM69" s="68"/>
      <c r="ARN69" s="68"/>
      <c r="ARO69" s="68"/>
      <c r="ARP69" s="68"/>
      <c r="ARQ69" s="68"/>
      <c r="ARR69" s="68"/>
      <c r="ARS69" s="68"/>
      <c r="ART69" s="68"/>
      <c r="ARU69" s="68"/>
      <c r="ARV69" s="68"/>
      <c r="ARW69" s="68"/>
      <c r="ARX69" s="68"/>
      <c r="ARY69" s="68"/>
      <c r="ARZ69" s="68"/>
      <c r="ASA69" s="68"/>
      <c r="ASB69" s="68"/>
      <c r="ASC69" s="68"/>
      <c r="ASD69" s="68"/>
      <c r="ASE69" s="68"/>
      <c r="ASF69" s="68"/>
      <c r="ASG69" s="68"/>
      <c r="ASH69" s="68"/>
      <c r="ASI69" s="68"/>
      <c r="ASJ69" s="68"/>
      <c r="ASK69" s="68"/>
      <c r="ASL69" s="68"/>
      <c r="ASM69" s="68"/>
      <c r="ASN69" s="68"/>
      <c r="ASO69" s="68"/>
      <c r="ASP69" s="68"/>
      <c r="ASQ69" s="68"/>
      <c r="ASR69" s="68"/>
      <c r="ASS69" s="68"/>
      <c r="AST69" s="68"/>
      <c r="ASU69" s="68"/>
      <c r="ASV69" s="68"/>
      <c r="ASW69" s="68"/>
      <c r="ASX69" s="68"/>
      <c r="ASY69" s="68"/>
      <c r="ASZ69" s="68"/>
      <c r="ATA69" s="68"/>
      <c r="ATB69" s="68"/>
      <c r="ATC69" s="68"/>
      <c r="ATD69" s="68"/>
      <c r="ATE69" s="68"/>
      <c r="ATF69" s="68"/>
      <c r="ATG69" s="68"/>
      <c r="ATH69" s="68"/>
      <c r="ATI69" s="68"/>
      <c r="ATJ69" s="68"/>
      <c r="ATK69" s="68"/>
      <c r="ATL69" s="68"/>
      <c r="ATM69" s="68"/>
      <c r="ATN69" s="68"/>
      <c r="ATO69" s="68"/>
      <c r="ATP69" s="68"/>
      <c r="ATQ69" s="68"/>
      <c r="ATR69" s="68"/>
      <c r="ATS69" s="68"/>
      <c r="ATT69" s="68"/>
      <c r="ATU69" s="68"/>
      <c r="ATV69" s="68"/>
      <c r="ATW69" s="68"/>
      <c r="ATX69" s="68"/>
      <c r="ATY69" s="68"/>
      <c r="ATZ69" s="68"/>
      <c r="AUA69" s="68"/>
      <c r="AUB69" s="68"/>
      <c r="AUC69" s="68"/>
      <c r="AUD69" s="68"/>
      <c r="AUE69" s="68"/>
      <c r="AUF69" s="68"/>
      <c r="AUG69" s="68"/>
      <c r="AUH69" s="68"/>
      <c r="AUI69" s="68"/>
      <c r="AUJ69" s="68"/>
      <c r="AUK69" s="68"/>
      <c r="AUL69" s="68"/>
      <c r="AUM69" s="68"/>
      <c r="AUN69" s="68"/>
      <c r="AUO69" s="68"/>
      <c r="AUP69" s="68"/>
      <c r="AUQ69" s="68"/>
      <c r="AUR69" s="68"/>
      <c r="AUS69" s="68"/>
      <c r="AUT69" s="68"/>
      <c r="AUU69" s="68"/>
      <c r="AUV69" s="68"/>
      <c r="AUW69" s="68"/>
      <c r="AUX69" s="68"/>
      <c r="AUY69" s="68"/>
      <c r="AUZ69" s="68"/>
      <c r="AVA69" s="68"/>
      <c r="AVB69" s="68"/>
      <c r="AVC69" s="68"/>
      <c r="AVD69" s="68"/>
      <c r="AVE69" s="68"/>
      <c r="AVF69" s="68"/>
      <c r="AVG69" s="68"/>
      <c r="AVH69" s="68"/>
      <c r="AVI69" s="68"/>
      <c r="AVJ69" s="68"/>
      <c r="AVK69" s="68"/>
      <c r="AVL69" s="68"/>
      <c r="AVM69" s="68"/>
      <c r="AVN69" s="68"/>
      <c r="AVO69" s="68"/>
      <c r="AVP69" s="68"/>
      <c r="AVQ69" s="68"/>
      <c r="AVR69" s="68"/>
      <c r="AVS69" s="68"/>
      <c r="AVT69" s="68"/>
      <c r="AVU69" s="68"/>
      <c r="AVV69" s="68"/>
      <c r="AVW69" s="68"/>
      <c r="AVX69" s="68"/>
      <c r="AVY69" s="68"/>
      <c r="AVZ69" s="68"/>
      <c r="AWA69" s="68"/>
      <c r="AWB69" s="68"/>
      <c r="AWC69" s="68"/>
      <c r="AWD69" s="68"/>
      <c r="AWE69" s="68"/>
      <c r="AWF69" s="68"/>
      <c r="AWG69" s="68"/>
      <c r="AWH69" s="68"/>
      <c r="AWI69" s="68"/>
      <c r="AWJ69" s="68"/>
      <c r="AWK69" s="68"/>
      <c r="AWL69" s="68"/>
      <c r="AWM69" s="68"/>
      <c r="AWN69" s="68"/>
      <c r="AWO69" s="68"/>
      <c r="AWP69" s="68"/>
      <c r="AWQ69" s="68"/>
      <c r="AWR69" s="68"/>
      <c r="AWS69" s="68"/>
      <c r="AWT69" s="68"/>
      <c r="AWU69" s="68"/>
      <c r="AWV69" s="68"/>
      <c r="AWW69" s="68"/>
      <c r="AWX69" s="68"/>
      <c r="AWY69" s="68"/>
      <c r="AWZ69" s="68"/>
      <c r="AXA69" s="68"/>
      <c r="AXB69" s="68"/>
      <c r="AXC69" s="68"/>
      <c r="AXD69" s="68"/>
      <c r="AXE69" s="68"/>
      <c r="AXF69" s="68"/>
      <c r="AXG69" s="68"/>
      <c r="AXH69" s="68"/>
      <c r="AXI69" s="68"/>
      <c r="AXJ69" s="68"/>
      <c r="AXK69" s="68"/>
      <c r="AXL69" s="68"/>
      <c r="AXM69" s="68"/>
      <c r="AXN69" s="68"/>
      <c r="AXO69" s="68"/>
      <c r="AXP69" s="68"/>
      <c r="AXQ69" s="68"/>
      <c r="AXR69" s="68"/>
      <c r="AXS69" s="68"/>
      <c r="AXT69" s="68"/>
      <c r="AXU69" s="68"/>
      <c r="AXV69" s="68"/>
      <c r="AXW69" s="68"/>
      <c r="AXX69" s="68"/>
      <c r="AXY69" s="68"/>
      <c r="AXZ69" s="68"/>
      <c r="AYA69" s="68"/>
      <c r="AYB69" s="68"/>
      <c r="AYC69" s="68"/>
      <c r="AYD69" s="68"/>
      <c r="AYE69" s="68"/>
      <c r="AYF69" s="68"/>
      <c r="AYG69" s="68"/>
      <c r="AYH69" s="68"/>
      <c r="AYI69" s="68"/>
      <c r="AYJ69" s="68"/>
      <c r="AYK69" s="68"/>
      <c r="AYL69" s="68"/>
      <c r="AYM69" s="68"/>
      <c r="AYN69" s="68"/>
      <c r="AYO69" s="68"/>
      <c r="AYP69" s="68"/>
      <c r="AYQ69" s="68"/>
      <c r="AYR69" s="68"/>
      <c r="AYS69" s="68"/>
      <c r="AYT69" s="68"/>
      <c r="AYU69" s="68"/>
      <c r="AYV69" s="68"/>
      <c r="AYW69" s="68"/>
      <c r="AYX69" s="68"/>
      <c r="AYY69" s="68"/>
      <c r="AYZ69" s="68"/>
      <c r="AZA69" s="68"/>
      <c r="AZB69" s="68"/>
      <c r="AZC69" s="68"/>
      <c r="AZD69" s="68"/>
      <c r="AZE69" s="68"/>
      <c r="AZF69" s="68"/>
      <c r="AZG69" s="68"/>
      <c r="AZH69" s="68"/>
      <c r="AZI69" s="68"/>
      <c r="AZJ69" s="68"/>
      <c r="AZK69" s="68"/>
      <c r="AZL69" s="68"/>
      <c r="AZM69" s="68"/>
      <c r="AZN69" s="68"/>
      <c r="AZO69" s="68"/>
      <c r="AZP69" s="68"/>
      <c r="AZQ69" s="68"/>
      <c r="AZR69" s="68"/>
      <c r="AZS69" s="68"/>
      <c r="AZT69" s="68"/>
      <c r="AZU69" s="68"/>
      <c r="AZV69" s="68"/>
      <c r="AZW69" s="68"/>
      <c r="AZX69" s="68"/>
      <c r="AZY69" s="68"/>
      <c r="AZZ69" s="68"/>
      <c r="BAA69" s="68"/>
      <c r="BAB69" s="68"/>
      <c r="BAC69" s="68"/>
      <c r="BAD69" s="68"/>
      <c r="BAE69" s="68"/>
      <c r="BAF69" s="68"/>
      <c r="BAG69" s="68"/>
      <c r="BAH69" s="68"/>
      <c r="BAI69" s="68"/>
      <c r="BAJ69" s="68"/>
      <c r="BAK69" s="68"/>
      <c r="BAL69" s="68"/>
      <c r="BAM69" s="68"/>
      <c r="BAN69" s="68"/>
      <c r="BAO69" s="68"/>
      <c r="BAP69" s="68"/>
      <c r="BAQ69" s="68"/>
      <c r="BAR69" s="68"/>
      <c r="BAS69" s="68"/>
      <c r="BAT69" s="68"/>
      <c r="BAU69" s="68"/>
      <c r="BAV69" s="68"/>
      <c r="BAW69" s="68"/>
      <c r="BAX69" s="68"/>
      <c r="BAY69" s="68"/>
      <c r="BAZ69" s="68"/>
      <c r="BBA69" s="68"/>
      <c r="BBB69" s="68"/>
      <c r="BBC69" s="68"/>
      <c r="BBD69" s="68"/>
      <c r="BBE69" s="68"/>
      <c r="BBF69" s="68"/>
      <c r="BBG69" s="68"/>
      <c r="BBH69" s="68"/>
      <c r="BBI69" s="68"/>
      <c r="BBJ69" s="68"/>
      <c r="BBK69" s="68"/>
      <c r="BBL69" s="68"/>
      <c r="BBM69" s="68"/>
      <c r="BBN69" s="68"/>
      <c r="BBO69" s="68"/>
      <c r="BBP69" s="68"/>
      <c r="BBQ69" s="68"/>
      <c r="BBR69" s="68"/>
      <c r="BBS69" s="68"/>
      <c r="BBT69" s="68"/>
      <c r="BBU69" s="68"/>
      <c r="BBV69" s="68"/>
      <c r="BBW69" s="68"/>
      <c r="BBX69" s="68"/>
      <c r="BBY69" s="68"/>
      <c r="BBZ69" s="68"/>
      <c r="BCA69" s="68"/>
      <c r="BCB69" s="68"/>
      <c r="BCC69" s="68"/>
      <c r="BCD69" s="68"/>
      <c r="BCE69" s="68"/>
      <c r="BCF69" s="68"/>
      <c r="BCG69" s="68"/>
      <c r="BCH69" s="68"/>
      <c r="BCI69" s="68"/>
      <c r="BCJ69" s="68"/>
      <c r="BCK69" s="68"/>
      <c r="BCL69" s="68"/>
      <c r="BCM69" s="68"/>
      <c r="BCN69" s="68"/>
      <c r="BCO69" s="68"/>
      <c r="BCP69" s="68"/>
      <c r="BCQ69" s="68"/>
      <c r="BCR69" s="68"/>
      <c r="BCS69" s="68"/>
      <c r="BCT69" s="68"/>
      <c r="BCU69" s="68"/>
      <c r="BCV69" s="68"/>
      <c r="BCW69" s="68"/>
      <c r="BCX69" s="68"/>
      <c r="BCY69" s="68"/>
      <c r="BCZ69" s="68"/>
      <c r="BDA69" s="68"/>
      <c r="BDB69" s="68"/>
      <c r="BDC69" s="68"/>
      <c r="BDD69" s="68"/>
      <c r="BDE69" s="68"/>
      <c r="BDF69" s="68"/>
      <c r="BDG69" s="68"/>
      <c r="BDH69" s="68"/>
      <c r="BDI69" s="68"/>
      <c r="BDJ69" s="68"/>
      <c r="BDK69" s="68"/>
      <c r="BDL69" s="68"/>
      <c r="BDM69" s="68"/>
      <c r="BDN69" s="68"/>
      <c r="BDO69" s="68"/>
      <c r="BDP69" s="68"/>
      <c r="BDQ69" s="68"/>
      <c r="BDR69" s="68"/>
      <c r="BDS69" s="68"/>
      <c r="BDT69" s="68"/>
      <c r="BDU69" s="68"/>
      <c r="BDV69" s="68"/>
      <c r="BDW69" s="68"/>
      <c r="BDX69" s="68"/>
      <c r="BDY69" s="68"/>
      <c r="BDZ69" s="68"/>
      <c r="BEA69" s="68"/>
      <c r="BEB69" s="68"/>
      <c r="BEC69" s="68"/>
      <c r="BED69" s="68"/>
      <c r="BEE69" s="68"/>
      <c r="BEF69" s="68"/>
      <c r="BEG69" s="68"/>
      <c r="BEH69" s="68"/>
      <c r="BEI69" s="68"/>
      <c r="BEJ69" s="68"/>
      <c r="BEK69" s="68"/>
      <c r="BEL69" s="68"/>
      <c r="BEM69" s="68"/>
      <c r="BEN69" s="68"/>
      <c r="BEO69" s="68"/>
      <c r="BEP69" s="68"/>
      <c r="BEQ69" s="68"/>
      <c r="BER69" s="68"/>
      <c r="BES69" s="68"/>
      <c r="BET69" s="68"/>
      <c r="BEU69" s="68"/>
      <c r="BEV69" s="68"/>
      <c r="BEW69" s="68"/>
      <c r="BEX69" s="68"/>
      <c r="BEY69" s="68"/>
      <c r="BEZ69" s="68"/>
      <c r="BFA69" s="68"/>
      <c r="BFB69" s="68"/>
      <c r="BFC69" s="68"/>
      <c r="BFD69" s="68"/>
      <c r="BFE69" s="68"/>
      <c r="BFF69" s="68"/>
      <c r="BFG69" s="68"/>
      <c r="BFH69" s="68"/>
      <c r="BFI69" s="68"/>
      <c r="BFJ69" s="68"/>
      <c r="BFK69" s="68"/>
      <c r="BFL69" s="68"/>
      <c r="BFM69" s="68"/>
      <c r="BFN69" s="68"/>
      <c r="BFO69" s="68"/>
      <c r="BFP69" s="68"/>
      <c r="BFQ69" s="68"/>
      <c r="BFR69" s="68"/>
      <c r="BFS69" s="68"/>
      <c r="BFT69" s="68"/>
      <c r="BFU69" s="68"/>
      <c r="BFV69" s="68"/>
      <c r="BFW69" s="68"/>
      <c r="BFX69" s="68"/>
      <c r="BFY69" s="68"/>
      <c r="BFZ69" s="68"/>
      <c r="BGA69" s="68"/>
      <c r="BGB69" s="68"/>
      <c r="BGC69" s="68"/>
      <c r="BGD69" s="68"/>
      <c r="BGE69" s="68"/>
      <c r="BGF69" s="68"/>
      <c r="BGG69" s="68"/>
      <c r="BGH69" s="68"/>
      <c r="BGI69" s="68"/>
      <c r="BGJ69" s="68"/>
      <c r="BGK69" s="68"/>
      <c r="BGL69" s="68"/>
      <c r="BGM69" s="68"/>
      <c r="BGN69" s="68"/>
      <c r="BGO69" s="68"/>
      <c r="BGP69" s="68"/>
      <c r="BGQ69" s="68"/>
      <c r="BGR69" s="68"/>
      <c r="BGS69" s="68"/>
      <c r="BGT69" s="68"/>
      <c r="BGU69" s="68"/>
      <c r="BGV69" s="68"/>
      <c r="BGW69" s="68"/>
      <c r="BGX69" s="68"/>
      <c r="BGY69" s="68"/>
      <c r="BGZ69" s="68"/>
      <c r="BHA69" s="68"/>
      <c r="BHB69" s="68"/>
      <c r="BHC69" s="68"/>
      <c r="BHD69" s="68"/>
      <c r="BHE69" s="68"/>
      <c r="BHF69" s="68"/>
      <c r="BHG69" s="68"/>
      <c r="BHH69" s="68"/>
      <c r="BHI69" s="68"/>
      <c r="BHJ69" s="68"/>
      <c r="BHK69" s="68"/>
      <c r="BHL69" s="68"/>
      <c r="BHM69" s="68"/>
      <c r="BHN69" s="68"/>
      <c r="BHO69" s="68"/>
      <c r="BHP69" s="68"/>
      <c r="BHQ69" s="68"/>
      <c r="BHR69" s="68"/>
      <c r="BHS69" s="68"/>
      <c r="BHT69" s="68"/>
      <c r="BHU69" s="68"/>
      <c r="BHV69" s="68"/>
      <c r="BHW69" s="68"/>
      <c r="BHX69" s="68"/>
      <c r="BHY69" s="68"/>
      <c r="BHZ69" s="68"/>
      <c r="BIA69" s="68"/>
      <c r="BIB69" s="68"/>
      <c r="BIC69" s="68"/>
      <c r="BID69" s="68"/>
      <c r="BIE69" s="68"/>
      <c r="BIF69" s="68"/>
      <c r="BIG69" s="68"/>
      <c r="BIH69" s="68"/>
      <c r="BII69" s="68"/>
      <c r="BIJ69" s="68"/>
      <c r="BIK69" s="68"/>
      <c r="BIL69" s="68"/>
      <c r="BIM69" s="68"/>
      <c r="BIN69" s="68"/>
      <c r="BIO69" s="68"/>
      <c r="BIP69" s="68"/>
      <c r="BIQ69" s="68"/>
      <c r="BIR69" s="68"/>
      <c r="BIS69" s="68"/>
      <c r="BIT69" s="68"/>
      <c r="BIU69" s="68"/>
      <c r="BIV69" s="68"/>
      <c r="BIW69" s="68"/>
      <c r="BIX69" s="68"/>
      <c r="BIY69" s="68"/>
      <c r="BIZ69" s="68"/>
      <c r="BJA69" s="68"/>
      <c r="BJB69" s="68"/>
      <c r="BJC69" s="68"/>
      <c r="BJD69" s="68"/>
      <c r="BJE69" s="68"/>
      <c r="BJF69" s="68"/>
      <c r="BJG69" s="68"/>
      <c r="BJH69" s="68"/>
      <c r="BJI69" s="68"/>
      <c r="BJJ69" s="68"/>
      <c r="BJK69" s="68"/>
      <c r="BJL69" s="68"/>
      <c r="BJM69" s="68"/>
      <c r="BJN69" s="68"/>
      <c r="BJO69" s="68"/>
      <c r="BJP69" s="68"/>
      <c r="BJQ69" s="68"/>
      <c r="BJR69" s="68"/>
      <c r="BJS69" s="68"/>
      <c r="BJT69" s="68"/>
      <c r="BJU69" s="68"/>
      <c r="BJV69" s="68"/>
      <c r="BJW69" s="68"/>
      <c r="BJX69" s="68"/>
      <c r="BJY69" s="68"/>
      <c r="BJZ69" s="68"/>
      <c r="BKA69" s="68"/>
      <c r="BKB69" s="68"/>
      <c r="BKC69" s="68"/>
      <c r="BKD69" s="68"/>
      <c r="BKE69" s="68"/>
      <c r="BKF69" s="68"/>
      <c r="BKG69" s="68"/>
      <c r="BKH69" s="68"/>
      <c r="BKI69" s="68"/>
      <c r="BKJ69" s="68"/>
      <c r="BKK69" s="68"/>
      <c r="BKL69" s="68"/>
      <c r="BKM69" s="68"/>
      <c r="BKN69" s="68"/>
      <c r="BKO69" s="68"/>
      <c r="BKP69" s="68"/>
      <c r="BKQ69" s="68"/>
      <c r="BKR69" s="68"/>
      <c r="BKS69" s="68"/>
      <c r="BKT69" s="68"/>
      <c r="BKU69" s="68"/>
      <c r="BKV69" s="68"/>
      <c r="BKW69" s="68"/>
      <c r="BKX69" s="68"/>
      <c r="BKY69" s="68"/>
      <c r="BKZ69" s="68"/>
      <c r="BLA69" s="68"/>
      <c r="BLB69" s="68"/>
      <c r="BLC69" s="68"/>
      <c r="BLD69" s="68"/>
      <c r="BLE69" s="68"/>
      <c r="BLF69" s="68"/>
      <c r="BLG69" s="68"/>
      <c r="BLH69" s="68"/>
      <c r="BLI69" s="68"/>
      <c r="BLJ69" s="68"/>
      <c r="BLK69" s="68"/>
      <c r="BLL69" s="68"/>
      <c r="BLM69" s="68"/>
      <c r="BLN69" s="68"/>
      <c r="BLO69" s="68"/>
      <c r="BLP69" s="68"/>
      <c r="BLQ69" s="68"/>
      <c r="BLR69" s="68"/>
      <c r="BLS69" s="68"/>
      <c r="BLT69" s="68"/>
      <c r="BLU69" s="68"/>
      <c r="BLV69" s="68"/>
      <c r="BLW69" s="68"/>
      <c r="BLX69" s="68"/>
      <c r="BLY69" s="68"/>
      <c r="BLZ69" s="68"/>
      <c r="BMA69" s="68"/>
      <c r="BMB69" s="68"/>
      <c r="BMC69" s="68"/>
      <c r="BMD69" s="68"/>
      <c r="BME69" s="68"/>
      <c r="BMF69" s="68"/>
      <c r="BMG69" s="68"/>
      <c r="BMH69" s="68"/>
      <c r="BMI69" s="68"/>
      <c r="BMJ69" s="68"/>
      <c r="BMK69" s="68"/>
      <c r="BML69" s="68"/>
      <c r="BMM69" s="68"/>
      <c r="BMN69" s="68"/>
      <c r="BMO69" s="68"/>
      <c r="BMP69" s="68"/>
      <c r="BMQ69" s="68"/>
      <c r="BMR69" s="68"/>
      <c r="BMS69" s="68"/>
      <c r="BMT69" s="68"/>
      <c r="BMU69" s="68"/>
      <c r="BMV69" s="68"/>
      <c r="BMW69" s="68"/>
      <c r="BMX69" s="68"/>
      <c r="BMY69" s="68"/>
      <c r="BMZ69" s="68"/>
      <c r="BNA69" s="68"/>
      <c r="BNB69" s="68"/>
      <c r="BNC69" s="68"/>
      <c r="BND69" s="68"/>
      <c r="BNE69" s="68"/>
      <c r="BNF69" s="68"/>
      <c r="BNG69" s="68"/>
      <c r="BNH69" s="68"/>
      <c r="BNI69" s="68"/>
      <c r="BNJ69" s="68"/>
      <c r="BNK69" s="68"/>
      <c r="BNL69" s="68"/>
      <c r="BNM69" s="68"/>
      <c r="BNN69" s="68"/>
      <c r="BNO69" s="68"/>
      <c r="BNP69" s="68"/>
      <c r="BNQ69" s="68"/>
      <c r="BNR69" s="68"/>
      <c r="BNS69" s="68"/>
      <c r="BNT69" s="68"/>
      <c r="BNU69" s="68"/>
      <c r="BNV69" s="68"/>
      <c r="BNW69" s="68"/>
      <c r="BNX69" s="68"/>
      <c r="BNY69" s="68"/>
      <c r="BNZ69" s="68"/>
      <c r="BOA69" s="68"/>
      <c r="BOB69" s="68"/>
      <c r="BOC69" s="68"/>
      <c r="BOD69" s="68"/>
      <c r="BOE69" s="68"/>
      <c r="BOF69" s="68"/>
      <c r="BOG69" s="68"/>
      <c r="BOH69" s="68"/>
      <c r="BOI69" s="68"/>
      <c r="BOJ69" s="68"/>
      <c r="BOK69" s="68"/>
      <c r="BOL69" s="68"/>
      <c r="BOM69" s="68"/>
      <c r="BON69" s="68"/>
      <c r="BOO69" s="68"/>
      <c r="BOP69" s="68"/>
      <c r="BOQ69" s="68"/>
      <c r="BOR69" s="68"/>
      <c r="BOS69" s="68"/>
      <c r="BOT69" s="68"/>
      <c r="BOU69" s="68"/>
      <c r="BOV69" s="68"/>
      <c r="BOW69" s="68"/>
      <c r="BOX69" s="68"/>
      <c r="BOY69" s="68"/>
      <c r="BOZ69" s="68"/>
      <c r="BPA69" s="68"/>
      <c r="BPB69" s="68"/>
      <c r="BPC69" s="68"/>
      <c r="BPD69" s="68"/>
      <c r="BPE69" s="68"/>
      <c r="BPF69" s="68"/>
      <c r="BPG69" s="68"/>
      <c r="BPH69" s="68"/>
      <c r="BPI69" s="68"/>
      <c r="BPJ69" s="68"/>
      <c r="BPK69" s="68"/>
      <c r="BPL69" s="68"/>
      <c r="BPM69" s="68"/>
      <c r="BPN69" s="68"/>
      <c r="BPO69" s="68"/>
      <c r="BPP69" s="68"/>
      <c r="BPQ69" s="68"/>
      <c r="BPR69" s="68"/>
      <c r="BPS69" s="68"/>
      <c r="BPT69" s="68"/>
      <c r="BPU69" s="68"/>
      <c r="BPV69" s="68"/>
      <c r="BPW69" s="68"/>
      <c r="BPX69" s="68"/>
      <c r="BPY69" s="68"/>
      <c r="BPZ69" s="68"/>
      <c r="BQA69" s="68"/>
      <c r="BQB69" s="68"/>
      <c r="BQC69" s="68"/>
      <c r="BQD69" s="68"/>
      <c r="BQE69" s="68"/>
      <c r="BQF69" s="68"/>
      <c r="BQG69" s="68"/>
      <c r="BQH69" s="68"/>
      <c r="BQI69" s="68"/>
      <c r="BQJ69" s="68"/>
      <c r="BQK69" s="68"/>
      <c r="BQL69" s="68"/>
      <c r="BQM69" s="68"/>
      <c r="BQN69" s="68"/>
      <c r="BQO69" s="68"/>
      <c r="BQP69" s="68"/>
      <c r="BQQ69" s="68"/>
      <c r="BQR69" s="68"/>
      <c r="BQS69" s="68"/>
      <c r="BQT69" s="68"/>
      <c r="BQU69" s="68"/>
      <c r="BQV69" s="68"/>
      <c r="BQW69" s="68"/>
      <c r="BQX69" s="68"/>
      <c r="BQY69" s="68"/>
      <c r="BQZ69" s="68"/>
      <c r="BRA69" s="68"/>
      <c r="BRB69" s="68"/>
      <c r="BRC69" s="68"/>
      <c r="BRD69" s="68"/>
      <c r="BRE69" s="68"/>
      <c r="BRF69" s="68"/>
      <c r="BRG69" s="68"/>
      <c r="BRH69" s="68"/>
      <c r="BRI69" s="68"/>
      <c r="BRJ69" s="68"/>
      <c r="BRK69" s="68"/>
      <c r="BRL69" s="68"/>
      <c r="BRM69" s="68"/>
      <c r="BRN69" s="68"/>
      <c r="BRO69" s="68"/>
      <c r="BRP69" s="68"/>
      <c r="BRQ69" s="68"/>
      <c r="BRR69" s="68"/>
      <c r="BRS69" s="68"/>
      <c r="BRT69" s="68"/>
      <c r="BRU69" s="68"/>
      <c r="BRV69" s="68"/>
      <c r="BRW69" s="68"/>
      <c r="BRX69" s="68"/>
      <c r="BRY69" s="68"/>
      <c r="BRZ69" s="68"/>
      <c r="BSA69" s="68"/>
      <c r="BSB69" s="68"/>
      <c r="BSC69" s="68"/>
      <c r="BSD69" s="68"/>
      <c r="BSE69" s="68"/>
      <c r="BSF69" s="68"/>
      <c r="BSG69" s="68"/>
      <c r="BSH69" s="68"/>
      <c r="BSI69" s="68"/>
      <c r="BSJ69" s="68"/>
      <c r="BSK69" s="68"/>
      <c r="BSL69" s="68"/>
      <c r="BSM69" s="68"/>
      <c r="BSN69" s="68"/>
      <c r="BSO69" s="68"/>
      <c r="BSP69" s="68"/>
      <c r="BSQ69" s="68"/>
      <c r="BSR69" s="68"/>
      <c r="BSS69" s="68"/>
      <c r="BST69" s="68"/>
      <c r="BSU69" s="68"/>
      <c r="BSV69" s="68"/>
      <c r="BSW69" s="68"/>
      <c r="BSX69" s="68"/>
      <c r="BSY69" s="68"/>
      <c r="BSZ69" s="68"/>
      <c r="BTA69" s="68"/>
      <c r="BTB69" s="68"/>
      <c r="BTC69" s="68"/>
      <c r="BTD69" s="68"/>
      <c r="BTE69" s="68"/>
      <c r="BTF69" s="68"/>
      <c r="BTG69" s="68"/>
      <c r="BTH69" s="68"/>
      <c r="BTI69" s="68"/>
      <c r="BTJ69" s="68"/>
      <c r="BTK69" s="68"/>
      <c r="BTL69" s="68"/>
      <c r="BTM69" s="68"/>
      <c r="BTN69" s="68"/>
      <c r="BTO69" s="68"/>
      <c r="BTP69" s="68"/>
      <c r="BTQ69" s="68"/>
      <c r="BTR69" s="68"/>
      <c r="BTS69" s="68"/>
      <c r="BTT69" s="68"/>
      <c r="BTU69" s="68"/>
      <c r="BTV69" s="68"/>
      <c r="BTW69" s="68"/>
      <c r="BTX69" s="68"/>
      <c r="BTY69" s="68"/>
      <c r="BTZ69" s="68"/>
      <c r="BUA69" s="68"/>
      <c r="BUB69" s="68"/>
      <c r="BUC69" s="68"/>
      <c r="BUD69" s="68"/>
      <c r="BUE69" s="68"/>
      <c r="BUF69" s="68"/>
      <c r="BUG69" s="68"/>
      <c r="BUH69" s="68"/>
      <c r="BUI69" s="68"/>
      <c r="BUJ69" s="68"/>
      <c r="BUK69" s="68"/>
      <c r="BUL69" s="68"/>
      <c r="BUM69" s="68"/>
      <c r="BUN69" s="68"/>
      <c r="BUO69" s="68"/>
      <c r="BUP69" s="68"/>
      <c r="BUQ69" s="68"/>
      <c r="BUR69" s="68"/>
      <c r="BUS69" s="68"/>
      <c r="BUT69" s="68"/>
      <c r="BUU69" s="68"/>
      <c r="BUV69" s="68"/>
      <c r="BUW69" s="68"/>
      <c r="BUX69" s="68"/>
      <c r="BUY69" s="68"/>
      <c r="BUZ69" s="68"/>
      <c r="BVA69" s="68"/>
      <c r="BVB69" s="68"/>
      <c r="BVC69" s="68"/>
      <c r="BVD69" s="68"/>
      <c r="BVE69" s="68"/>
      <c r="BVF69" s="68"/>
      <c r="BVG69" s="68"/>
      <c r="BVH69" s="68"/>
      <c r="BVI69" s="68"/>
      <c r="BVJ69" s="68"/>
      <c r="BVK69" s="68"/>
      <c r="BVL69" s="68"/>
      <c r="BVM69" s="68"/>
      <c r="BVN69" s="68"/>
      <c r="BVO69" s="68"/>
      <c r="BVP69" s="68"/>
      <c r="BVQ69" s="68"/>
      <c r="BVR69" s="68"/>
      <c r="BVS69" s="68"/>
      <c r="BVT69" s="68"/>
      <c r="BVU69" s="68"/>
      <c r="BVV69" s="68"/>
      <c r="BVW69" s="68"/>
      <c r="BVX69" s="68"/>
      <c r="BVY69" s="68"/>
      <c r="BVZ69" s="68"/>
      <c r="BWA69" s="68"/>
      <c r="BWB69" s="68"/>
      <c r="BWC69" s="68"/>
      <c r="BWD69" s="68"/>
      <c r="BWE69" s="68"/>
      <c r="BWF69" s="68"/>
      <c r="BWG69" s="68"/>
      <c r="BWH69" s="68"/>
      <c r="BWI69" s="68"/>
      <c r="BWJ69" s="68"/>
      <c r="BWK69" s="68"/>
      <c r="BWL69" s="68"/>
      <c r="BWM69" s="68"/>
      <c r="BWN69" s="68"/>
      <c r="BWO69" s="68"/>
      <c r="BWP69" s="68"/>
      <c r="BWQ69" s="68"/>
      <c r="BWR69" s="68"/>
      <c r="BWS69" s="68"/>
      <c r="BWT69" s="68"/>
      <c r="BWU69" s="68"/>
      <c r="BWV69" s="68"/>
      <c r="BWW69" s="68"/>
      <c r="BWX69" s="68"/>
      <c r="BWY69" s="68"/>
      <c r="BWZ69" s="68"/>
      <c r="BXA69" s="68"/>
      <c r="BXB69" s="68"/>
      <c r="BXC69" s="68"/>
      <c r="BXD69" s="68"/>
      <c r="BXE69" s="68"/>
      <c r="BXF69" s="68"/>
      <c r="BXG69" s="68"/>
      <c r="BXH69" s="68"/>
      <c r="BXI69" s="68"/>
      <c r="BXJ69" s="68"/>
      <c r="BXK69" s="68"/>
      <c r="BXL69" s="68"/>
      <c r="BXM69" s="68"/>
      <c r="BXN69" s="68"/>
      <c r="BXO69" s="68"/>
      <c r="BXP69" s="68"/>
      <c r="BXQ69" s="68"/>
      <c r="BXR69" s="68"/>
      <c r="BXS69" s="68"/>
      <c r="BXT69" s="68"/>
      <c r="BXU69" s="68"/>
      <c r="BXV69" s="68"/>
      <c r="BXW69" s="68"/>
      <c r="BXX69" s="68"/>
      <c r="BXY69" s="68"/>
      <c r="BXZ69" s="68"/>
      <c r="BYA69" s="68"/>
      <c r="BYB69" s="68"/>
      <c r="BYC69" s="68"/>
      <c r="BYD69" s="68"/>
      <c r="BYE69" s="68"/>
      <c r="BYF69" s="68"/>
      <c r="BYG69" s="68"/>
      <c r="BYH69" s="68"/>
      <c r="BYI69" s="68"/>
      <c r="BYJ69" s="68"/>
      <c r="BYK69" s="68"/>
      <c r="BYL69" s="68"/>
      <c r="BYM69" s="68"/>
      <c r="BYN69" s="68"/>
      <c r="BYO69" s="68"/>
      <c r="BYP69" s="68"/>
      <c r="BYQ69" s="68"/>
      <c r="BYR69" s="68"/>
      <c r="BYS69" s="68"/>
      <c r="BYT69" s="68"/>
      <c r="BYU69" s="68"/>
      <c r="BYV69" s="68"/>
      <c r="BYW69" s="68"/>
      <c r="BYX69" s="68"/>
      <c r="BYY69" s="68"/>
      <c r="BYZ69" s="68"/>
      <c r="BZA69" s="68"/>
      <c r="BZB69" s="68"/>
      <c r="BZC69" s="68"/>
      <c r="BZD69" s="68"/>
      <c r="BZE69" s="68"/>
      <c r="BZF69" s="68"/>
      <c r="BZG69" s="68"/>
      <c r="BZH69" s="68"/>
      <c r="BZI69" s="68"/>
      <c r="BZJ69" s="68"/>
      <c r="BZK69" s="68"/>
      <c r="BZL69" s="68"/>
      <c r="BZM69" s="68"/>
      <c r="BZN69" s="68"/>
      <c r="BZO69" s="68"/>
      <c r="BZP69" s="68"/>
      <c r="BZQ69" s="68"/>
      <c r="BZR69" s="68"/>
      <c r="BZS69" s="68"/>
      <c r="BZT69" s="68"/>
      <c r="BZU69" s="68"/>
      <c r="BZV69" s="68"/>
      <c r="BZW69" s="68"/>
      <c r="BZX69" s="68"/>
      <c r="BZY69" s="68"/>
      <c r="BZZ69" s="68"/>
      <c r="CAA69" s="68"/>
      <c r="CAB69" s="68"/>
      <c r="CAC69" s="68"/>
      <c r="CAD69" s="68"/>
      <c r="CAE69" s="68"/>
      <c r="CAF69" s="68"/>
      <c r="CAG69" s="68"/>
      <c r="CAH69" s="68"/>
      <c r="CAI69" s="68"/>
      <c r="CAJ69" s="68"/>
      <c r="CAK69" s="68"/>
      <c r="CAL69" s="68"/>
      <c r="CAM69" s="68"/>
      <c r="CAN69" s="68"/>
      <c r="CAO69" s="68"/>
      <c r="CAP69" s="68"/>
      <c r="CAQ69" s="68"/>
      <c r="CAR69" s="68"/>
      <c r="CAS69" s="68"/>
      <c r="CAT69" s="68"/>
      <c r="CAU69" s="68"/>
      <c r="CAV69" s="68"/>
      <c r="CAW69" s="68"/>
      <c r="CAX69" s="68"/>
      <c r="CAY69" s="68"/>
      <c r="CAZ69" s="68"/>
      <c r="CBA69" s="68"/>
      <c r="CBB69" s="68"/>
      <c r="CBC69" s="68"/>
      <c r="CBD69" s="68"/>
      <c r="CBE69" s="68"/>
      <c r="CBF69" s="68"/>
      <c r="CBG69" s="68"/>
      <c r="CBH69" s="68"/>
      <c r="CBI69" s="68"/>
      <c r="CBJ69" s="68"/>
      <c r="CBK69" s="68"/>
      <c r="CBL69" s="68"/>
      <c r="CBM69" s="68"/>
      <c r="CBN69" s="68"/>
      <c r="CBO69" s="68"/>
      <c r="CBP69" s="68"/>
      <c r="CBQ69" s="68"/>
      <c r="CBR69" s="68"/>
      <c r="CBS69" s="68"/>
      <c r="CBT69" s="68"/>
      <c r="CBU69" s="68"/>
      <c r="CBV69" s="68"/>
      <c r="CBW69" s="68"/>
      <c r="CBX69" s="68"/>
      <c r="CBY69" s="68"/>
      <c r="CBZ69" s="68"/>
      <c r="CCA69" s="68"/>
      <c r="CCB69" s="68"/>
      <c r="CCC69" s="68"/>
      <c r="CCD69" s="68"/>
      <c r="CCE69" s="68"/>
      <c r="CCF69" s="68"/>
      <c r="CCG69" s="68"/>
      <c r="CCH69" s="68"/>
      <c r="CCI69" s="68"/>
      <c r="CCJ69" s="68"/>
      <c r="CCK69" s="68"/>
      <c r="CCL69" s="68"/>
      <c r="CCM69" s="68"/>
      <c r="CCN69" s="68"/>
      <c r="CCO69" s="68"/>
      <c r="CCP69" s="68"/>
      <c r="CCQ69" s="68"/>
      <c r="CCR69" s="68"/>
      <c r="CCS69" s="68"/>
      <c r="CCT69" s="68"/>
      <c r="CCU69" s="68"/>
      <c r="CCV69" s="68"/>
      <c r="CCW69" s="68"/>
      <c r="CCX69" s="68"/>
      <c r="CCY69" s="68"/>
      <c r="CCZ69" s="68"/>
      <c r="CDA69" s="68"/>
      <c r="CDB69" s="68"/>
      <c r="CDC69" s="68"/>
      <c r="CDD69" s="68"/>
      <c r="CDE69" s="68"/>
      <c r="CDF69" s="68"/>
      <c r="CDG69" s="68"/>
      <c r="CDH69" s="68"/>
      <c r="CDI69" s="68"/>
      <c r="CDJ69" s="68"/>
      <c r="CDK69" s="68"/>
      <c r="CDL69" s="68"/>
      <c r="CDM69" s="68"/>
      <c r="CDN69" s="68"/>
      <c r="CDO69" s="68"/>
      <c r="CDP69" s="68"/>
      <c r="CDQ69" s="68"/>
      <c r="CDR69" s="68"/>
      <c r="CDS69" s="68"/>
      <c r="CDT69" s="68"/>
      <c r="CDU69" s="68"/>
      <c r="CDV69" s="68"/>
      <c r="CDW69" s="68"/>
      <c r="CDX69" s="68"/>
      <c r="CDY69" s="68"/>
      <c r="CDZ69" s="68"/>
      <c r="CEA69" s="68"/>
      <c r="CEB69" s="68"/>
      <c r="CEC69" s="68"/>
      <c r="CED69" s="68"/>
      <c r="CEE69" s="68"/>
      <c r="CEF69" s="68"/>
      <c r="CEG69" s="68"/>
      <c r="CEH69" s="68"/>
      <c r="CEI69" s="68"/>
      <c r="CEJ69" s="68"/>
      <c r="CEK69" s="68"/>
      <c r="CEL69" s="68"/>
      <c r="CEM69" s="68"/>
      <c r="CEN69" s="68"/>
      <c r="CEO69" s="68"/>
      <c r="CEP69" s="68"/>
      <c r="CEQ69" s="68"/>
      <c r="CER69" s="68"/>
      <c r="CES69" s="68"/>
      <c r="CET69" s="68"/>
      <c r="CEU69" s="68"/>
      <c r="CEV69" s="68"/>
      <c r="CEW69" s="68"/>
      <c r="CEX69" s="68"/>
      <c r="CEY69" s="68"/>
      <c r="CEZ69" s="68"/>
      <c r="CFA69" s="68"/>
      <c r="CFB69" s="68"/>
      <c r="CFC69" s="68"/>
      <c r="CFD69" s="68"/>
      <c r="CFE69" s="68"/>
      <c r="CFF69" s="68"/>
      <c r="CFG69" s="68"/>
      <c r="CFH69" s="68"/>
      <c r="CFI69" s="68"/>
      <c r="CFJ69" s="68"/>
      <c r="CFK69" s="68"/>
      <c r="CFL69" s="68"/>
      <c r="CFM69" s="68"/>
      <c r="CFN69" s="68"/>
      <c r="CFO69" s="68"/>
      <c r="CFP69" s="68"/>
      <c r="CFQ69" s="68"/>
      <c r="CFR69" s="68"/>
      <c r="CFS69" s="68"/>
      <c r="CFT69" s="68"/>
      <c r="CFU69" s="68"/>
      <c r="CFV69" s="68"/>
      <c r="CFW69" s="68"/>
      <c r="CFX69" s="68"/>
      <c r="CFY69" s="68"/>
      <c r="CFZ69" s="68"/>
      <c r="CGA69" s="68"/>
      <c r="CGB69" s="68"/>
      <c r="CGC69" s="68"/>
      <c r="CGD69" s="68"/>
      <c r="CGE69" s="68"/>
      <c r="CGF69" s="68"/>
      <c r="CGG69" s="68"/>
      <c r="CGH69" s="68"/>
      <c r="CGI69" s="68"/>
      <c r="CGJ69" s="68"/>
      <c r="CGK69" s="68"/>
      <c r="CGL69" s="68"/>
      <c r="CGM69" s="68"/>
      <c r="CGN69" s="68"/>
      <c r="CGO69" s="68"/>
      <c r="CGP69" s="68"/>
      <c r="CGQ69" s="68"/>
      <c r="CGR69" s="68"/>
      <c r="CGS69" s="68"/>
      <c r="CGT69" s="68"/>
      <c r="CGU69" s="68"/>
      <c r="CGV69" s="68"/>
      <c r="CGW69" s="68"/>
      <c r="CGX69" s="68"/>
      <c r="CGY69" s="68"/>
      <c r="CGZ69" s="68"/>
      <c r="CHA69" s="68"/>
      <c r="CHB69" s="68"/>
      <c r="CHC69" s="68"/>
      <c r="CHD69" s="68"/>
      <c r="CHE69" s="68"/>
      <c r="CHF69" s="68"/>
      <c r="CHG69" s="68"/>
      <c r="CHH69" s="68"/>
      <c r="CHI69" s="68"/>
      <c r="CHJ69" s="68"/>
      <c r="CHK69" s="68"/>
      <c r="CHL69" s="68"/>
      <c r="CHM69" s="68"/>
      <c r="CHN69" s="68"/>
      <c r="CHO69" s="68"/>
      <c r="CHP69" s="68"/>
      <c r="CHQ69" s="68"/>
      <c r="CHR69" s="68"/>
      <c r="CHS69" s="68"/>
      <c r="CHT69" s="68"/>
      <c r="CHU69" s="68"/>
      <c r="CHV69" s="68"/>
      <c r="CHW69" s="68"/>
      <c r="CHX69" s="68"/>
      <c r="CHY69" s="68"/>
      <c r="CHZ69" s="68"/>
      <c r="CIA69" s="68"/>
      <c r="CIB69" s="68"/>
      <c r="CIC69" s="68"/>
      <c r="CID69" s="68"/>
      <c r="CIE69" s="68"/>
      <c r="CIF69" s="68"/>
      <c r="CIG69" s="68"/>
      <c r="CIH69" s="68"/>
      <c r="CII69" s="68"/>
      <c r="CIJ69" s="68"/>
      <c r="CIK69" s="68"/>
      <c r="CIL69" s="68"/>
      <c r="CIM69" s="68"/>
      <c r="CIN69" s="68"/>
      <c r="CIO69" s="68"/>
      <c r="CIP69" s="68"/>
      <c r="CIQ69" s="68"/>
      <c r="CIR69" s="68"/>
      <c r="CIS69" s="68"/>
      <c r="CIT69" s="68"/>
      <c r="CIU69" s="68"/>
      <c r="CIV69" s="68"/>
      <c r="CIW69" s="68"/>
      <c r="CIX69" s="68"/>
      <c r="CIY69" s="68"/>
      <c r="CIZ69" s="68"/>
      <c r="CJA69" s="68"/>
      <c r="CJB69" s="68"/>
      <c r="CJC69" s="68"/>
      <c r="CJD69" s="68"/>
      <c r="CJE69" s="68"/>
      <c r="CJF69" s="68"/>
      <c r="CJG69" s="68"/>
      <c r="CJH69" s="68"/>
      <c r="CJI69" s="68"/>
      <c r="CJJ69" s="68"/>
      <c r="CJK69" s="68"/>
      <c r="CJL69" s="68"/>
      <c r="CJM69" s="68"/>
      <c r="CJN69" s="68"/>
      <c r="CJO69" s="68"/>
      <c r="CJP69" s="68"/>
      <c r="CJQ69" s="68"/>
      <c r="CJR69" s="68"/>
      <c r="CJS69" s="68"/>
      <c r="CJT69" s="68"/>
      <c r="CJU69" s="68"/>
      <c r="CJV69" s="68"/>
      <c r="CJW69" s="68"/>
      <c r="CJX69" s="68"/>
      <c r="CJY69" s="68"/>
      <c r="CJZ69" s="68"/>
      <c r="CKA69" s="68"/>
      <c r="CKB69" s="68"/>
      <c r="CKC69" s="68"/>
      <c r="CKD69" s="68"/>
      <c r="CKE69" s="68"/>
      <c r="CKF69" s="68"/>
      <c r="CKG69" s="68"/>
      <c r="CKH69" s="68"/>
      <c r="CKI69" s="68"/>
      <c r="CKJ69" s="68"/>
      <c r="CKK69" s="68"/>
      <c r="CKL69" s="68"/>
      <c r="CKM69" s="68"/>
      <c r="CKN69" s="68"/>
      <c r="CKO69" s="68"/>
      <c r="CKP69" s="68"/>
      <c r="CKQ69" s="68"/>
      <c r="CKR69" s="68"/>
      <c r="CKS69" s="68"/>
      <c r="CKT69" s="68"/>
      <c r="CKU69" s="68"/>
      <c r="CKV69" s="68"/>
      <c r="CKW69" s="68"/>
      <c r="CKX69" s="68"/>
      <c r="CKY69" s="68"/>
      <c r="CKZ69" s="68"/>
      <c r="CLA69" s="68"/>
      <c r="CLB69" s="68"/>
      <c r="CLC69" s="68"/>
      <c r="CLD69" s="68"/>
      <c r="CLE69" s="68"/>
      <c r="CLF69" s="68"/>
      <c r="CLG69" s="68"/>
      <c r="CLH69" s="68"/>
      <c r="CLI69" s="68"/>
      <c r="CLJ69" s="68"/>
      <c r="CLK69" s="68"/>
      <c r="CLL69" s="68"/>
      <c r="CLM69" s="68"/>
      <c r="CLN69" s="68"/>
      <c r="CLO69" s="68"/>
      <c r="CLP69" s="68"/>
      <c r="CLQ69" s="68"/>
      <c r="CLR69" s="68"/>
      <c r="CLS69" s="68"/>
      <c r="CLT69" s="68"/>
      <c r="CLU69" s="68"/>
      <c r="CLV69" s="68"/>
      <c r="CLW69" s="68"/>
      <c r="CLX69" s="68"/>
      <c r="CLY69" s="68"/>
      <c r="CLZ69" s="68"/>
      <c r="CMA69" s="68"/>
      <c r="CMB69" s="68"/>
      <c r="CMC69" s="68"/>
      <c r="CMD69" s="68"/>
      <c r="CME69" s="68"/>
      <c r="CMF69" s="68"/>
      <c r="CMG69" s="68"/>
      <c r="CMH69" s="68"/>
      <c r="CMI69" s="68"/>
      <c r="CMJ69" s="68"/>
      <c r="CMK69" s="68"/>
      <c r="CML69" s="68"/>
      <c r="CMM69" s="68"/>
      <c r="CMN69" s="68"/>
      <c r="CMO69" s="68"/>
      <c r="CMP69" s="68"/>
      <c r="CMQ69" s="68"/>
      <c r="CMR69" s="68"/>
      <c r="CMS69" s="68"/>
      <c r="CMT69" s="68"/>
      <c r="CMU69" s="68"/>
      <c r="CMV69" s="68"/>
      <c r="CMW69" s="68"/>
      <c r="CMX69" s="68"/>
      <c r="CMY69" s="68"/>
      <c r="CMZ69" s="68"/>
      <c r="CNA69" s="68"/>
      <c r="CNB69" s="68"/>
      <c r="CNC69" s="68"/>
      <c r="CND69" s="68"/>
      <c r="CNE69" s="68"/>
      <c r="CNF69" s="68"/>
      <c r="CNG69" s="68"/>
      <c r="CNH69" s="68"/>
      <c r="CNI69" s="68"/>
      <c r="CNJ69" s="68"/>
      <c r="CNK69" s="68"/>
      <c r="CNL69" s="68"/>
      <c r="CNM69" s="68"/>
      <c r="CNN69" s="68"/>
      <c r="CNO69" s="68"/>
      <c r="CNP69" s="68"/>
      <c r="CNQ69" s="68"/>
      <c r="CNR69" s="68"/>
      <c r="CNS69" s="68"/>
      <c r="CNT69" s="68"/>
      <c r="CNU69" s="68"/>
      <c r="CNV69" s="68"/>
      <c r="CNW69" s="68"/>
      <c r="CNX69" s="68"/>
      <c r="CNY69" s="68"/>
      <c r="CNZ69" s="68"/>
      <c r="COA69" s="68"/>
      <c r="COB69" s="68"/>
      <c r="COC69" s="68"/>
      <c r="COD69" s="68"/>
      <c r="COE69" s="68"/>
      <c r="COF69" s="68"/>
      <c r="COG69" s="68"/>
      <c r="COH69" s="68"/>
      <c r="COI69" s="68"/>
      <c r="COJ69" s="68"/>
      <c r="COK69" s="68"/>
      <c r="COL69" s="68"/>
      <c r="COM69" s="68"/>
      <c r="CON69" s="68"/>
      <c r="COO69" s="68"/>
      <c r="COP69" s="68"/>
      <c r="COQ69" s="68"/>
      <c r="COR69" s="68"/>
      <c r="COS69" s="68"/>
      <c r="COT69" s="68"/>
      <c r="COU69" s="68"/>
      <c r="COV69" s="68"/>
      <c r="COW69" s="68"/>
      <c r="COX69" s="68"/>
      <c r="COY69" s="68"/>
      <c r="COZ69" s="68"/>
      <c r="CPA69" s="68"/>
      <c r="CPB69" s="68"/>
      <c r="CPC69" s="68"/>
      <c r="CPD69" s="68"/>
      <c r="CPE69" s="68"/>
      <c r="CPF69" s="68"/>
      <c r="CPG69" s="68"/>
      <c r="CPH69" s="68"/>
      <c r="CPI69" s="68"/>
      <c r="CPJ69" s="68"/>
      <c r="CPK69" s="68"/>
      <c r="CPL69" s="68"/>
      <c r="CPM69" s="68"/>
      <c r="CPN69" s="68"/>
      <c r="CPO69" s="68"/>
      <c r="CPP69" s="68"/>
      <c r="CPQ69" s="68"/>
      <c r="CPR69" s="68"/>
      <c r="CPS69" s="68"/>
      <c r="CPT69" s="68"/>
      <c r="CPU69" s="68"/>
      <c r="CPV69" s="68"/>
      <c r="CPW69" s="68"/>
      <c r="CPX69" s="68"/>
      <c r="CPY69" s="68"/>
      <c r="CPZ69" s="68"/>
      <c r="CQA69" s="68"/>
      <c r="CQB69" s="68"/>
      <c r="CQC69" s="68"/>
      <c r="CQD69" s="68"/>
      <c r="CQE69" s="68"/>
      <c r="CQF69" s="68"/>
      <c r="CQG69" s="68"/>
      <c r="CQH69" s="68"/>
      <c r="CQI69" s="68"/>
      <c r="CQJ69" s="68"/>
      <c r="CQK69" s="68"/>
      <c r="CQL69" s="68"/>
      <c r="CQM69" s="68"/>
      <c r="CQN69" s="68"/>
      <c r="CQO69" s="68"/>
      <c r="CQP69" s="68"/>
      <c r="CQQ69" s="68"/>
      <c r="CQR69" s="68"/>
      <c r="CQS69" s="68"/>
      <c r="CQT69" s="68"/>
      <c r="CQU69" s="68"/>
      <c r="CQV69" s="68"/>
      <c r="CQW69" s="68"/>
      <c r="CQX69" s="68"/>
      <c r="CQY69" s="68"/>
      <c r="CQZ69" s="68"/>
      <c r="CRA69" s="68"/>
      <c r="CRB69" s="68"/>
      <c r="CRC69" s="68"/>
      <c r="CRD69" s="68"/>
      <c r="CRE69" s="68"/>
      <c r="CRF69" s="68"/>
      <c r="CRG69" s="68"/>
      <c r="CRH69" s="68"/>
      <c r="CRI69" s="68"/>
      <c r="CRJ69" s="68"/>
      <c r="CRK69" s="68"/>
      <c r="CRL69" s="68"/>
      <c r="CRM69" s="68"/>
      <c r="CRN69" s="68"/>
      <c r="CRO69" s="68"/>
      <c r="CRP69" s="68"/>
      <c r="CRQ69" s="68"/>
      <c r="CRR69" s="68"/>
      <c r="CRS69" s="68"/>
      <c r="CRT69" s="68"/>
      <c r="CRU69" s="68"/>
      <c r="CRV69" s="68"/>
      <c r="CRW69" s="68"/>
      <c r="CRX69" s="68"/>
      <c r="CRY69" s="68"/>
      <c r="CRZ69" s="68"/>
      <c r="CSA69" s="68"/>
      <c r="CSB69" s="68"/>
      <c r="CSC69" s="68"/>
      <c r="CSD69" s="68"/>
      <c r="CSE69" s="68"/>
      <c r="CSF69" s="68"/>
      <c r="CSG69" s="68"/>
      <c r="CSH69" s="68"/>
      <c r="CSI69" s="68"/>
      <c r="CSJ69" s="68"/>
      <c r="CSK69" s="68"/>
      <c r="CSL69" s="68"/>
      <c r="CSM69" s="68"/>
      <c r="CSN69" s="68"/>
      <c r="CSO69" s="68"/>
      <c r="CSP69" s="68"/>
      <c r="CSQ69" s="68"/>
      <c r="CSR69" s="68"/>
      <c r="CSS69" s="68"/>
      <c r="CST69" s="68"/>
      <c r="CSU69" s="68"/>
      <c r="CSV69" s="68"/>
      <c r="CSW69" s="68"/>
      <c r="CSX69" s="68"/>
      <c r="CSY69" s="68"/>
      <c r="CSZ69" s="68"/>
      <c r="CTA69" s="68"/>
      <c r="CTB69" s="68"/>
      <c r="CTC69" s="68"/>
      <c r="CTD69" s="68"/>
      <c r="CTE69" s="68"/>
      <c r="CTF69" s="68"/>
      <c r="CTG69" s="68"/>
      <c r="CTH69" s="68"/>
      <c r="CTI69" s="68"/>
      <c r="CTJ69" s="68"/>
      <c r="CTK69" s="68"/>
      <c r="CTL69" s="68"/>
      <c r="CTM69" s="68"/>
      <c r="CTN69" s="68"/>
      <c r="CTO69" s="68"/>
      <c r="CTP69" s="68"/>
      <c r="CTQ69" s="68"/>
      <c r="CTR69" s="68"/>
      <c r="CTS69" s="68"/>
      <c r="CTT69" s="68"/>
      <c r="CTU69" s="68"/>
      <c r="CTV69" s="68"/>
      <c r="CTW69" s="68"/>
      <c r="CTX69" s="68"/>
      <c r="CTY69" s="68"/>
      <c r="CTZ69" s="68"/>
      <c r="CUA69" s="68"/>
      <c r="CUB69" s="68"/>
      <c r="CUC69" s="68"/>
      <c r="CUD69" s="68"/>
      <c r="CUE69" s="68"/>
      <c r="CUF69" s="68"/>
      <c r="CUG69" s="68"/>
      <c r="CUH69" s="68"/>
      <c r="CUI69" s="68"/>
      <c r="CUJ69" s="68"/>
      <c r="CUK69" s="68"/>
      <c r="CUL69" s="68"/>
      <c r="CUM69" s="68"/>
      <c r="CUN69" s="68"/>
      <c r="CUO69" s="68"/>
      <c r="CUP69" s="68"/>
      <c r="CUQ69" s="68"/>
      <c r="CUR69" s="68"/>
      <c r="CUS69" s="68"/>
      <c r="CUT69" s="68"/>
      <c r="CUU69" s="68"/>
      <c r="CUV69" s="68"/>
      <c r="CUW69" s="68"/>
      <c r="CUX69" s="68"/>
      <c r="CUY69" s="68"/>
      <c r="CUZ69" s="68"/>
      <c r="CVA69" s="68"/>
      <c r="CVB69" s="68"/>
      <c r="CVC69" s="68"/>
      <c r="CVD69" s="68"/>
      <c r="CVE69" s="68"/>
      <c r="CVF69" s="68"/>
      <c r="CVG69" s="68"/>
      <c r="CVH69" s="68"/>
      <c r="CVI69" s="68"/>
      <c r="CVJ69" s="68"/>
      <c r="CVK69" s="68"/>
      <c r="CVL69" s="68"/>
      <c r="CVM69" s="68"/>
      <c r="CVN69" s="68"/>
      <c r="CVO69" s="68"/>
      <c r="CVP69" s="68"/>
      <c r="CVQ69" s="68"/>
      <c r="CVR69" s="68"/>
      <c r="CVS69" s="68"/>
      <c r="CVT69" s="68"/>
      <c r="CVU69" s="68"/>
      <c r="CVV69" s="68"/>
      <c r="CVW69" s="68"/>
      <c r="CVX69" s="68"/>
      <c r="CVY69" s="68"/>
      <c r="CVZ69" s="68"/>
      <c r="CWA69" s="68"/>
      <c r="CWB69" s="68"/>
      <c r="CWC69" s="68"/>
      <c r="CWD69" s="68"/>
      <c r="CWE69" s="68"/>
      <c r="CWF69" s="68"/>
      <c r="CWG69" s="68"/>
      <c r="CWH69" s="68"/>
      <c r="CWI69" s="68"/>
      <c r="CWJ69" s="68"/>
      <c r="CWK69" s="68"/>
      <c r="CWL69" s="68"/>
      <c r="CWM69" s="68"/>
      <c r="CWN69" s="68"/>
      <c r="CWO69" s="68"/>
      <c r="CWP69" s="68"/>
      <c r="CWQ69" s="68"/>
      <c r="CWR69" s="68"/>
      <c r="CWS69" s="68"/>
      <c r="CWT69" s="68"/>
      <c r="CWU69" s="68"/>
      <c r="CWV69" s="68"/>
      <c r="CWW69" s="68"/>
      <c r="CWX69" s="68"/>
      <c r="CWY69" s="68"/>
      <c r="CWZ69" s="68"/>
      <c r="CXA69" s="68"/>
      <c r="CXB69" s="68"/>
      <c r="CXC69" s="68"/>
      <c r="CXD69" s="68"/>
      <c r="CXE69" s="68"/>
      <c r="CXF69" s="68"/>
      <c r="CXG69" s="68"/>
      <c r="CXH69" s="68"/>
      <c r="CXI69" s="68"/>
      <c r="CXJ69" s="68"/>
      <c r="CXK69" s="68"/>
      <c r="CXL69" s="68"/>
      <c r="CXM69" s="68"/>
      <c r="CXN69" s="68"/>
      <c r="CXO69" s="68"/>
      <c r="CXP69" s="68"/>
      <c r="CXQ69" s="68"/>
      <c r="CXR69" s="68"/>
      <c r="CXS69" s="68"/>
      <c r="CXT69" s="68"/>
      <c r="CXU69" s="68"/>
      <c r="CXV69" s="68"/>
      <c r="CXW69" s="68"/>
      <c r="CXX69" s="68"/>
      <c r="CXY69" s="68"/>
      <c r="CXZ69" s="68"/>
      <c r="CYA69" s="68"/>
      <c r="CYB69" s="68"/>
      <c r="CYC69" s="68"/>
      <c r="CYD69" s="68"/>
      <c r="CYE69" s="68"/>
      <c r="CYF69" s="68"/>
      <c r="CYG69" s="68"/>
      <c r="CYH69" s="68"/>
      <c r="CYI69" s="68"/>
      <c r="CYJ69" s="68"/>
      <c r="CYK69" s="68"/>
      <c r="CYL69" s="68"/>
      <c r="CYM69" s="68"/>
      <c r="CYN69" s="68"/>
      <c r="CYO69" s="68"/>
      <c r="CYP69" s="68"/>
      <c r="CYQ69" s="68"/>
      <c r="CYR69" s="68"/>
      <c r="CYS69" s="68"/>
      <c r="CYT69" s="68"/>
      <c r="CYU69" s="68"/>
      <c r="CYV69" s="68"/>
      <c r="CYW69" s="68"/>
      <c r="CYX69" s="68"/>
      <c r="CYY69" s="68"/>
      <c r="CYZ69" s="68"/>
      <c r="CZA69" s="68"/>
      <c r="CZB69" s="68"/>
      <c r="CZC69" s="68"/>
      <c r="CZD69" s="68"/>
      <c r="CZE69" s="68"/>
      <c r="CZF69" s="68"/>
      <c r="CZG69" s="68"/>
      <c r="CZH69" s="68"/>
      <c r="CZI69" s="68"/>
      <c r="CZJ69" s="68"/>
      <c r="CZK69" s="68"/>
      <c r="CZL69" s="68"/>
      <c r="CZM69" s="68"/>
      <c r="CZN69" s="68"/>
      <c r="CZO69" s="68"/>
      <c r="CZP69" s="68"/>
      <c r="CZQ69" s="68"/>
      <c r="CZR69" s="68"/>
      <c r="CZS69" s="68"/>
      <c r="CZT69" s="68"/>
      <c r="CZU69" s="68"/>
      <c r="CZV69" s="68"/>
      <c r="CZW69" s="68"/>
      <c r="CZX69" s="68"/>
      <c r="CZY69" s="68"/>
      <c r="CZZ69" s="68"/>
      <c r="DAA69" s="68"/>
      <c r="DAB69" s="68"/>
      <c r="DAC69" s="68"/>
      <c r="DAD69" s="68"/>
      <c r="DAE69" s="68"/>
      <c r="DAF69" s="68"/>
      <c r="DAG69" s="68"/>
      <c r="DAH69" s="68"/>
      <c r="DAI69" s="68"/>
      <c r="DAJ69" s="68"/>
      <c r="DAK69" s="68"/>
      <c r="DAL69" s="68"/>
      <c r="DAM69" s="68"/>
      <c r="DAN69" s="68"/>
      <c r="DAO69" s="68"/>
      <c r="DAP69" s="68"/>
      <c r="DAQ69" s="68"/>
      <c r="DAR69" s="68"/>
      <c r="DAS69" s="68"/>
      <c r="DAT69" s="68"/>
      <c r="DAU69" s="68"/>
      <c r="DAV69" s="68"/>
      <c r="DAW69" s="68"/>
      <c r="DAX69" s="68"/>
      <c r="DAY69" s="68"/>
      <c r="DAZ69" s="68"/>
      <c r="DBA69" s="68"/>
      <c r="DBB69" s="68"/>
      <c r="DBC69" s="68"/>
      <c r="DBD69" s="68"/>
      <c r="DBE69" s="68"/>
      <c r="DBF69" s="68"/>
      <c r="DBG69" s="68"/>
      <c r="DBH69" s="68"/>
      <c r="DBI69" s="68"/>
      <c r="DBJ69" s="68"/>
      <c r="DBK69" s="68"/>
      <c r="DBL69" s="68"/>
      <c r="DBM69" s="68"/>
      <c r="DBN69" s="68"/>
      <c r="DBO69" s="68"/>
      <c r="DBP69" s="68"/>
      <c r="DBQ69" s="68"/>
      <c r="DBR69" s="68"/>
      <c r="DBS69" s="68"/>
      <c r="DBT69" s="68"/>
      <c r="DBU69" s="68"/>
      <c r="DBV69" s="68"/>
      <c r="DBW69" s="68"/>
      <c r="DBX69" s="68"/>
      <c r="DBY69" s="68"/>
      <c r="DBZ69" s="68"/>
      <c r="DCA69" s="68"/>
      <c r="DCB69" s="68"/>
      <c r="DCC69" s="68"/>
      <c r="DCD69" s="68"/>
      <c r="DCE69" s="68"/>
      <c r="DCF69" s="68"/>
      <c r="DCG69" s="68"/>
      <c r="DCH69" s="68"/>
      <c r="DCI69" s="68"/>
      <c r="DCJ69" s="68"/>
      <c r="DCK69" s="68"/>
      <c r="DCL69" s="68"/>
      <c r="DCM69" s="68"/>
      <c r="DCN69" s="68"/>
      <c r="DCO69" s="68"/>
      <c r="DCP69" s="68"/>
      <c r="DCQ69" s="68"/>
      <c r="DCR69" s="68"/>
      <c r="DCS69" s="68"/>
      <c r="DCT69" s="68"/>
      <c r="DCU69" s="68"/>
      <c r="DCV69" s="68"/>
      <c r="DCW69" s="68"/>
      <c r="DCX69" s="68"/>
      <c r="DCY69" s="68"/>
      <c r="DCZ69" s="68"/>
      <c r="DDA69" s="68"/>
      <c r="DDB69" s="68"/>
      <c r="DDC69" s="68"/>
      <c r="DDD69" s="68"/>
      <c r="DDE69" s="68"/>
      <c r="DDF69" s="68"/>
      <c r="DDG69" s="68"/>
      <c r="DDH69" s="68"/>
      <c r="DDI69" s="68"/>
      <c r="DDJ69" s="68"/>
      <c r="DDK69" s="68"/>
      <c r="DDL69" s="68"/>
      <c r="DDM69" s="68"/>
      <c r="DDN69" s="68"/>
      <c r="DDO69" s="68"/>
      <c r="DDP69" s="68"/>
      <c r="DDQ69" s="68"/>
      <c r="DDR69" s="68"/>
      <c r="DDS69" s="68"/>
      <c r="DDT69" s="68"/>
      <c r="DDU69" s="68"/>
      <c r="DDV69" s="68"/>
      <c r="DDW69" s="68"/>
      <c r="DDX69" s="68"/>
      <c r="DDY69" s="68"/>
      <c r="DDZ69" s="68"/>
      <c r="DEA69" s="68"/>
      <c r="DEB69" s="68"/>
      <c r="DEC69" s="68"/>
      <c r="DED69" s="68"/>
      <c r="DEE69" s="68"/>
      <c r="DEF69" s="68"/>
      <c r="DEG69" s="68"/>
      <c r="DEH69" s="68"/>
      <c r="DEI69" s="68"/>
      <c r="DEJ69" s="68"/>
      <c r="DEK69" s="68"/>
      <c r="DEL69" s="68"/>
      <c r="DEM69" s="68"/>
      <c r="DEN69" s="68"/>
      <c r="DEO69" s="68"/>
      <c r="DEP69" s="68"/>
      <c r="DEQ69" s="68"/>
      <c r="DER69" s="68"/>
      <c r="DES69" s="68"/>
      <c r="DET69" s="68"/>
      <c r="DEU69" s="68"/>
      <c r="DEV69" s="68"/>
      <c r="DEW69" s="68"/>
      <c r="DEX69" s="68"/>
      <c r="DEY69" s="68"/>
      <c r="DEZ69" s="68"/>
      <c r="DFA69" s="68"/>
      <c r="DFB69" s="68"/>
      <c r="DFC69" s="68"/>
      <c r="DFD69" s="68"/>
      <c r="DFE69" s="68"/>
      <c r="DFF69" s="68"/>
      <c r="DFG69" s="68"/>
      <c r="DFH69" s="68"/>
      <c r="DFI69" s="68"/>
      <c r="DFJ69" s="68"/>
      <c r="DFK69" s="68"/>
      <c r="DFL69" s="68"/>
      <c r="DFM69" s="68"/>
      <c r="DFN69" s="68"/>
      <c r="DFO69" s="68"/>
      <c r="DFP69" s="68"/>
      <c r="DFQ69" s="68"/>
      <c r="DFR69" s="68"/>
      <c r="DFS69" s="68"/>
      <c r="DFT69" s="68"/>
      <c r="DFU69" s="68"/>
      <c r="DFV69" s="68"/>
      <c r="DFW69" s="68"/>
      <c r="DFX69" s="68"/>
      <c r="DFY69" s="68"/>
      <c r="DFZ69" s="68"/>
      <c r="DGA69" s="68"/>
      <c r="DGB69" s="68"/>
      <c r="DGC69" s="68"/>
      <c r="DGD69" s="68"/>
      <c r="DGE69" s="68"/>
      <c r="DGF69" s="68"/>
      <c r="DGG69" s="68"/>
      <c r="DGH69" s="68"/>
      <c r="DGI69" s="68"/>
      <c r="DGJ69" s="68"/>
      <c r="DGK69" s="68"/>
      <c r="DGL69" s="68"/>
      <c r="DGM69" s="68"/>
      <c r="DGN69" s="68"/>
      <c r="DGO69" s="68"/>
      <c r="DGP69" s="68"/>
      <c r="DGQ69" s="68"/>
      <c r="DGR69" s="68"/>
      <c r="DGS69" s="68"/>
      <c r="DGT69" s="68"/>
      <c r="DGU69" s="68"/>
      <c r="DGV69" s="68"/>
      <c r="DGW69" s="68"/>
      <c r="DGX69" s="68"/>
      <c r="DGY69" s="68"/>
      <c r="DGZ69" s="68"/>
      <c r="DHA69" s="68"/>
      <c r="DHB69" s="68"/>
      <c r="DHC69" s="68"/>
      <c r="DHD69" s="68"/>
      <c r="DHE69" s="68"/>
      <c r="DHF69" s="68"/>
      <c r="DHG69" s="68"/>
      <c r="DHH69" s="68"/>
      <c r="DHI69" s="68"/>
      <c r="DHJ69" s="68"/>
      <c r="DHK69" s="68"/>
      <c r="DHL69" s="68"/>
      <c r="DHM69" s="68"/>
      <c r="DHN69" s="68"/>
      <c r="DHO69" s="68"/>
      <c r="DHP69" s="68"/>
      <c r="DHQ69" s="68"/>
      <c r="DHR69" s="68"/>
      <c r="DHS69" s="68"/>
      <c r="DHT69" s="68"/>
      <c r="DHU69" s="68"/>
      <c r="DHV69" s="68"/>
      <c r="DHW69" s="68"/>
      <c r="DHX69" s="68"/>
      <c r="DHY69" s="68"/>
      <c r="DHZ69" s="68"/>
      <c r="DIA69" s="68"/>
      <c r="DIB69" s="68"/>
      <c r="DIC69" s="68"/>
      <c r="DID69" s="68"/>
      <c r="DIE69" s="68"/>
      <c r="DIF69" s="68"/>
      <c r="DIG69" s="68"/>
      <c r="DIH69" s="68"/>
      <c r="DII69" s="68"/>
      <c r="DIJ69" s="68"/>
      <c r="DIK69" s="68"/>
      <c r="DIL69" s="68"/>
      <c r="DIM69" s="68"/>
      <c r="DIN69" s="68"/>
      <c r="DIO69" s="68"/>
      <c r="DIP69" s="68"/>
      <c r="DIQ69" s="68"/>
      <c r="DIR69" s="68"/>
      <c r="DIS69" s="68"/>
      <c r="DIT69" s="68"/>
      <c r="DIU69" s="68"/>
      <c r="DIV69" s="68"/>
      <c r="DIW69" s="68"/>
      <c r="DIX69" s="68"/>
      <c r="DIY69" s="68"/>
      <c r="DIZ69" s="68"/>
      <c r="DJA69" s="68"/>
      <c r="DJB69" s="68"/>
      <c r="DJC69" s="68"/>
      <c r="DJD69" s="68"/>
      <c r="DJE69" s="68"/>
      <c r="DJF69" s="68"/>
      <c r="DJG69" s="68"/>
      <c r="DJH69" s="68"/>
      <c r="DJI69" s="68"/>
      <c r="DJJ69" s="68"/>
      <c r="DJK69" s="68"/>
      <c r="DJL69" s="68"/>
      <c r="DJM69" s="68"/>
      <c r="DJN69" s="68"/>
      <c r="DJO69" s="68"/>
      <c r="DJP69" s="68"/>
      <c r="DJQ69" s="68"/>
      <c r="DJR69" s="68"/>
      <c r="DJS69" s="68"/>
      <c r="DJT69" s="68"/>
      <c r="DJU69" s="68"/>
      <c r="DJV69" s="68"/>
      <c r="DJW69" s="68"/>
      <c r="DJX69" s="68"/>
      <c r="DJY69" s="68"/>
      <c r="DJZ69" s="68"/>
      <c r="DKA69" s="68"/>
      <c r="DKB69" s="68"/>
      <c r="DKC69" s="68"/>
      <c r="DKD69" s="68"/>
      <c r="DKE69" s="68"/>
      <c r="DKF69" s="68"/>
      <c r="DKG69" s="68"/>
      <c r="DKH69" s="68"/>
      <c r="DKI69" s="68"/>
      <c r="DKJ69" s="68"/>
      <c r="DKK69" s="68"/>
      <c r="DKL69" s="68"/>
      <c r="DKM69" s="68"/>
      <c r="DKN69" s="68"/>
      <c r="DKO69" s="68"/>
      <c r="DKP69" s="68"/>
      <c r="DKQ69" s="68"/>
      <c r="DKR69" s="68"/>
      <c r="DKS69" s="68"/>
      <c r="DKT69" s="68"/>
      <c r="DKU69" s="68"/>
      <c r="DKV69" s="68"/>
      <c r="DKW69" s="68"/>
      <c r="DKX69" s="68"/>
      <c r="DKY69" s="68"/>
      <c r="DKZ69" s="68"/>
      <c r="DLA69" s="68"/>
      <c r="DLB69" s="68"/>
      <c r="DLC69" s="68"/>
      <c r="DLD69" s="68"/>
      <c r="DLE69" s="68"/>
      <c r="DLF69" s="68"/>
      <c r="DLG69" s="68"/>
      <c r="DLH69" s="68"/>
      <c r="DLI69" s="68"/>
      <c r="DLJ69" s="68"/>
      <c r="DLK69" s="68"/>
      <c r="DLL69" s="68"/>
      <c r="DLM69" s="68"/>
      <c r="DLN69" s="68"/>
      <c r="DLO69" s="68"/>
      <c r="DLP69" s="68"/>
      <c r="DLQ69" s="68"/>
      <c r="DLR69" s="68"/>
      <c r="DLS69" s="68"/>
      <c r="DLT69" s="68"/>
      <c r="DLU69" s="68"/>
      <c r="DLV69" s="68"/>
      <c r="DLW69" s="68"/>
      <c r="DLX69" s="68"/>
      <c r="DLY69" s="68"/>
      <c r="DLZ69" s="68"/>
      <c r="DMA69" s="68"/>
      <c r="DMB69" s="68"/>
      <c r="DMC69" s="68"/>
      <c r="DMD69" s="68"/>
      <c r="DME69" s="68"/>
      <c r="DMF69" s="68"/>
      <c r="DMG69" s="68"/>
      <c r="DMH69" s="68"/>
      <c r="DMI69" s="68"/>
      <c r="DMJ69" s="68"/>
      <c r="DMK69" s="68"/>
      <c r="DML69" s="68"/>
      <c r="DMM69" s="68"/>
      <c r="DMN69" s="68"/>
      <c r="DMO69" s="68"/>
      <c r="DMP69" s="68"/>
      <c r="DMQ69" s="68"/>
      <c r="DMR69" s="68"/>
      <c r="DMS69" s="68"/>
      <c r="DMT69" s="68"/>
      <c r="DMU69" s="68"/>
      <c r="DMV69" s="68"/>
      <c r="DMW69" s="68"/>
      <c r="DMX69" s="68"/>
      <c r="DMY69" s="68"/>
      <c r="DMZ69" s="68"/>
      <c r="DNA69" s="68"/>
      <c r="DNB69" s="68"/>
      <c r="DNC69" s="68"/>
      <c r="DND69" s="68"/>
      <c r="DNE69" s="68"/>
      <c r="DNF69" s="68"/>
      <c r="DNG69" s="68"/>
      <c r="DNH69" s="68"/>
      <c r="DNI69" s="68"/>
      <c r="DNJ69" s="68"/>
      <c r="DNK69" s="68"/>
      <c r="DNL69" s="68"/>
      <c r="DNM69" s="68"/>
      <c r="DNN69" s="68"/>
      <c r="DNO69" s="68"/>
      <c r="DNP69" s="68"/>
      <c r="DNQ69" s="68"/>
      <c r="DNR69" s="68"/>
      <c r="DNS69" s="68"/>
      <c r="DNT69" s="68"/>
      <c r="DNU69" s="68"/>
      <c r="DNV69" s="68"/>
      <c r="DNW69" s="68"/>
      <c r="DNX69" s="68"/>
      <c r="DNY69" s="68"/>
      <c r="DNZ69" s="68"/>
      <c r="DOA69" s="68"/>
      <c r="DOB69" s="68"/>
      <c r="DOC69" s="68"/>
      <c r="DOD69" s="68"/>
      <c r="DOE69" s="68"/>
      <c r="DOF69" s="68"/>
      <c r="DOG69" s="68"/>
      <c r="DOH69" s="68"/>
      <c r="DOI69" s="68"/>
      <c r="DOJ69" s="68"/>
      <c r="DOK69" s="68"/>
      <c r="DOL69" s="68"/>
      <c r="DOM69" s="68"/>
      <c r="DON69" s="68"/>
      <c r="DOO69" s="68"/>
      <c r="DOP69" s="68"/>
      <c r="DOQ69" s="68"/>
      <c r="DOR69" s="68"/>
      <c r="DOS69" s="68"/>
      <c r="DOT69" s="68"/>
      <c r="DOU69" s="68"/>
      <c r="DOV69" s="68"/>
      <c r="DOW69" s="68"/>
      <c r="DOX69" s="68"/>
      <c r="DOY69" s="68"/>
      <c r="DOZ69" s="68"/>
      <c r="DPA69" s="68"/>
      <c r="DPB69" s="68"/>
      <c r="DPC69" s="68"/>
      <c r="DPD69" s="68"/>
      <c r="DPE69" s="68"/>
      <c r="DPF69" s="68"/>
      <c r="DPG69" s="68"/>
      <c r="DPH69" s="68"/>
      <c r="DPI69" s="68"/>
      <c r="DPJ69" s="68"/>
      <c r="DPK69" s="68"/>
      <c r="DPL69" s="68"/>
      <c r="DPM69" s="68"/>
      <c r="DPN69" s="68"/>
      <c r="DPO69" s="68"/>
      <c r="DPP69" s="68"/>
      <c r="DPQ69" s="68"/>
      <c r="DPR69" s="68"/>
      <c r="DPS69" s="68"/>
      <c r="DPT69" s="68"/>
      <c r="DPU69" s="68"/>
      <c r="DPV69" s="68"/>
      <c r="DPW69" s="68"/>
      <c r="DPX69" s="68"/>
      <c r="DPY69" s="68"/>
      <c r="DPZ69" s="68"/>
      <c r="DQA69" s="68"/>
      <c r="DQB69" s="68"/>
      <c r="DQC69" s="68"/>
      <c r="DQD69" s="68"/>
      <c r="DQE69" s="68"/>
      <c r="DQF69" s="68"/>
      <c r="DQG69" s="68"/>
      <c r="DQH69" s="68"/>
      <c r="DQI69" s="68"/>
      <c r="DQJ69" s="68"/>
      <c r="DQK69" s="68"/>
      <c r="DQL69" s="68"/>
      <c r="DQM69" s="68"/>
      <c r="DQN69" s="68"/>
      <c r="DQO69" s="68"/>
      <c r="DQP69" s="68"/>
      <c r="DQQ69" s="68"/>
      <c r="DQR69" s="68"/>
      <c r="DQS69" s="68"/>
      <c r="DQT69" s="68"/>
      <c r="DQU69" s="68"/>
      <c r="DQV69" s="68"/>
      <c r="DQW69" s="68"/>
      <c r="DQX69" s="68"/>
      <c r="DQY69" s="68"/>
      <c r="DQZ69" s="68"/>
      <c r="DRA69" s="68"/>
      <c r="DRB69" s="68"/>
      <c r="DRC69" s="68"/>
      <c r="DRD69" s="68"/>
      <c r="DRE69" s="68"/>
      <c r="DRF69" s="68"/>
      <c r="DRG69" s="68"/>
      <c r="DRH69" s="68"/>
      <c r="DRI69" s="68"/>
      <c r="DRJ69" s="68"/>
      <c r="DRK69" s="68"/>
      <c r="DRL69" s="68"/>
      <c r="DRM69" s="68"/>
      <c r="DRN69" s="68"/>
      <c r="DRO69" s="68"/>
      <c r="DRP69" s="68"/>
      <c r="DRQ69" s="68"/>
      <c r="DRR69" s="68"/>
      <c r="DRS69" s="68"/>
      <c r="DRT69" s="68"/>
      <c r="DRU69" s="68"/>
      <c r="DRV69" s="68"/>
      <c r="DRW69" s="68"/>
      <c r="DRX69" s="68"/>
      <c r="DRY69" s="68"/>
      <c r="DRZ69" s="68"/>
      <c r="DSA69" s="68"/>
      <c r="DSB69" s="68"/>
      <c r="DSC69" s="68"/>
      <c r="DSD69" s="68"/>
      <c r="DSE69" s="68"/>
      <c r="DSF69" s="68"/>
      <c r="DSG69" s="68"/>
      <c r="DSH69" s="68"/>
      <c r="DSI69" s="68"/>
      <c r="DSJ69" s="68"/>
      <c r="DSK69" s="68"/>
      <c r="DSL69" s="68"/>
      <c r="DSM69" s="68"/>
      <c r="DSN69" s="68"/>
      <c r="DSO69" s="68"/>
      <c r="DSP69" s="68"/>
      <c r="DSQ69" s="68"/>
      <c r="DSR69" s="68"/>
      <c r="DSS69" s="68"/>
      <c r="DST69" s="68"/>
      <c r="DSU69" s="68"/>
      <c r="DSV69" s="68"/>
      <c r="DSW69" s="68"/>
      <c r="DSX69" s="68"/>
      <c r="DSY69" s="68"/>
      <c r="DSZ69" s="68"/>
      <c r="DTA69" s="68"/>
      <c r="DTB69" s="68"/>
      <c r="DTC69" s="68"/>
      <c r="DTD69" s="68"/>
      <c r="DTE69" s="68"/>
      <c r="DTF69" s="68"/>
      <c r="DTG69" s="68"/>
      <c r="DTH69" s="68"/>
      <c r="DTI69" s="68"/>
      <c r="DTJ69" s="68"/>
      <c r="DTK69" s="68"/>
      <c r="DTL69" s="68"/>
      <c r="DTM69" s="68"/>
      <c r="DTN69" s="68"/>
      <c r="DTO69" s="68"/>
      <c r="DTP69" s="68"/>
      <c r="DTQ69" s="68"/>
      <c r="DTR69" s="68"/>
      <c r="DTS69" s="68"/>
      <c r="DTT69" s="68"/>
      <c r="DTU69" s="68"/>
      <c r="DTV69" s="68"/>
      <c r="DTW69" s="68"/>
      <c r="DTX69" s="68"/>
      <c r="DTY69" s="68"/>
      <c r="DTZ69" s="68"/>
      <c r="DUA69" s="68"/>
      <c r="DUB69" s="68"/>
      <c r="DUC69" s="68"/>
      <c r="DUD69" s="68"/>
      <c r="DUE69" s="68"/>
      <c r="DUF69" s="68"/>
      <c r="DUG69" s="68"/>
      <c r="DUH69" s="68"/>
      <c r="DUI69" s="68"/>
      <c r="DUJ69" s="68"/>
      <c r="DUK69" s="68"/>
      <c r="DUL69" s="68"/>
      <c r="DUM69" s="68"/>
      <c r="DUN69" s="68"/>
      <c r="DUO69" s="68"/>
      <c r="DUP69" s="68"/>
      <c r="DUQ69" s="68"/>
      <c r="DUR69" s="68"/>
      <c r="DUS69" s="68"/>
      <c r="DUT69" s="68"/>
      <c r="DUU69" s="68"/>
      <c r="DUV69" s="68"/>
      <c r="DUW69" s="68"/>
      <c r="DUX69" s="68"/>
      <c r="DUY69" s="68"/>
      <c r="DUZ69" s="68"/>
      <c r="DVA69" s="68"/>
      <c r="DVB69" s="68"/>
      <c r="DVC69" s="68"/>
      <c r="DVD69" s="68"/>
      <c r="DVE69" s="68"/>
      <c r="DVF69" s="68"/>
      <c r="DVG69" s="68"/>
      <c r="DVH69" s="68"/>
      <c r="DVI69" s="68"/>
      <c r="DVJ69" s="68"/>
      <c r="DVK69" s="68"/>
      <c r="DVL69" s="68"/>
      <c r="DVM69" s="68"/>
      <c r="DVN69" s="68"/>
      <c r="DVO69" s="68"/>
      <c r="DVP69" s="68"/>
      <c r="DVQ69" s="68"/>
      <c r="DVR69" s="68"/>
      <c r="DVS69" s="68"/>
      <c r="DVT69" s="68"/>
      <c r="DVU69" s="68"/>
      <c r="DVV69" s="68"/>
      <c r="DVW69" s="68"/>
      <c r="DVX69" s="68"/>
      <c r="DVY69" s="68"/>
      <c r="DVZ69" s="68"/>
      <c r="DWA69" s="68"/>
      <c r="DWB69" s="68"/>
      <c r="DWC69" s="68"/>
      <c r="DWD69" s="68"/>
      <c r="DWE69" s="68"/>
      <c r="DWF69" s="68"/>
      <c r="DWG69" s="68"/>
      <c r="DWH69" s="68"/>
      <c r="DWI69" s="68"/>
      <c r="DWJ69" s="68"/>
      <c r="DWK69" s="68"/>
      <c r="DWL69" s="68"/>
      <c r="DWM69" s="68"/>
      <c r="DWN69" s="68"/>
      <c r="DWO69" s="68"/>
      <c r="DWP69" s="68"/>
      <c r="DWQ69" s="68"/>
      <c r="DWR69" s="68"/>
      <c r="DWS69" s="68"/>
      <c r="DWT69" s="68"/>
      <c r="DWU69" s="68"/>
      <c r="DWV69" s="68"/>
      <c r="DWW69" s="68"/>
      <c r="DWX69" s="68"/>
      <c r="DWY69" s="68"/>
      <c r="DWZ69" s="68"/>
      <c r="DXA69" s="68"/>
      <c r="DXB69" s="68"/>
      <c r="DXC69" s="68"/>
      <c r="DXD69" s="68"/>
      <c r="DXE69" s="68"/>
      <c r="DXF69" s="68"/>
      <c r="DXG69" s="68"/>
      <c r="DXH69" s="68"/>
      <c r="DXI69" s="68"/>
      <c r="DXJ69" s="68"/>
      <c r="DXK69" s="68"/>
      <c r="DXL69" s="68"/>
      <c r="DXM69" s="68"/>
      <c r="DXN69" s="68"/>
      <c r="DXO69" s="68"/>
      <c r="DXP69" s="68"/>
      <c r="DXQ69" s="68"/>
      <c r="DXR69" s="68"/>
      <c r="DXS69" s="68"/>
      <c r="DXT69" s="68"/>
      <c r="DXU69" s="68"/>
      <c r="DXV69" s="68"/>
      <c r="DXW69" s="68"/>
      <c r="DXX69" s="68"/>
      <c r="DXY69" s="68"/>
      <c r="DXZ69" s="68"/>
      <c r="DYA69" s="68"/>
      <c r="DYB69" s="68"/>
      <c r="DYC69" s="68"/>
      <c r="DYD69" s="68"/>
      <c r="DYE69" s="68"/>
      <c r="DYF69" s="68"/>
      <c r="DYG69" s="68"/>
      <c r="DYH69" s="68"/>
      <c r="DYI69" s="68"/>
      <c r="DYJ69" s="68"/>
      <c r="DYK69" s="68"/>
      <c r="DYL69" s="68"/>
      <c r="DYM69" s="68"/>
      <c r="DYN69" s="68"/>
      <c r="DYO69" s="68"/>
      <c r="DYP69" s="68"/>
      <c r="DYQ69" s="68"/>
      <c r="DYR69" s="68"/>
      <c r="DYS69" s="68"/>
      <c r="DYT69" s="68"/>
      <c r="DYU69" s="68"/>
      <c r="DYV69" s="68"/>
      <c r="DYW69" s="68"/>
      <c r="DYX69" s="68"/>
      <c r="DYY69" s="68"/>
      <c r="DYZ69" s="68"/>
      <c r="DZA69" s="68"/>
      <c r="DZB69" s="68"/>
      <c r="DZC69" s="68"/>
      <c r="DZD69" s="68"/>
      <c r="DZE69" s="68"/>
      <c r="DZF69" s="68"/>
      <c r="DZG69" s="68"/>
      <c r="DZH69" s="68"/>
      <c r="DZI69" s="68"/>
      <c r="DZJ69" s="68"/>
      <c r="DZK69" s="68"/>
      <c r="DZL69" s="68"/>
      <c r="DZM69" s="68"/>
      <c r="DZN69" s="68"/>
      <c r="DZO69" s="68"/>
      <c r="DZP69" s="68"/>
      <c r="DZQ69" s="68"/>
      <c r="DZR69" s="68"/>
      <c r="DZS69" s="68"/>
      <c r="DZT69" s="68"/>
      <c r="DZU69" s="68"/>
      <c r="DZV69" s="68"/>
      <c r="DZW69" s="68"/>
      <c r="DZX69" s="68"/>
      <c r="DZY69" s="68"/>
      <c r="DZZ69" s="68"/>
      <c r="EAA69" s="68"/>
      <c r="EAB69" s="68"/>
      <c r="EAC69" s="68"/>
      <c r="EAD69" s="68"/>
      <c r="EAE69" s="68"/>
      <c r="EAF69" s="68"/>
      <c r="EAG69" s="68"/>
      <c r="EAH69" s="68"/>
      <c r="EAI69" s="68"/>
      <c r="EAJ69" s="68"/>
      <c r="EAK69" s="68"/>
      <c r="EAL69" s="68"/>
      <c r="EAM69" s="68"/>
      <c r="EAN69" s="68"/>
      <c r="EAO69" s="68"/>
      <c r="EAP69" s="68"/>
      <c r="EAQ69" s="68"/>
      <c r="EAR69" s="68"/>
      <c r="EAS69" s="68"/>
      <c r="EAT69" s="68"/>
      <c r="EAU69" s="68"/>
      <c r="EAV69" s="68"/>
      <c r="EAW69" s="68"/>
      <c r="EAX69" s="68"/>
      <c r="EAY69" s="68"/>
      <c r="EAZ69" s="68"/>
      <c r="EBA69" s="68"/>
      <c r="EBB69" s="68"/>
      <c r="EBC69" s="68"/>
      <c r="EBD69" s="68"/>
      <c r="EBE69" s="68"/>
      <c r="EBF69" s="68"/>
      <c r="EBG69" s="68"/>
      <c r="EBH69" s="68"/>
      <c r="EBI69" s="68"/>
      <c r="EBJ69" s="68"/>
      <c r="EBK69" s="68"/>
      <c r="EBL69" s="68"/>
      <c r="EBM69" s="68"/>
      <c r="EBN69" s="68"/>
      <c r="EBO69" s="68"/>
      <c r="EBP69" s="68"/>
      <c r="EBQ69" s="68"/>
      <c r="EBR69" s="68"/>
      <c r="EBS69" s="68"/>
      <c r="EBT69" s="68"/>
      <c r="EBU69" s="68"/>
      <c r="EBV69" s="68"/>
      <c r="EBW69" s="68"/>
      <c r="EBX69" s="68"/>
      <c r="EBY69" s="68"/>
      <c r="EBZ69" s="68"/>
      <c r="ECA69" s="68"/>
      <c r="ECB69" s="68"/>
      <c r="ECC69" s="68"/>
      <c r="ECD69" s="68"/>
      <c r="ECE69" s="68"/>
      <c r="ECF69" s="68"/>
      <c r="ECG69" s="68"/>
      <c r="ECH69" s="68"/>
      <c r="ECI69" s="68"/>
      <c r="ECJ69" s="68"/>
      <c r="ECK69" s="68"/>
      <c r="ECL69" s="68"/>
      <c r="ECM69" s="68"/>
      <c r="ECN69" s="68"/>
      <c r="ECO69" s="68"/>
      <c r="ECP69" s="68"/>
      <c r="ECQ69" s="68"/>
      <c r="ECR69" s="68"/>
      <c r="ECS69" s="68"/>
      <c r="ECT69" s="68"/>
      <c r="ECU69" s="68"/>
      <c r="ECV69" s="68"/>
      <c r="ECW69" s="68"/>
      <c r="ECX69" s="68"/>
      <c r="ECY69" s="68"/>
      <c r="ECZ69" s="68"/>
      <c r="EDA69" s="68"/>
      <c r="EDB69" s="68"/>
      <c r="EDC69" s="68"/>
      <c r="EDD69" s="68"/>
      <c r="EDE69" s="68"/>
      <c r="EDF69" s="68"/>
      <c r="EDG69" s="68"/>
      <c r="EDH69" s="68"/>
      <c r="EDI69" s="68"/>
      <c r="EDJ69" s="68"/>
      <c r="EDK69" s="68"/>
      <c r="EDL69" s="68"/>
      <c r="EDM69" s="68"/>
      <c r="EDN69" s="68"/>
      <c r="EDO69" s="68"/>
      <c r="EDP69" s="68"/>
      <c r="EDQ69" s="68"/>
      <c r="EDR69" s="68"/>
      <c r="EDS69" s="68"/>
      <c r="EDT69" s="68"/>
      <c r="EDU69" s="68"/>
      <c r="EDV69" s="68"/>
      <c r="EDW69" s="68"/>
      <c r="EDX69" s="68"/>
      <c r="EDY69" s="68"/>
      <c r="EDZ69" s="68"/>
      <c r="EEA69" s="68"/>
      <c r="EEB69" s="68"/>
      <c r="EEC69" s="68"/>
      <c r="EED69" s="68"/>
      <c r="EEE69" s="68"/>
      <c r="EEF69" s="68"/>
      <c r="EEG69" s="68"/>
      <c r="EEH69" s="68"/>
      <c r="EEI69" s="68"/>
      <c r="EEJ69" s="68"/>
      <c r="EEK69" s="68"/>
      <c r="EEL69" s="68"/>
      <c r="EEM69" s="68"/>
      <c r="EEN69" s="68"/>
      <c r="EEO69" s="68"/>
      <c r="EEP69" s="68"/>
      <c r="EEQ69" s="68"/>
      <c r="EER69" s="68"/>
      <c r="EES69" s="68"/>
      <c r="EET69" s="68"/>
      <c r="EEU69" s="68"/>
      <c r="EEV69" s="68"/>
      <c r="EEW69" s="68"/>
      <c r="EEX69" s="68"/>
      <c r="EEY69" s="68"/>
      <c r="EEZ69" s="68"/>
      <c r="EFA69" s="68"/>
      <c r="EFB69" s="68"/>
      <c r="EFC69" s="68"/>
      <c r="EFD69" s="68"/>
      <c r="EFE69" s="68"/>
      <c r="EFF69" s="68"/>
      <c r="EFG69" s="68"/>
      <c r="EFH69" s="68"/>
      <c r="EFI69" s="68"/>
      <c r="EFJ69" s="68"/>
      <c r="EFK69" s="68"/>
      <c r="EFL69" s="68"/>
      <c r="EFM69" s="68"/>
      <c r="EFN69" s="68"/>
      <c r="EFO69" s="68"/>
      <c r="EFP69" s="68"/>
      <c r="EFQ69" s="68"/>
      <c r="EFR69" s="68"/>
      <c r="EFS69" s="68"/>
      <c r="EFT69" s="68"/>
      <c r="EFU69" s="68"/>
      <c r="EFV69" s="68"/>
      <c r="EFW69" s="68"/>
      <c r="EFX69" s="68"/>
      <c r="EFY69" s="68"/>
      <c r="EFZ69" s="68"/>
      <c r="EGA69" s="68"/>
      <c r="EGB69" s="68"/>
      <c r="EGC69" s="68"/>
      <c r="EGD69" s="68"/>
      <c r="EGE69" s="68"/>
      <c r="EGF69" s="68"/>
      <c r="EGG69" s="68"/>
      <c r="EGH69" s="68"/>
      <c r="EGI69" s="68"/>
      <c r="EGJ69" s="68"/>
      <c r="EGK69" s="68"/>
      <c r="EGL69" s="68"/>
      <c r="EGM69" s="68"/>
      <c r="EGN69" s="68"/>
      <c r="EGO69" s="68"/>
      <c r="EGP69" s="68"/>
      <c r="EGQ69" s="68"/>
      <c r="EGR69" s="68"/>
      <c r="EGS69" s="68"/>
      <c r="EGT69" s="68"/>
      <c r="EGU69" s="68"/>
      <c r="EGV69" s="68"/>
      <c r="EGW69" s="68"/>
      <c r="EGX69" s="68"/>
      <c r="EGY69" s="68"/>
      <c r="EGZ69" s="68"/>
      <c r="EHA69" s="68"/>
      <c r="EHB69" s="68"/>
      <c r="EHC69" s="68"/>
      <c r="EHD69" s="68"/>
      <c r="EHE69" s="68"/>
      <c r="EHF69" s="68"/>
      <c r="EHG69" s="68"/>
      <c r="EHH69" s="68"/>
      <c r="EHI69" s="68"/>
      <c r="EHJ69" s="68"/>
      <c r="EHK69" s="68"/>
      <c r="EHL69" s="68"/>
      <c r="EHM69" s="68"/>
      <c r="EHN69" s="68"/>
      <c r="EHO69" s="68"/>
      <c r="EHP69" s="68"/>
      <c r="EHQ69" s="68"/>
      <c r="EHR69" s="68"/>
      <c r="EHS69" s="68"/>
      <c r="EHT69" s="68"/>
      <c r="EHU69" s="68"/>
      <c r="EHV69" s="68"/>
      <c r="EHW69" s="68"/>
      <c r="EHX69" s="68"/>
      <c r="EHY69" s="68"/>
      <c r="EHZ69" s="68"/>
      <c r="EIA69" s="68"/>
      <c r="EIB69" s="68"/>
      <c r="EIC69" s="68"/>
      <c r="EID69" s="68"/>
      <c r="EIE69" s="68"/>
      <c r="EIF69" s="68"/>
      <c r="EIG69" s="68"/>
      <c r="EIH69" s="68"/>
      <c r="EII69" s="68"/>
      <c r="EIJ69" s="68"/>
      <c r="EIK69" s="68"/>
      <c r="EIL69" s="68"/>
      <c r="EIM69" s="68"/>
      <c r="EIN69" s="68"/>
      <c r="EIO69" s="68"/>
      <c r="EIP69" s="68"/>
      <c r="EIQ69" s="68"/>
      <c r="EIR69" s="68"/>
      <c r="EIS69" s="68"/>
      <c r="EIT69" s="68"/>
      <c r="EIU69" s="68"/>
      <c r="EIV69" s="68"/>
      <c r="EIW69" s="68"/>
      <c r="EIX69" s="68"/>
      <c r="EIY69" s="68"/>
      <c r="EIZ69" s="68"/>
      <c r="EJA69" s="68"/>
      <c r="EJB69" s="68"/>
      <c r="EJC69" s="68"/>
      <c r="EJD69" s="68"/>
      <c r="EJE69" s="68"/>
      <c r="EJF69" s="68"/>
      <c r="EJG69" s="68"/>
      <c r="EJH69" s="68"/>
      <c r="EJI69" s="68"/>
      <c r="EJJ69" s="68"/>
      <c r="EJK69" s="68"/>
      <c r="EJL69" s="68"/>
      <c r="EJM69" s="68"/>
      <c r="EJN69" s="68"/>
      <c r="EJO69" s="68"/>
      <c r="EJP69" s="68"/>
      <c r="EJQ69" s="68"/>
      <c r="EJR69" s="68"/>
      <c r="EJS69" s="68"/>
      <c r="EJT69" s="68"/>
      <c r="EJU69" s="68"/>
      <c r="EJV69" s="68"/>
      <c r="EJW69" s="68"/>
      <c r="EJX69" s="68"/>
      <c r="EJY69" s="68"/>
      <c r="EJZ69" s="68"/>
      <c r="EKA69" s="68"/>
      <c r="EKB69" s="68"/>
      <c r="EKC69" s="68"/>
      <c r="EKD69" s="68"/>
      <c r="EKE69" s="68"/>
      <c r="EKF69" s="68"/>
      <c r="EKG69" s="68"/>
      <c r="EKH69" s="68"/>
      <c r="EKI69" s="68"/>
      <c r="EKJ69" s="68"/>
      <c r="EKK69" s="68"/>
      <c r="EKL69" s="68"/>
      <c r="EKM69" s="68"/>
      <c r="EKN69" s="68"/>
      <c r="EKO69" s="68"/>
      <c r="EKP69" s="68"/>
      <c r="EKQ69" s="68"/>
      <c r="EKR69" s="68"/>
      <c r="EKS69" s="68"/>
      <c r="EKT69" s="68"/>
      <c r="EKU69" s="68"/>
      <c r="EKV69" s="68"/>
      <c r="EKW69" s="68"/>
      <c r="EKX69" s="68"/>
      <c r="EKY69" s="68"/>
      <c r="EKZ69" s="68"/>
      <c r="ELA69" s="68"/>
      <c r="ELB69" s="68"/>
      <c r="ELC69" s="68"/>
      <c r="ELD69" s="68"/>
      <c r="ELE69" s="68"/>
      <c r="ELF69" s="68"/>
      <c r="ELG69" s="68"/>
      <c r="ELH69" s="68"/>
      <c r="ELI69" s="68"/>
      <c r="ELJ69" s="68"/>
      <c r="ELK69" s="68"/>
      <c r="ELL69" s="68"/>
      <c r="ELM69" s="68"/>
      <c r="ELN69" s="68"/>
      <c r="ELO69" s="68"/>
      <c r="ELP69" s="68"/>
      <c r="ELQ69" s="68"/>
      <c r="ELR69" s="68"/>
      <c r="ELS69" s="68"/>
      <c r="ELT69" s="68"/>
      <c r="ELU69" s="68"/>
      <c r="ELV69" s="68"/>
      <c r="ELW69" s="68"/>
      <c r="ELX69" s="68"/>
      <c r="ELY69" s="68"/>
      <c r="ELZ69" s="68"/>
      <c r="EMA69" s="68"/>
      <c r="EMB69" s="68"/>
      <c r="EMC69" s="68"/>
      <c r="EMD69" s="68"/>
      <c r="EME69" s="68"/>
      <c r="EMF69" s="68"/>
      <c r="EMG69" s="68"/>
      <c r="EMH69" s="68"/>
      <c r="EMI69" s="68"/>
      <c r="EMJ69" s="68"/>
      <c r="EMK69" s="68"/>
      <c r="EML69" s="68"/>
      <c r="EMM69" s="68"/>
      <c r="EMN69" s="68"/>
      <c r="EMO69" s="68"/>
      <c r="EMP69" s="68"/>
      <c r="EMQ69" s="68"/>
      <c r="EMR69" s="68"/>
      <c r="EMS69" s="68"/>
      <c r="EMT69" s="68"/>
      <c r="EMU69" s="68"/>
      <c r="EMV69" s="68"/>
      <c r="EMW69" s="68"/>
      <c r="EMX69" s="68"/>
      <c r="EMY69" s="68"/>
      <c r="EMZ69" s="68"/>
      <c r="ENA69" s="68"/>
      <c r="ENB69" s="68"/>
      <c r="ENC69" s="68"/>
      <c r="END69" s="68"/>
      <c r="ENE69" s="68"/>
      <c r="ENF69" s="68"/>
      <c r="ENG69" s="68"/>
      <c r="ENH69" s="68"/>
      <c r="ENI69" s="68"/>
      <c r="ENJ69" s="68"/>
      <c r="ENK69" s="68"/>
      <c r="ENL69" s="68"/>
      <c r="ENM69" s="68"/>
      <c r="ENN69" s="68"/>
      <c r="ENO69" s="68"/>
      <c r="ENP69" s="68"/>
      <c r="ENQ69" s="68"/>
      <c r="ENR69" s="68"/>
      <c r="ENS69" s="68"/>
      <c r="ENT69" s="68"/>
      <c r="ENU69" s="68"/>
      <c r="ENV69" s="68"/>
      <c r="ENW69" s="68"/>
      <c r="ENX69" s="68"/>
      <c r="ENY69" s="68"/>
      <c r="ENZ69" s="68"/>
      <c r="EOA69" s="68"/>
      <c r="EOB69" s="68"/>
      <c r="EOC69" s="68"/>
      <c r="EOD69" s="68"/>
      <c r="EOE69" s="68"/>
      <c r="EOF69" s="68"/>
      <c r="EOG69" s="68"/>
      <c r="EOH69" s="68"/>
      <c r="EOI69" s="68"/>
      <c r="EOJ69" s="68"/>
      <c r="EOK69" s="68"/>
      <c r="EOL69" s="68"/>
      <c r="EOM69" s="68"/>
      <c r="EON69" s="68"/>
      <c r="EOO69" s="68"/>
      <c r="EOP69" s="68"/>
      <c r="EOQ69" s="68"/>
      <c r="EOR69" s="68"/>
      <c r="EOS69" s="68"/>
      <c r="EOT69" s="68"/>
      <c r="EOU69" s="68"/>
      <c r="EOV69" s="68"/>
      <c r="EOW69" s="68"/>
      <c r="EOX69" s="68"/>
      <c r="EOY69" s="68"/>
      <c r="EOZ69" s="68"/>
      <c r="EPA69" s="68"/>
      <c r="EPB69" s="68"/>
      <c r="EPC69" s="68"/>
      <c r="EPD69" s="68"/>
      <c r="EPE69" s="68"/>
      <c r="EPF69" s="68"/>
      <c r="EPG69" s="68"/>
      <c r="EPH69" s="68"/>
      <c r="EPI69" s="68"/>
      <c r="EPJ69" s="68"/>
      <c r="EPK69" s="68"/>
      <c r="EPL69" s="68"/>
      <c r="EPM69" s="68"/>
      <c r="EPN69" s="68"/>
      <c r="EPO69" s="68"/>
      <c r="EPP69" s="68"/>
      <c r="EPQ69" s="68"/>
      <c r="EPR69" s="68"/>
      <c r="EPS69" s="68"/>
      <c r="EPT69" s="68"/>
      <c r="EPU69" s="68"/>
      <c r="EPV69" s="68"/>
      <c r="EPW69" s="68"/>
      <c r="EPX69" s="68"/>
      <c r="EPY69" s="68"/>
      <c r="EPZ69" s="68"/>
      <c r="EQA69" s="68"/>
      <c r="EQB69" s="68"/>
      <c r="EQC69" s="68"/>
      <c r="EQD69" s="68"/>
      <c r="EQE69" s="68"/>
      <c r="EQF69" s="68"/>
      <c r="EQG69" s="68"/>
      <c r="EQH69" s="68"/>
      <c r="EQI69" s="68"/>
      <c r="EQJ69" s="68"/>
      <c r="EQK69" s="68"/>
      <c r="EQL69" s="68"/>
      <c r="EQM69" s="68"/>
      <c r="EQN69" s="68"/>
      <c r="EQO69" s="68"/>
      <c r="EQP69" s="68"/>
      <c r="EQQ69" s="68"/>
      <c r="EQR69" s="68"/>
      <c r="EQS69" s="68"/>
      <c r="EQT69" s="68"/>
      <c r="EQU69" s="68"/>
      <c r="EQV69" s="68"/>
      <c r="EQW69" s="68"/>
      <c r="EQX69" s="68"/>
      <c r="EQY69" s="68"/>
      <c r="EQZ69" s="68"/>
      <c r="ERA69" s="68"/>
      <c r="ERB69" s="68"/>
      <c r="ERC69" s="68"/>
      <c r="ERD69" s="68"/>
      <c r="ERE69" s="68"/>
      <c r="ERF69" s="68"/>
      <c r="ERG69" s="68"/>
      <c r="ERH69" s="68"/>
      <c r="ERI69" s="68"/>
      <c r="ERJ69" s="68"/>
      <c r="ERK69" s="68"/>
      <c r="ERL69" s="68"/>
      <c r="ERM69" s="68"/>
      <c r="ERN69" s="68"/>
      <c r="ERO69" s="68"/>
      <c r="ERP69" s="68"/>
      <c r="ERQ69" s="68"/>
      <c r="ERR69" s="68"/>
      <c r="ERS69" s="68"/>
      <c r="ERT69" s="68"/>
      <c r="ERU69" s="68"/>
      <c r="ERV69" s="68"/>
      <c r="ERW69" s="68"/>
      <c r="ERX69" s="68"/>
      <c r="ERY69" s="68"/>
      <c r="ERZ69" s="68"/>
      <c r="ESA69" s="68"/>
      <c r="ESB69" s="68"/>
      <c r="ESC69" s="68"/>
      <c r="ESD69" s="68"/>
      <c r="ESE69" s="68"/>
      <c r="ESF69" s="68"/>
      <c r="ESG69" s="68"/>
      <c r="ESH69" s="68"/>
      <c r="ESI69" s="68"/>
      <c r="ESJ69" s="68"/>
      <c r="ESK69" s="68"/>
      <c r="ESL69" s="68"/>
      <c r="ESM69" s="68"/>
      <c r="ESN69" s="68"/>
      <c r="ESO69" s="68"/>
      <c r="ESP69" s="68"/>
      <c r="ESQ69" s="68"/>
      <c r="ESR69" s="68"/>
      <c r="ESS69" s="68"/>
      <c r="EST69" s="68"/>
      <c r="ESU69" s="68"/>
      <c r="ESV69" s="68"/>
      <c r="ESW69" s="68"/>
      <c r="ESX69" s="68"/>
      <c r="ESY69" s="68"/>
      <c r="ESZ69" s="68"/>
      <c r="ETA69" s="68"/>
      <c r="ETB69" s="68"/>
      <c r="ETC69" s="68"/>
      <c r="ETD69" s="68"/>
      <c r="ETE69" s="68"/>
      <c r="ETF69" s="68"/>
      <c r="ETG69" s="68"/>
      <c r="ETH69" s="68"/>
      <c r="ETI69" s="68"/>
      <c r="ETJ69" s="68"/>
      <c r="ETK69" s="68"/>
      <c r="ETL69" s="68"/>
      <c r="ETM69" s="68"/>
      <c r="ETN69" s="68"/>
      <c r="ETO69" s="68"/>
      <c r="ETP69" s="68"/>
      <c r="ETQ69" s="68"/>
      <c r="ETR69" s="68"/>
      <c r="ETS69" s="68"/>
      <c r="ETT69" s="68"/>
      <c r="ETU69" s="68"/>
      <c r="ETV69" s="68"/>
      <c r="ETW69" s="68"/>
      <c r="ETX69" s="68"/>
      <c r="ETY69" s="68"/>
      <c r="ETZ69" s="68"/>
      <c r="EUA69" s="68"/>
      <c r="EUB69" s="68"/>
      <c r="EUC69" s="68"/>
      <c r="EUD69" s="68"/>
      <c r="EUE69" s="68"/>
      <c r="EUF69" s="68"/>
      <c r="EUG69" s="68"/>
      <c r="EUH69" s="68"/>
      <c r="EUI69" s="68"/>
      <c r="EUJ69" s="68"/>
      <c r="EUK69" s="68"/>
      <c r="EUL69" s="68"/>
      <c r="EUM69" s="68"/>
      <c r="EUN69" s="68"/>
      <c r="EUO69" s="68"/>
      <c r="EUP69" s="68"/>
      <c r="EUQ69" s="68"/>
      <c r="EUR69" s="68"/>
      <c r="EUS69" s="68"/>
      <c r="EUT69" s="68"/>
      <c r="EUU69" s="68"/>
      <c r="EUV69" s="68"/>
      <c r="EUW69" s="68"/>
      <c r="EUX69" s="68"/>
      <c r="EUY69" s="68"/>
      <c r="EUZ69" s="68"/>
      <c r="EVA69" s="68"/>
      <c r="EVB69" s="68"/>
      <c r="EVC69" s="68"/>
      <c r="EVD69" s="68"/>
      <c r="EVE69" s="68"/>
      <c r="EVF69" s="68"/>
      <c r="EVG69" s="68"/>
      <c r="EVH69" s="68"/>
      <c r="EVI69" s="68"/>
      <c r="EVJ69" s="68"/>
      <c r="EVK69" s="68"/>
      <c r="EVL69" s="68"/>
      <c r="EVM69" s="68"/>
      <c r="EVN69" s="68"/>
      <c r="EVO69" s="68"/>
      <c r="EVP69" s="68"/>
      <c r="EVQ69" s="68"/>
      <c r="EVR69" s="68"/>
      <c r="EVS69" s="68"/>
      <c r="EVT69" s="68"/>
      <c r="EVU69" s="68"/>
      <c r="EVV69" s="68"/>
      <c r="EVW69" s="68"/>
      <c r="EVX69" s="68"/>
      <c r="EVY69" s="68"/>
      <c r="EVZ69" s="68"/>
      <c r="EWA69" s="68"/>
      <c r="EWB69" s="68"/>
      <c r="EWC69" s="68"/>
      <c r="EWD69" s="68"/>
      <c r="EWE69" s="68"/>
      <c r="EWF69" s="68"/>
      <c r="EWG69" s="68"/>
      <c r="EWH69" s="68"/>
      <c r="EWI69" s="68"/>
      <c r="EWJ69" s="68"/>
      <c r="EWK69" s="68"/>
      <c r="EWL69" s="68"/>
      <c r="EWM69" s="68"/>
      <c r="EWN69" s="68"/>
      <c r="EWO69" s="68"/>
      <c r="EWP69" s="68"/>
      <c r="EWQ69" s="68"/>
      <c r="EWR69" s="68"/>
      <c r="EWS69" s="68"/>
      <c r="EWT69" s="68"/>
      <c r="EWU69" s="68"/>
      <c r="EWV69" s="68"/>
      <c r="EWW69" s="68"/>
      <c r="EWX69" s="68"/>
      <c r="EWY69" s="68"/>
      <c r="EWZ69" s="68"/>
      <c r="EXA69" s="68"/>
      <c r="EXB69" s="68"/>
      <c r="EXC69" s="68"/>
      <c r="EXD69" s="68"/>
      <c r="EXE69" s="68"/>
      <c r="EXF69" s="68"/>
      <c r="EXG69" s="68"/>
      <c r="EXH69" s="68"/>
      <c r="EXI69" s="68"/>
      <c r="EXJ69" s="68"/>
      <c r="EXK69" s="68"/>
      <c r="EXL69" s="68"/>
      <c r="EXM69" s="68"/>
      <c r="EXN69" s="68"/>
      <c r="EXO69" s="68"/>
      <c r="EXP69" s="68"/>
      <c r="EXQ69" s="68"/>
      <c r="EXR69" s="68"/>
      <c r="EXS69" s="68"/>
      <c r="EXT69" s="68"/>
      <c r="EXU69" s="68"/>
      <c r="EXV69" s="68"/>
      <c r="EXW69" s="68"/>
      <c r="EXX69" s="68"/>
      <c r="EXY69" s="68"/>
      <c r="EXZ69" s="68"/>
      <c r="EYA69" s="68"/>
      <c r="EYB69" s="68"/>
      <c r="EYC69" s="68"/>
      <c r="EYD69" s="68"/>
      <c r="EYE69" s="68"/>
      <c r="EYF69" s="68"/>
      <c r="EYG69" s="68"/>
      <c r="EYH69" s="68"/>
      <c r="EYI69" s="68"/>
      <c r="EYJ69" s="68"/>
      <c r="EYK69" s="68"/>
      <c r="EYL69" s="68"/>
      <c r="EYM69" s="68"/>
      <c r="EYN69" s="68"/>
      <c r="EYO69" s="68"/>
      <c r="EYP69" s="68"/>
      <c r="EYQ69" s="68"/>
      <c r="EYR69" s="68"/>
      <c r="EYS69" s="68"/>
      <c r="EYT69" s="68"/>
      <c r="EYU69" s="68"/>
      <c r="EYV69" s="68"/>
      <c r="EYW69" s="68"/>
      <c r="EYX69" s="68"/>
      <c r="EYY69" s="68"/>
      <c r="EYZ69" s="68"/>
      <c r="EZA69" s="68"/>
      <c r="EZB69" s="68"/>
      <c r="EZC69" s="68"/>
      <c r="EZD69" s="68"/>
      <c r="EZE69" s="68"/>
      <c r="EZF69" s="68"/>
      <c r="EZG69" s="68"/>
      <c r="EZH69" s="68"/>
      <c r="EZI69" s="68"/>
      <c r="EZJ69" s="68"/>
      <c r="EZK69" s="68"/>
      <c r="EZL69" s="68"/>
      <c r="EZM69" s="68"/>
      <c r="EZN69" s="68"/>
      <c r="EZO69" s="68"/>
      <c r="EZP69" s="68"/>
      <c r="EZQ69" s="68"/>
      <c r="EZR69" s="68"/>
      <c r="EZS69" s="68"/>
      <c r="EZT69" s="68"/>
      <c r="EZU69" s="68"/>
      <c r="EZV69" s="68"/>
      <c r="EZW69" s="68"/>
      <c r="EZX69" s="68"/>
      <c r="EZY69" s="68"/>
      <c r="EZZ69" s="68"/>
      <c r="FAA69" s="68"/>
      <c r="FAB69" s="68"/>
      <c r="FAC69" s="68"/>
      <c r="FAD69" s="68"/>
      <c r="FAE69" s="68"/>
      <c r="FAF69" s="68"/>
      <c r="FAG69" s="68"/>
      <c r="FAH69" s="68"/>
      <c r="FAI69" s="68"/>
      <c r="FAJ69" s="68"/>
      <c r="FAK69" s="68"/>
      <c r="FAL69" s="68"/>
      <c r="FAM69" s="68"/>
      <c r="FAN69" s="68"/>
      <c r="FAO69" s="68"/>
      <c r="FAP69" s="68"/>
      <c r="FAQ69" s="68"/>
      <c r="FAR69" s="68"/>
      <c r="FAS69" s="68"/>
      <c r="FAT69" s="68"/>
      <c r="FAU69" s="68"/>
      <c r="FAV69" s="68"/>
      <c r="FAW69" s="68"/>
      <c r="FAX69" s="68"/>
      <c r="FAY69" s="68"/>
      <c r="FAZ69" s="68"/>
      <c r="FBA69" s="68"/>
      <c r="FBB69" s="68"/>
      <c r="FBC69" s="68"/>
      <c r="FBD69" s="68"/>
      <c r="FBE69" s="68"/>
      <c r="FBF69" s="68"/>
      <c r="FBG69" s="68"/>
      <c r="FBH69" s="68"/>
      <c r="FBI69" s="68"/>
      <c r="FBJ69" s="68"/>
      <c r="FBK69" s="68"/>
      <c r="FBL69" s="68"/>
      <c r="FBM69" s="68"/>
      <c r="FBN69" s="68"/>
      <c r="FBO69" s="68"/>
      <c r="FBP69" s="68"/>
      <c r="FBQ69" s="68"/>
      <c r="FBR69" s="68"/>
      <c r="FBS69" s="68"/>
      <c r="FBT69" s="68"/>
      <c r="FBU69" s="68"/>
      <c r="FBV69" s="68"/>
      <c r="FBW69" s="68"/>
      <c r="FBX69" s="68"/>
      <c r="FBY69" s="68"/>
      <c r="FBZ69" s="68"/>
      <c r="FCA69" s="68"/>
      <c r="FCB69" s="68"/>
      <c r="FCC69" s="68"/>
      <c r="FCD69" s="68"/>
      <c r="FCE69" s="68"/>
      <c r="FCF69" s="68"/>
      <c r="FCG69" s="68"/>
      <c r="FCH69" s="68"/>
      <c r="FCI69" s="68"/>
      <c r="FCJ69" s="68"/>
      <c r="FCK69" s="68"/>
      <c r="FCL69" s="68"/>
      <c r="FCM69" s="68"/>
      <c r="FCN69" s="68"/>
      <c r="FCO69" s="68"/>
      <c r="FCP69" s="68"/>
      <c r="FCQ69" s="68"/>
      <c r="FCR69" s="68"/>
      <c r="FCS69" s="68"/>
      <c r="FCT69" s="68"/>
      <c r="FCU69" s="68"/>
      <c r="FCV69" s="68"/>
      <c r="FCW69" s="68"/>
      <c r="FCX69" s="68"/>
      <c r="FCY69" s="68"/>
      <c r="FCZ69" s="68"/>
      <c r="FDA69" s="68"/>
      <c r="FDB69" s="68"/>
      <c r="FDC69" s="68"/>
      <c r="FDD69" s="68"/>
      <c r="FDE69" s="68"/>
      <c r="FDF69" s="68"/>
      <c r="FDG69" s="68"/>
      <c r="FDH69" s="68"/>
      <c r="FDI69" s="68"/>
      <c r="FDJ69" s="68"/>
      <c r="FDK69" s="68"/>
      <c r="FDL69" s="68"/>
      <c r="FDM69" s="68"/>
      <c r="FDN69" s="68"/>
      <c r="FDO69" s="68"/>
      <c r="FDP69" s="68"/>
      <c r="FDQ69" s="68"/>
      <c r="FDR69" s="68"/>
      <c r="FDS69" s="68"/>
      <c r="FDT69" s="68"/>
      <c r="FDU69" s="68"/>
      <c r="FDV69" s="68"/>
      <c r="FDW69" s="68"/>
      <c r="FDX69" s="68"/>
      <c r="FDY69" s="68"/>
      <c r="FDZ69" s="68"/>
      <c r="FEA69" s="68"/>
      <c r="FEB69" s="68"/>
      <c r="FEC69" s="68"/>
      <c r="FED69" s="68"/>
      <c r="FEE69" s="68"/>
      <c r="FEF69" s="68"/>
      <c r="FEG69" s="68"/>
      <c r="FEH69" s="68"/>
      <c r="FEI69" s="68"/>
      <c r="FEJ69" s="68"/>
      <c r="FEK69" s="68"/>
      <c r="FEL69" s="68"/>
      <c r="FEM69" s="68"/>
      <c r="FEN69" s="68"/>
      <c r="FEO69" s="68"/>
      <c r="FEP69" s="68"/>
      <c r="FEQ69" s="68"/>
      <c r="FER69" s="68"/>
      <c r="FES69" s="68"/>
      <c r="FET69" s="68"/>
      <c r="FEU69" s="68"/>
      <c r="FEV69" s="68"/>
      <c r="FEW69" s="68"/>
      <c r="FEX69" s="68"/>
      <c r="FEY69" s="68"/>
      <c r="FEZ69" s="68"/>
      <c r="FFA69" s="68"/>
      <c r="FFB69" s="68"/>
      <c r="FFC69" s="68"/>
      <c r="FFD69" s="68"/>
      <c r="FFE69" s="68"/>
      <c r="FFF69" s="68"/>
      <c r="FFG69" s="68"/>
      <c r="FFH69" s="68"/>
      <c r="FFI69" s="68"/>
      <c r="FFJ69" s="68"/>
      <c r="FFK69" s="68"/>
      <c r="FFL69" s="68"/>
      <c r="FFM69" s="68"/>
      <c r="FFN69" s="68"/>
      <c r="FFO69" s="68"/>
      <c r="FFP69" s="68"/>
      <c r="FFQ69" s="68"/>
      <c r="FFR69" s="68"/>
      <c r="FFS69" s="68"/>
      <c r="FFT69" s="68"/>
      <c r="FFU69" s="68"/>
      <c r="FFV69" s="68"/>
      <c r="FFW69" s="68"/>
      <c r="FFX69" s="68"/>
      <c r="FFY69" s="68"/>
      <c r="FFZ69" s="68"/>
      <c r="FGA69" s="68"/>
      <c r="FGB69" s="68"/>
      <c r="FGC69" s="68"/>
      <c r="FGD69" s="68"/>
      <c r="FGE69" s="68"/>
      <c r="FGF69" s="68"/>
      <c r="FGG69" s="68"/>
      <c r="FGH69" s="68"/>
      <c r="FGI69" s="68"/>
      <c r="FGJ69" s="68"/>
      <c r="FGK69" s="68"/>
      <c r="FGL69" s="68"/>
      <c r="FGM69" s="68"/>
      <c r="FGN69" s="68"/>
      <c r="FGO69" s="68"/>
      <c r="FGP69" s="68"/>
      <c r="FGQ69" s="68"/>
      <c r="FGR69" s="68"/>
      <c r="FGS69" s="68"/>
      <c r="FGT69" s="68"/>
      <c r="FGU69" s="68"/>
      <c r="FGV69" s="68"/>
      <c r="FGW69" s="68"/>
      <c r="FGX69" s="68"/>
      <c r="FGY69" s="68"/>
      <c r="FGZ69" s="68"/>
      <c r="FHA69" s="68"/>
      <c r="FHB69" s="68"/>
      <c r="FHC69" s="68"/>
      <c r="FHD69" s="68"/>
      <c r="FHE69" s="68"/>
      <c r="FHF69" s="68"/>
      <c r="FHG69" s="68"/>
      <c r="FHH69" s="68"/>
      <c r="FHI69" s="68"/>
      <c r="FHJ69" s="68"/>
      <c r="FHK69" s="68"/>
      <c r="FHL69" s="68"/>
      <c r="FHM69" s="68"/>
      <c r="FHN69" s="68"/>
      <c r="FHO69" s="68"/>
      <c r="FHP69" s="68"/>
      <c r="FHQ69" s="68"/>
      <c r="FHR69" s="68"/>
      <c r="FHS69" s="68"/>
      <c r="FHT69" s="68"/>
      <c r="FHU69" s="68"/>
      <c r="FHV69" s="68"/>
      <c r="FHW69" s="68"/>
      <c r="FHX69" s="68"/>
      <c r="FHY69" s="68"/>
      <c r="FHZ69" s="68"/>
      <c r="FIA69" s="68"/>
      <c r="FIB69" s="68"/>
      <c r="FIC69" s="68"/>
      <c r="FID69" s="68"/>
      <c r="FIE69" s="68"/>
      <c r="FIF69" s="68"/>
      <c r="FIG69" s="68"/>
      <c r="FIH69" s="68"/>
      <c r="FII69" s="68"/>
      <c r="FIJ69" s="68"/>
      <c r="FIK69" s="68"/>
      <c r="FIL69" s="68"/>
      <c r="FIM69" s="68"/>
      <c r="FIN69" s="68"/>
      <c r="FIO69" s="68"/>
      <c r="FIP69" s="68"/>
      <c r="FIQ69" s="68"/>
      <c r="FIR69" s="68"/>
      <c r="FIS69" s="68"/>
      <c r="FIT69" s="68"/>
      <c r="FIU69" s="68"/>
      <c r="FIV69" s="68"/>
      <c r="FIW69" s="68"/>
      <c r="FIX69" s="68"/>
      <c r="FIY69" s="68"/>
      <c r="FIZ69" s="68"/>
      <c r="FJA69" s="68"/>
      <c r="FJB69" s="68"/>
      <c r="FJC69" s="68"/>
      <c r="FJD69" s="68"/>
      <c r="FJE69" s="68"/>
      <c r="FJF69" s="68"/>
      <c r="FJG69" s="68"/>
      <c r="FJH69" s="68"/>
      <c r="FJI69" s="68"/>
      <c r="FJJ69" s="68"/>
      <c r="FJK69" s="68"/>
      <c r="FJL69" s="68"/>
      <c r="FJM69" s="68"/>
      <c r="FJN69" s="68"/>
      <c r="FJO69" s="68"/>
      <c r="FJP69" s="68"/>
      <c r="FJQ69" s="68"/>
      <c r="FJR69" s="68"/>
      <c r="FJS69" s="68"/>
      <c r="FJT69" s="68"/>
      <c r="FJU69" s="68"/>
      <c r="FJV69" s="68"/>
      <c r="FJW69" s="68"/>
      <c r="FJX69" s="68"/>
      <c r="FJY69" s="68"/>
      <c r="FJZ69" s="68"/>
      <c r="FKA69" s="68"/>
      <c r="FKB69" s="68"/>
      <c r="FKC69" s="68"/>
      <c r="FKD69" s="68"/>
      <c r="FKE69" s="68"/>
      <c r="FKF69" s="68"/>
      <c r="FKG69" s="68"/>
      <c r="FKH69" s="68"/>
      <c r="FKI69" s="68"/>
      <c r="FKJ69" s="68"/>
      <c r="FKK69" s="68"/>
      <c r="FKL69" s="68"/>
      <c r="FKM69" s="68"/>
      <c r="FKN69" s="68"/>
      <c r="FKO69" s="68"/>
      <c r="FKP69" s="68"/>
      <c r="FKQ69" s="68"/>
      <c r="FKR69" s="68"/>
      <c r="FKS69" s="68"/>
      <c r="FKT69" s="68"/>
      <c r="FKU69" s="68"/>
      <c r="FKV69" s="68"/>
      <c r="FKW69" s="68"/>
      <c r="FKX69" s="68"/>
      <c r="FKY69" s="68"/>
      <c r="FKZ69" s="68"/>
      <c r="FLA69" s="68"/>
      <c r="FLB69" s="68"/>
      <c r="FLC69" s="68"/>
      <c r="FLD69" s="68"/>
      <c r="FLE69" s="68"/>
      <c r="FLF69" s="68"/>
      <c r="FLG69" s="68"/>
      <c r="FLH69" s="68"/>
      <c r="FLI69" s="68"/>
      <c r="FLJ69" s="68"/>
      <c r="FLK69" s="68"/>
      <c r="FLL69" s="68"/>
      <c r="FLM69" s="68"/>
      <c r="FLN69" s="68"/>
      <c r="FLO69" s="68"/>
      <c r="FLP69" s="68"/>
      <c r="FLQ69" s="68"/>
      <c r="FLR69" s="68"/>
      <c r="FLS69" s="68"/>
      <c r="FLT69" s="68"/>
      <c r="FLU69" s="68"/>
      <c r="FLV69" s="68"/>
      <c r="FLW69" s="68"/>
      <c r="FLX69" s="68"/>
      <c r="FLY69" s="68"/>
      <c r="FLZ69" s="68"/>
      <c r="FMA69" s="68"/>
      <c r="FMB69" s="68"/>
      <c r="FMC69" s="68"/>
      <c r="FMD69" s="68"/>
      <c r="FME69" s="68"/>
      <c r="FMF69" s="68"/>
      <c r="FMG69" s="68"/>
      <c r="FMH69" s="68"/>
      <c r="FMI69" s="68"/>
      <c r="FMJ69" s="68"/>
      <c r="FMK69" s="68"/>
      <c r="FML69" s="68"/>
      <c r="FMM69" s="68"/>
      <c r="FMN69" s="68"/>
      <c r="FMO69" s="68"/>
      <c r="FMP69" s="68"/>
      <c r="FMQ69" s="68"/>
      <c r="FMR69" s="68"/>
      <c r="FMS69" s="68"/>
      <c r="FMT69" s="68"/>
      <c r="FMU69" s="68"/>
      <c r="FMV69" s="68"/>
      <c r="FMW69" s="68"/>
      <c r="FMX69" s="68"/>
      <c r="FMY69" s="68"/>
      <c r="FMZ69" s="68"/>
      <c r="FNA69" s="68"/>
      <c r="FNB69" s="68"/>
      <c r="FNC69" s="68"/>
      <c r="FND69" s="68"/>
      <c r="FNE69" s="68"/>
      <c r="FNF69" s="68"/>
      <c r="FNG69" s="68"/>
      <c r="FNH69" s="68"/>
      <c r="FNI69" s="68"/>
      <c r="FNJ69" s="68"/>
      <c r="FNK69" s="68"/>
      <c r="FNL69" s="68"/>
      <c r="FNM69" s="68"/>
      <c r="FNN69" s="68"/>
      <c r="FNO69" s="68"/>
      <c r="FNP69" s="68"/>
      <c r="FNQ69" s="68"/>
      <c r="FNR69" s="68"/>
      <c r="FNS69" s="68"/>
      <c r="FNT69" s="68"/>
      <c r="FNU69" s="68"/>
      <c r="FNV69" s="68"/>
      <c r="FNW69" s="68"/>
      <c r="FNX69" s="68"/>
      <c r="FNY69" s="68"/>
      <c r="FNZ69" s="68"/>
      <c r="FOA69" s="68"/>
      <c r="FOB69" s="68"/>
      <c r="FOC69" s="68"/>
      <c r="FOD69" s="68"/>
      <c r="FOE69" s="68"/>
      <c r="FOF69" s="68"/>
      <c r="FOG69" s="68"/>
      <c r="FOH69" s="68"/>
      <c r="FOI69" s="68"/>
      <c r="FOJ69" s="68"/>
      <c r="FOK69" s="68"/>
      <c r="FOL69" s="68"/>
      <c r="FOM69" s="68"/>
      <c r="FON69" s="68"/>
      <c r="FOO69" s="68"/>
      <c r="FOP69" s="68"/>
      <c r="FOQ69" s="68"/>
      <c r="FOR69" s="68"/>
      <c r="FOS69" s="68"/>
      <c r="FOT69" s="68"/>
      <c r="FOU69" s="68"/>
      <c r="FOV69" s="68"/>
      <c r="FOW69" s="68"/>
      <c r="FOX69" s="68"/>
      <c r="FOY69" s="68"/>
      <c r="FOZ69" s="68"/>
      <c r="FPA69" s="68"/>
      <c r="FPB69" s="68"/>
      <c r="FPC69" s="68"/>
      <c r="FPD69" s="68"/>
      <c r="FPE69" s="68"/>
      <c r="FPF69" s="68"/>
      <c r="FPG69" s="68"/>
      <c r="FPH69" s="68"/>
      <c r="FPI69" s="68"/>
      <c r="FPJ69" s="68"/>
      <c r="FPK69" s="68"/>
      <c r="FPL69" s="68"/>
      <c r="FPM69" s="68"/>
      <c r="FPN69" s="68"/>
      <c r="FPO69" s="68"/>
      <c r="FPP69" s="68"/>
      <c r="FPQ69" s="68"/>
      <c r="FPR69" s="68"/>
      <c r="FPS69" s="68"/>
      <c r="FPT69" s="68"/>
      <c r="FPU69" s="68"/>
      <c r="FPV69" s="68"/>
      <c r="FPW69" s="68"/>
      <c r="FPX69" s="68"/>
      <c r="FPY69" s="68"/>
      <c r="FPZ69" s="68"/>
      <c r="FQA69" s="68"/>
      <c r="FQB69" s="68"/>
      <c r="FQC69" s="68"/>
      <c r="FQD69" s="68"/>
      <c r="FQE69" s="68"/>
      <c r="FQF69" s="68"/>
      <c r="FQG69" s="68"/>
      <c r="FQH69" s="68"/>
      <c r="FQI69" s="68"/>
      <c r="FQJ69" s="68"/>
      <c r="FQK69" s="68"/>
      <c r="FQL69" s="68"/>
      <c r="FQM69" s="68"/>
      <c r="FQN69" s="68"/>
      <c r="FQO69" s="68"/>
      <c r="FQP69" s="68"/>
      <c r="FQQ69" s="68"/>
      <c r="FQR69" s="68"/>
      <c r="FQS69" s="68"/>
      <c r="FQT69" s="68"/>
      <c r="FQU69" s="68"/>
      <c r="FQV69" s="68"/>
      <c r="FQW69" s="68"/>
      <c r="FQX69" s="68"/>
      <c r="FQY69" s="68"/>
      <c r="FQZ69" s="68"/>
      <c r="FRA69" s="68"/>
      <c r="FRB69" s="68"/>
      <c r="FRC69" s="68"/>
      <c r="FRD69" s="68"/>
      <c r="FRE69" s="68"/>
      <c r="FRF69" s="68"/>
      <c r="FRG69" s="68"/>
      <c r="FRH69" s="68"/>
      <c r="FRI69" s="68"/>
      <c r="FRJ69" s="68"/>
      <c r="FRK69" s="68"/>
      <c r="FRL69" s="68"/>
      <c r="FRM69" s="68"/>
      <c r="FRN69" s="68"/>
      <c r="FRO69" s="68"/>
      <c r="FRP69" s="68"/>
      <c r="FRQ69" s="68"/>
      <c r="FRR69" s="68"/>
      <c r="FRS69" s="68"/>
      <c r="FRT69" s="68"/>
      <c r="FRU69" s="68"/>
      <c r="FRV69" s="68"/>
      <c r="FRW69" s="68"/>
      <c r="FRX69" s="68"/>
      <c r="FRY69" s="68"/>
      <c r="FRZ69" s="68"/>
      <c r="FSA69" s="68"/>
      <c r="FSB69" s="68"/>
      <c r="FSC69" s="68"/>
      <c r="FSD69" s="68"/>
      <c r="FSE69" s="68"/>
      <c r="FSF69" s="68"/>
      <c r="FSG69" s="68"/>
      <c r="FSH69" s="68"/>
      <c r="FSI69" s="68"/>
      <c r="FSJ69" s="68"/>
      <c r="FSK69" s="68"/>
      <c r="FSL69" s="68"/>
      <c r="FSM69" s="68"/>
      <c r="FSN69" s="68"/>
      <c r="FSO69" s="68"/>
      <c r="FSP69" s="68"/>
      <c r="FSQ69" s="68"/>
      <c r="FSR69" s="68"/>
      <c r="FSS69" s="68"/>
      <c r="FST69" s="68"/>
      <c r="FSU69" s="68"/>
      <c r="FSV69" s="68"/>
      <c r="FSW69" s="68"/>
      <c r="FSX69" s="68"/>
      <c r="FSY69" s="68"/>
      <c r="FSZ69" s="68"/>
      <c r="FTA69" s="68"/>
      <c r="FTB69" s="68"/>
      <c r="FTC69" s="68"/>
      <c r="FTD69" s="68"/>
      <c r="FTE69" s="68"/>
      <c r="FTF69" s="68"/>
      <c r="FTG69" s="68"/>
      <c r="FTH69" s="68"/>
      <c r="FTI69" s="68"/>
      <c r="FTJ69" s="68"/>
      <c r="FTK69" s="68"/>
      <c r="FTL69" s="68"/>
      <c r="FTM69" s="68"/>
      <c r="FTN69" s="68"/>
      <c r="FTO69" s="68"/>
      <c r="FTP69" s="68"/>
      <c r="FTQ69" s="68"/>
      <c r="FTR69" s="68"/>
      <c r="FTS69" s="68"/>
      <c r="FTT69" s="68"/>
      <c r="FTU69" s="68"/>
      <c r="FTV69" s="68"/>
      <c r="FTW69" s="68"/>
      <c r="FTX69" s="68"/>
      <c r="FTY69" s="68"/>
      <c r="FTZ69" s="68"/>
      <c r="FUA69" s="68"/>
      <c r="FUB69" s="68"/>
      <c r="FUC69" s="68"/>
      <c r="FUD69" s="68"/>
      <c r="FUE69" s="68"/>
      <c r="FUF69" s="68"/>
      <c r="FUG69" s="68"/>
      <c r="FUH69" s="68"/>
      <c r="FUI69" s="68"/>
      <c r="FUJ69" s="68"/>
      <c r="FUK69" s="68"/>
      <c r="FUL69" s="68"/>
      <c r="FUM69" s="68"/>
      <c r="FUN69" s="68"/>
      <c r="FUO69" s="68"/>
      <c r="FUP69" s="68"/>
      <c r="FUQ69" s="68"/>
      <c r="FUR69" s="68"/>
      <c r="FUS69" s="68"/>
      <c r="FUT69" s="68"/>
      <c r="FUU69" s="68"/>
      <c r="FUV69" s="68"/>
      <c r="FUW69" s="68"/>
      <c r="FUX69" s="68"/>
      <c r="FUY69" s="68"/>
      <c r="FUZ69" s="68"/>
      <c r="FVA69" s="68"/>
      <c r="FVB69" s="68"/>
      <c r="FVC69" s="68"/>
      <c r="FVD69" s="68"/>
      <c r="FVE69" s="68"/>
      <c r="FVF69" s="68"/>
      <c r="FVG69" s="68"/>
      <c r="FVH69" s="68"/>
      <c r="FVI69" s="68"/>
      <c r="FVJ69" s="68"/>
      <c r="FVK69" s="68"/>
      <c r="FVL69" s="68"/>
      <c r="FVM69" s="68"/>
      <c r="FVN69" s="68"/>
      <c r="FVO69" s="68"/>
      <c r="FVP69" s="68"/>
      <c r="FVQ69" s="68"/>
      <c r="FVR69" s="68"/>
      <c r="FVS69" s="68"/>
      <c r="FVT69" s="68"/>
      <c r="FVU69" s="68"/>
      <c r="FVV69" s="68"/>
      <c r="FVW69" s="68"/>
      <c r="FVX69" s="68"/>
      <c r="FVY69" s="68"/>
      <c r="FVZ69" s="68"/>
      <c r="FWA69" s="68"/>
      <c r="FWB69" s="68"/>
      <c r="FWC69" s="68"/>
      <c r="FWD69" s="68"/>
      <c r="FWE69" s="68"/>
      <c r="FWF69" s="68"/>
      <c r="FWG69" s="68"/>
      <c r="FWH69" s="68"/>
      <c r="FWI69" s="68"/>
      <c r="FWJ69" s="68"/>
      <c r="FWK69" s="68"/>
      <c r="FWL69" s="68"/>
      <c r="FWM69" s="68"/>
      <c r="FWN69" s="68"/>
      <c r="FWO69" s="68"/>
      <c r="FWP69" s="68"/>
      <c r="FWQ69" s="68"/>
      <c r="FWR69" s="68"/>
      <c r="FWS69" s="68"/>
      <c r="FWT69" s="68"/>
      <c r="FWU69" s="68"/>
      <c r="FWV69" s="68"/>
      <c r="FWW69" s="68"/>
      <c r="FWX69" s="68"/>
      <c r="FWY69" s="68"/>
      <c r="FWZ69" s="68"/>
      <c r="FXA69" s="68"/>
      <c r="FXB69" s="68"/>
      <c r="FXC69" s="68"/>
      <c r="FXD69" s="68"/>
      <c r="FXE69" s="68"/>
      <c r="FXF69" s="68"/>
      <c r="FXG69" s="68"/>
      <c r="FXH69" s="68"/>
      <c r="FXI69" s="68"/>
      <c r="FXJ69" s="68"/>
      <c r="FXK69" s="68"/>
      <c r="FXL69" s="68"/>
      <c r="FXM69" s="68"/>
      <c r="FXN69" s="68"/>
      <c r="FXO69" s="68"/>
      <c r="FXP69" s="68"/>
      <c r="FXQ69" s="68"/>
      <c r="FXR69" s="68"/>
      <c r="FXS69" s="68"/>
      <c r="FXT69" s="68"/>
      <c r="FXU69" s="68"/>
      <c r="FXV69" s="68"/>
      <c r="FXW69" s="68"/>
      <c r="FXX69" s="68"/>
      <c r="FXY69" s="68"/>
      <c r="FXZ69" s="68"/>
      <c r="FYA69" s="68"/>
      <c r="FYB69" s="68"/>
      <c r="FYC69" s="68"/>
      <c r="FYD69" s="68"/>
      <c r="FYE69" s="68"/>
      <c r="FYF69" s="68"/>
      <c r="FYG69" s="68"/>
      <c r="FYH69" s="68"/>
      <c r="FYI69" s="68"/>
      <c r="FYJ69" s="68"/>
      <c r="FYK69" s="68"/>
      <c r="FYL69" s="68"/>
      <c r="FYM69" s="68"/>
      <c r="FYN69" s="68"/>
      <c r="FYO69" s="68"/>
      <c r="FYP69" s="68"/>
      <c r="FYQ69" s="68"/>
      <c r="FYR69" s="68"/>
      <c r="FYS69" s="68"/>
      <c r="FYT69" s="68"/>
      <c r="FYU69" s="68"/>
      <c r="FYV69" s="68"/>
      <c r="FYW69" s="68"/>
      <c r="FYX69" s="68"/>
      <c r="FYY69" s="68"/>
      <c r="FYZ69" s="68"/>
      <c r="FZA69" s="68"/>
      <c r="FZB69" s="68"/>
      <c r="FZC69" s="68"/>
      <c r="FZD69" s="68"/>
      <c r="FZE69" s="68"/>
      <c r="FZF69" s="68"/>
      <c r="FZG69" s="68"/>
      <c r="FZH69" s="68"/>
      <c r="FZI69" s="68"/>
      <c r="FZJ69" s="68"/>
      <c r="FZK69" s="68"/>
      <c r="FZL69" s="68"/>
      <c r="FZM69" s="68"/>
      <c r="FZN69" s="68"/>
      <c r="FZO69" s="68"/>
      <c r="FZP69" s="68"/>
      <c r="FZQ69" s="68"/>
      <c r="FZR69" s="68"/>
      <c r="FZS69" s="68"/>
      <c r="FZT69" s="68"/>
      <c r="FZU69" s="68"/>
      <c r="FZV69" s="68"/>
      <c r="FZW69" s="68"/>
      <c r="FZX69" s="68"/>
      <c r="FZY69" s="68"/>
      <c r="FZZ69" s="68"/>
      <c r="GAA69" s="68"/>
      <c r="GAB69" s="68"/>
      <c r="GAC69" s="68"/>
      <c r="GAD69" s="68"/>
      <c r="GAE69" s="68"/>
      <c r="GAF69" s="68"/>
      <c r="GAG69" s="68"/>
      <c r="GAH69" s="68"/>
      <c r="GAI69" s="68"/>
      <c r="GAJ69" s="68"/>
      <c r="GAK69" s="68"/>
      <c r="GAL69" s="68"/>
      <c r="GAM69" s="68"/>
      <c r="GAN69" s="68"/>
      <c r="GAO69" s="68"/>
      <c r="GAP69" s="68"/>
      <c r="GAQ69" s="68"/>
      <c r="GAR69" s="68"/>
      <c r="GAS69" s="68"/>
      <c r="GAT69" s="68"/>
      <c r="GAU69" s="68"/>
      <c r="GAV69" s="68"/>
      <c r="GAW69" s="68"/>
      <c r="GAX69" s="68"/>
      <c r="GAY69" s="68"/>
      <c r="GAZ69" s="68"/>
      <c r="GBA69" s="68"/>
      <c r="GBB69" s="68"/>
      <c r="GBC69" s="68"/>
      <c r="GBD69" s="68"/>
      <c r="GBE69" s="68"/>
      <c r="GBF69" s="68"/>
      <c r="GBG69" s="68"/>
      <c r="GBH69" s="68"/>
      <c r="GBI69" s="68"/>
      <c r="GBJ69" s="68"/>
      <c r="GBK69" s="68"/>
      <c r="GBL69" s="68"/>
      <c r="GBM69" s="68"/>
      <c r="GBN69" s="68"/>
      <c r="GBO69" s="68"/>
      <c r="GBP69" s="68"/>
      <c r="GBQ69" s="68"/>
      <c r="GBR69" s="68"/>
      <c r="GBS69" s="68"/>
      <c r="GBT69" s="68"/>
      <c r="GBU69" s="68"/>
      <c r="GBV69" s="68"/>
      <c r="GBW69" s="68"/>
      <c r="GBX69" s="68"/>
      <c r="GBY69" s="68"/>
      <c r="GBZ69" s="68"/>
      <c r="GCA69" s="68"/>
      <c r="GCB69" s="68"/>
      <c r="GCC69" s="68"/>
      <c r="GCD69" s="68"/>
      <c r="GCE69" s="68"/>
      <c r="GCF69" s="68"/>
      <c r="GCG69" s="68"/>
      <c r="GCH69" s="68"/>
      <c r="GCI69" s="68"/>
      <c r="GCJ69" s="68"/>
      <c r="GCK69" s="68"/>
      <c r="GCL69" s="68"/>
      <c r="GCM69" s="68"/>
      <c r="GCN69" s="68"/>
      <c r="GCO69" s="68"/>
      <c r="GCP69" s="68"/>
      <c r="GCQ69" s="68"/>
      <c r="GCR69" s="68"/>
      <c r="GCS69" s="68"/>
      <c r="GCT69" s="68"/>
      <c r="GCU69" s="68"/>
      <c r="GCV69" s="68"/>
      <c r="GCW69" s="68"/>
      <c r="GCX69" s="68"/>
      <c r="GCY69" s="68"/>
      <c r="GCZ69" s="68"/>
      <c r="GDA69" s="68"/>
      <c r="GDB69" s="68"/>
      <c r="GDC69" s="68"/>
      <c r="GDD69" s="68"/>
      <c r="GDE69" s="68"/>
      <c r="GDF69" s="68"/>
      <c r="GDG69" s="68"/>
      <c r="GDH69" s="68"/>
      <c r="GDI69" s="68"/>
      <c r="GDJ69" s="68"/>
      <c r="GDK69" s="68"/>
      <c r="GDL69" s="68"/>
      <c r="GDM69" s="68"/>
      <c r="GDN69" s="68"/>
      <c r="GDO69" s="68"/>
      <c r="GDP69" s="68"/>
      <c r="GDQ69" s="68"/>
      <c r="GDR69" s="68"/>
      <c r="GDS69" s="68"/>
      <c r="GDT69" s="68"/>
      <c r="GDU69" s="68"/>
      <c r="GDV69" s="68"/>
      <c r="GDW69" s="68"/>
      <c r="GDX69" s="68"/>
      <c r="GDY69" s="68"/>
      <c r="GDZ69" s="68"/>
      <c r="GEA69" s="68"/>
      <c r="GEB69" s="68"/>
      <c r="GEC69" s="68"/>
      <c r="GED69" s="68"/>
      <c r="GEE69" s="68"/>
      <c r="GEF69" s="68"/>
      <c r="GEG69" s="68"/>
      <c r="GEH69" s="68"/>
      <c r="GEI69" s="68"/>
      <c r="GEJ69" s="68"/>
      <c r="GEK69" s="68"/>
      <c r="GEL69" s="68"/>
      <c r="GEM69" s="68"/>
      <c r="GEN69" s="68"/>
      <c r="GEO69" s="68"/>
      <c r="GEP69" s="68"/>
      <c r="GEQ69" s="68"/>
      <c r="GER69" s="68"/>
      <c r="GES69" s="68"/>
      <c r="GET69" s="68"/>
      <c r="GEU69" s="68"/>
      <c r="GEV69" s="68"/>
      <c r="GEW69" s="68"/>
      <c r="GEX69" s="68"/>
      <c r="GEY69" s="68"/>
      <c r="GEZ69" s="68"/>
      <c r="GFA69" s="68"/>
      <c r="GFB69" s="68"/>
      <c r="GFC69" s="68"/>
      <c r="GFD69" s="68"/>
      <c r="GFE69" s="68"/>
      <c r="GFF69" s="68"/>
      <c r="GFG69" s="68"/>
      <c r="GFH69" s="68"/>
      <c r="GFI69" s="68"/>
      <c r="GFJ69" s="68"/>
      <c r="GFK69" s="68"/>
      <c r="GFL69" s="68"/>
      <c r="GFM69" s="68"/>
      <c r="GFN69" s="68"/>
      <c r="GFO69" s="68"/>
      <c r="GFP69" s="68"/>
      <c r="GFQ69" s="68"/>
      <c r="GFR69" s="68"/>
      <c r="GFS69" s="68"/>
      <c r="GFT69" s="68"/>
      <c r="GFU69" s="68"/>
      <c r="GFV69" s="68"/>
      <c r="GFW69" s="68"/>
      <c r="GFX69" s="68"/>
      <c r="GFY69" s="68"/>
      <c r="GFZ69" s="68"/>
      <c r="GGA69" s="68"/>
      <c r="GGB69" s="68"/>
      <c r="GGC69" s="68"/>
      <c r="GGD69" s="68"/>
      <c r="GGE69" s="68"/>
      <c r="GGF69" s="68"/>
      <c r="GGG69" s="68"/>
      <c r="GGH69" s="68"/>
      <c r="GGI69" s="68"/>
      <c r="GGJ69" s="68"/>
      <c r="GGK69" s="68"/>
      <c r="GGL69" s="68"/>
      <c r="GGM69" s="68"/>
      <c r="GGN69" s="68"/>
      <c r="GGO69" s="68"/>
      <c r="GGP69" s="68"/>
      <c r="GGQ69" s="68"/>
      <c r="GGR69" s="68"/>
      <c r="GGS69" s="68"/>
      <c r="GGT69" s="68"/>
      <c r="GGU69" s="68"/>
      <c r="GGV69" s="68"/>
      <c r="GGW69" s="68"/>
      <c r="GGX69" s="68"/>
      <c r="GGY69" s="68"/>
      <c r="GGZ69" s="68"/>
      <c r="GHA69" s="68"/>
      <c r="GHB69" s="68"/>
      <c r="GHC69" s="68"/>
      <c r="GHD69" s="68"/>
      <c r="GHE69" s="68"/>
      <c r="GHF69" s="68"/>
      <c r="GHG69" s="68"/>
      <c r="GHH69" s="68"/>
      <c r="GHI69" s="68"/>
      <c r="GHJ69" s="68"/>
      <c r="GHK69" s="68"/>
      <c r="GHL69" s="68"/>
      <c r="GHM69" s="68"/>
      <c r="GHN69" s="68"/>
      <c r="GHO69" s="68"/>
      <c r="GHP69" s="68"/>
      <c r="GHQ69" s="68"/>
      <c r="GHR69" s="68"/>
      <c r="GHS69" s="68"/>
      <c r="GHT69" s="68"/>
      <c r="GHU69" s="68"/>
      <c r="GHV69" s="68"/>
      <c r="GHW69" s="68"/>
      <c r="GHX69" s="68"/>
      <c r="GHY69" s="68"/>
      <c r="GHZ69" s="68"/>
      <c r="GIA69" s="68"/>
      <c r="GIB69" s="68"/>
      <c r="GIC69" s="68"/>
      <c r="GID69" s="68"/>
      <c r="GIE69" s="68"/>
      <c r="GIF69" s="68"/>
      <c r="GIG69" s="68"/>
      <c r="GIH69" s="68"/>
      <c r="GII69" s="68"/>
      <c r="GIJ69" s="68"/>
      <c r="GIK69" s="68"/>
      <c r="GIL69" s="68"/>
      <c r="GIM69" s="68"/>
      <c r="GIN69" s="68"/>
      <c r="GIO69" s="68"/>
      <c r="GIP69" s="68"/>
      <c r="GIQ69" s="68"/>
      <c r="GIR69" s="68"/>
      <c r="GIS69" s="68"/>
      <c r="GIT69" s="68"/>
      <c r="GIU69" s="68"/>
      <c r="GIV69" s="68"/>
      <c r="GIW69" s="68"/>
      <c r="GIX69" s="68"/>
      <c r="GIY69" s="68"/>
      <c r="GIZ69" s="68"/>
      <c r="GJA69" s="68"/>
      <c r="GJB69" s="68"/>
      <c r="GJC69" s="68"/>
      <c r="GJD69" s="68"/>
      <c r="GJE69" s="68"/>
      <c r="GJF69" s="68"/>
      <c r="GJG69" s="68"/>
      <c r="GJH69" s="68"/>
      <c r="GJI69" s="68"/>
      <c r="GJJ69" s="68"/>
      <c r="GJK69" s="68"/>
      <c r="GJL69" s="68"/>
      <c r="GJM69" s="68"/>
      <c r="GJN69" s="68"/>
      <c r="GJO69" s="68"/>
      <c r="GJP69" s="68"/>
      <c r="GJQ69" s="68"/>
      <c r="GJR69" s="68"/>
      <c r="GJS69" s="68"/>
      <c r="GJT69" s="68"/>
      <c r="GJU69" s="68"/>
      <c r="GJV69" s="68"/>
      <c r="GJW69" s="68"/>
      <c r="GJX69" s="68"/>
      <c r="GJY69" s="68"/>
      <c r="GJZ69" s="68"/>
      <c r="GKA69" s="68"/>
      <c r="GKB69" s="68"/>
      <c r="GKC69" s="68"/>
      <c r="GKD69" s="68"/>
      <c r="GKE69" s="68"/>
      <c r="GKF69" s="68"/>
      <c r="GKG69" s="68"/>
      <c r="GKH69" s="68"/>
      <c r="GKI69" s="68"/>
      <c r="GKJ69" s="68"/>
      <c r="GKK69" s="68"/>
      <c r="GKL69" s="68"/>
      <c r="GKM69" s="68"/>
      <c r="GKN69" s="68"/>
      <c r="GKO69" s="68"/>
      <c r="GKP69" s="68"/>
      <c r="GKQ69" s="68"/>
      <c r="GKR69" s="68"/>
      <c r="GKS69" s="68"/>
      <c r="GKT69" s="68"/>
      <c r="GKU69" s="68"/>
      <c r="GKV69" s="68"/>
      <c r="GKW69" s="68"/>
      <c r="GKX69" s="68"/>
      <c r="GKY69" s="68"/>
      <c r="GKZ69" s="68"/>
      <c r="GLA69" s="68"/>
      <c r="GLB69" s="68"/>
      <c r="GLC69" s="68"/>
      <c r="GLD69" s="68"/>
      <c r="GLE69" s="68"/>
      <c r="GLF69" s="68"/>
      <c r="GLG69" s="68"/>
      <c r="GLH69" s="68"/>
      <c r="GLI69" s="68"/>
      <c r="GLJ69" s="68"/>
      <c r="GLK69" s="68"/>
      <c r="GLL69" s="68"/>
      <c r="GLM69" s="68"/>
      <c r="GLN69" s="68"/>
      <c r="GLO69" s="68"/>
      <c r="GLP69" s="68"/>
      <c r="GLQ69" s="68"/>
      <c r="GLR69" s="68"/>
      <c r="GLS69" s="68"/>
      <c r="GLT69" s="68"/>
      <c r="GLU69" s="68"/>
      <c r="GLV69" s="68"/>
      <c r="GLW69" s="68"/>
      <c r="GLX69" s="68"/>
      <c r="GLY69" s="68"/>
      <c r="GLZ69" s="68"/>
      <c r="GMA69" s="68"/>
      <c r="GMB69" s="68"/>
      <c r="GMC69" s="68"/>
      <c r="GMD69" s="68"/>
      <c r="GME69" s="68"/>
      <c r="GMF69" s="68"/>
      <c r="GMG69" s="68"/>
      <c r="GMH69" s="68"/>
      <c r="GMI69" s="68"/>
      <c r="GMJ69" s="68"/>
      <c r="GMK69" s="68"/>
      <c r="GML69" s="68"/>
      <c r="GMM69" s="68"/>
      <c r="GMN69" s="68"/>
      <c r="GMO69" s="68"/>
      <c r="GMP69" s="68"/>
      <c r="GMQ69" s="68"/>
      <c r="GMR69" s="68"/>
      <c r="GMS69" s="68"/>
      <c r="GMT69" s="68"/>
      <c r="GMU69" s="68"/>
      <c r="GMV69" s="68"/>
      <c r="GMW69" s="68"/>
      <c r="GMX69" s="68"/>
      <c r="GMY69" s="68"/>
      <c r="GMZ69" s="68"/>
      <c r="GNA69" s="68"/>
      <c r="GNB69" s="68"/>
      <c r="GNC69" s="68"/>
      <c r="GND69" s="68"/>
      <c r="GNE69" s="68"/>
      <c r="GNF69" s="68"/>
      <c r="GNG69" s="68"/>
      <c r="GNH69" s="68"/>
      <c r="GNI69" s="68"/>
      <c r="GNJ69" s="68"/>
      <c r="GNK69" s="68"/>
      <c r="GNL69" s="68"/>
      <c r="GNM69" s="68"/>
      <c r="GNN69" s="68"/>
      <c r="GNO69" s="68"/>
      <c r="GNP69" s="68"/>
      <c r="GNQ69" s="68"/>
      <c r="GNR69" s="68"/>
      <c r="GNS69" s="68"/>
      <c r="GNT69" s="68"/>
      <c r="GNU69" s="68"/>
      <c r="GNV69" s="68"/>
      <c r="GNW69" s="68"/>
      <c r="GNX69" s="68"/>
      <c r="GNY69" s="68"/>
      <c r="GNZ69" s="68"/>
      <c r="GOA69" s="68"/>
      <c r="GOB69" s="68"/>
      <c r="GOC69" s="68"/>
      <c r="GOD69" s="68"/>
      <c r="GOE69" s="68"/>
      <c r="GOF69" s="68"/>
      <c r="GOG69" s="68"/>
      <c r="GOH69" s="68"/>
      <c r="GOI69" s="68"/>
      <c r="GOJ69" s="68"/>
      <c r="GOK69" s="68"/>
      <c r="GOL69" s="68"/>
      <c r="GOM69" s="68"/>
      <c r="GON69" s="68"/>
      <c r="GOO69" s="68"/>
      <c r="GOP69" s="68"/>
      <c r="GOQ69" s="68"/>
      <c r="GOR69" s="68"/>
      <c r="GOS69" s="68"/>
      <c r="GOT69" s="68"/>
      <c r="GOU69" s="68"/>
      <c r="GOV69" s="68"/>
      <c r="GOW69" s="68"/>
      <c r="GOX69" s="68"/>
      <c r="GOY69" s="68"/>
      <c r="GOZ69" s="68"/>
      <c r="GPA69" s="68"/>
      <c r="GPB69" s="68"/>
      <c r="GPC69" s="68"/>
      <c r="GPD69" s="68"/>
      <c r="GPE69" s="68"/>
      <c r="GPF69" s="68"/>
      <c r="GPG69" s="68"/>
      <c r="GPH69" s="68"/>
      <c r="GPI69" s="68"/>
      <c r="GPJ69" s="68"/>
      <c r="GPK69" s="68"/>
      <c r="GPL69" s="68"/>
      <c r="GPM69" s="68"/>
      <c r="GPN69" s="68"/>
      <c r="GPO69" s="68"/>
      <c r="GPP69" s="68"/>
      <c r="GPQ69" s="68"/>
      <c r="GPR69" s="68"/>
      <c r="GPS69" s="68"/>
      <c r="GPT69" s="68"/>
      <c r="GPU69" s="68"/>
      <c r="GPV69" s="68"/>
      <c r="GPW69" s="68"/>
      <c r="GPX69" s="68"/>
      <c r="GPY69" s="68"/>
      <c r="GPZ69" s="68"/>
      <c r="GQA69" s="68"/>
      <c r="GQB69" s="68"/>
      <c r="GQC69" s="68"/>
      <c r="GQD69" s="68"/>
      <c r="GQE69" s="68"/>
      <c r="GQF69" s="68"/>
      <c r="GQG69" s="68"/>
      <c r="GQH69" s="68"/>
      <c r="GQI69" s="68"/>
      <c r="GQJ69" s="68"/>
      <c r="GQK69" s="68"/>
      <c r="GQL69" s="68"/>
      <c r="GQM69" s="68"/>
      <c r="GQN69" s="68"/>
      <c r="GQO69" s="68"/>
      <c r="GQP69" s="68"/>
      <c r="GQQ69" s="68"/>
      <c r="GQR69" s="68"/>
      <c r="GQS69" s="68"/>
      <c r="GQT69" s="68"/>
      <c r="GQU69" s="68"/>
      <c r="GQV69" s="68"/>
      <c r="GQW69" s="68"/>
      <c r="GQX69" s="68"/>
      <c r="GQY69" s="68"/>
      <c r="GQZ69" s="68"/>
      <c r="GRA69" s="68"/>
      <c r="GRB69" s="68"/>
      <c r="GRC69" s="68"/>
      <c r="GRD69" s="68"/>
      <c r="GRE69" s="68"/>
      <c r="GRF69" s="68"/>
      <c r="GRG69" s="68"/>
      <c r="GRH69" s="68"/>
      <c r="GRI69" s="68"/>
      <c r="GRJ69" s="68"/>
      <c r="GRK69" s="68"/>
      <c r="GRL69" s="68"/>
      <c r="GRM69" s="68"/>
      <c r="GRN69" s="68"/>
      <c r="GRO69" s="68"/>
      <c r="GRP69" s="68"/>
      <c r="GRQ69" s="68"/>
      <c r="GRR69" s="68"/>
      <c r="GRS69" s="68"/>
      <c r="GRT69" s="68"/>
      <c r="GRU69" s="68"/>
      <c r="GRV69" s="68"/>
      <c r="GRW69" s="68"/>
      <c r="GRX69" s="68"/>
      <c r="GRY69" s="68"/>
      <c r="GRZ69" s="68"/>
      <c r="GSA69" s="68"/>
      <c r="GSB69" s="68"/>
      <c r="GSC69" s="68"/>
      <c r="GSD69" s="68"/>
      <c r="GSE69" s="68"/>
      <c r="GSF69" s="68"/>
      <c r="GSG69" s="68"/>
      <c r="GSH69" s="68"/>
      <c r="GSI69" s="68"/>
      <c r="GSJ69" s="68"/>
      <c r="GSK69" s="68"/>
      <c r="GSL69" s="68"/>
      <c r="GSM69" s="68"/>
      <c r="GSN69" s="68"/>
      <c r="GSO69" s="68"/>
      <c r="GSP69" s="68"/>
      <c r="GSQ69" s="68"/>
      <c r="GSR69" s="68"/>
      <c r="GSS69" s="68"/>
      <c r="GST69" s="68"/>
      <c r="GSU69" s="68"/>
      <c r="GSV69" s="68"/>
      <c r="GSW69" s="68"/>
      <c r="GSX69" s="68"/>
      <c r="GSY69" s="68"/>
      <c r="GSZ69" s="68"/>
      <c r="GTA69" s="68"/>
      <c r="GTB69" s="68"/>
      <c r="GTC69" s="68"/>
      <c r="GTD69" s="68"/>
      <c r="GTE69" s="68"/>
      <c r="GTF69" s="68"/>
      <c r="GTG69" s="68"/>
      <c r="GTH69" s="68"/>
      <c r="GTI69" s="68"/>
      <c r="GTJ69" s="68"/>
      <c r="GTK69" s="68"/>
      <c r="GTL69" s="68"/>
      <c r="GTM69" s="68"/>
      <c r="GTN69" s="68"/>
      <c r="GTO69" s="68"/>
      <c r="GTP69" s="68"/>
      <c r="GTQ69" s="68"/>
      <c r="GTR69" s="68"/>
      <c r="GTS69" s="68"/>
      <c r="GTT69" s="68"/>
      <c r="GTU69" s="68"/>
      <c r="GTV69" s="68"/>
      <c r="GTW69" s="68"/>
      <c r="GTX69" s="68"/>
      <c r="GTY69" s="68"/>
      <c r="GTZ69" s="68"/>
      <c r="GUA69" s="68"/>
      <c r="GUB69" s="68"/>
      <c r="GUC69" s="68"/>
      <c r="GUD69" s="68"/>
      <c r="GUE69" s="68"/>
      <c r="GUF69" s="68"/>
      <c r="GUG69" s="68"/>
      <c r="GUH69" s="68"/>
      <c r="GUI69" s="68"/>
      <c r="GUJ69" s="68"/>
      <c r="GUK69" s="68"/>
      <c r="GUL69" s="68"/>
      <c r="GUM69" s="68"/>
      <c r="GUN69" s="68"/>
      <c r="GUO69" s="68"/>
      <c r="GUP69" s="68"/>
      <c r="GUQ69" s="68"/>
      <c r="GUR69" s="68"/>
      <c r="GUS69" s="68"/>
      <c r="GUT69" s="68"/>
      <c r="GUU69" s="68"/>
      <c r="GUV69" s="68"/>
      <c r="GUW69" s="68"/>
      <c r="GUX69" s="68"/>
      <c r="GUY69" s="68"/>
      <c r="GUZ69" s="68"/>
      <c r="GVA69" s="68"/>
      <c r="GVB69" s="68"/>
      <c r="GVC69" s="68"/>
      <c r="GVD69" s="68"/>
      <c r="GVE69" s="68"/>
      <c r="GVF69" s="68"/>
      <c r="GVG69" s="68"/>
      <c r="GVH69" s="68"/>
      <c r="GVI69" s="68"/>
      <c r="GVJ69" s="68"/>
      <c r="GVK69" s="68"/>
      <c r="GVL69" s="68"/>
      <c r="GVM69" s="68"/>
      <c r="GVN69" s="68"/>
      <c r="GVO69" s="68"/>
      <c r="GVP69" s="68"/>
      <c r="GVQ69" s="68"/>
      <c r="GVR69" s="68"/>
      <c r="GVS69" s="68"/>
      <c r="GVT69" s="68"/>
      <c r="GVU69" s="68"/>
      <c r="GVV69" s="68"/>
      <c r="GVW69" s="68"/>
      <c r="GVX69" s="68"/>
      <c r="GVY69" s="68"/>
      <c r="GVZ69" s="68"/>
      <c r="GWA69" s="68"/>
      <c r="GWB69" s="68"/>
      <c r="GWC69" s="68"/>
      <c r="GWD69" s="68"/>
      <c r="GWE69" s="68"/>
      <c r="GWF69" s="68"/>
      <c r="GWG69" s="68"/>
      <c r="GWH69" s="68"/>
      <c r="GWI69" s="68"/>
      <c r="GWJ69" s="68"/>
      <c r="GWK69" s="68"/>
      <c r="GWL69" s="68"/>
      <c r="GWM69" s="68"/>
      <c r="GWN69" s="68"/>
      <c r="GWO69" s="68"/>
      <c r="GWP69" s="68"/>
      <c r="GWQ69" s="68"/>
      <c r="GWR69" s="68"/>
      <c r="GWS69" s="68"/>
      <c r="GWT69" s="68"/>
      <c r="GWU69" s="68"/>
      <c r="GWV69" s="68"/>
      <c r="GWW69" s="68"/>
      <c r="GWX69" s="68"/>
      <c r="GWY69" s="68"/>
      <c r="GWZ69" s="68"/>
      <c r="GXA69" s="68"/>
      <c r="GXB69" s="68"/>
      <c r="GXC69" s="68"/>
      <c r="GXD69" s="68"/>
      <c r="GXE69" s="68"/>
      <c r="GXF69" s="68"/>
      <c r="GXG69" s="68"/>
      <c r="GXH69" s="68"/>
      <c r="GXI69" s="68"/>
      <c r="GXJ69" s="68"/>
      <c r="GXK69" s="68"/>
      <c r="GXL69" s="68"/>
      <c r="GXM69" s="68"/>
      <c r="GXN69" s="68"/>
      <c r="GXO69" s="68"/>
      <c r="GXP69" s="68"/>
      <c r="GXQ69" s="68"/>
      <c r="GXR69" s="68"/>
      <c r="GXS69" s="68"/>
      <c r="GXT69" s="68"/>
      <c r="GXU69" s="68"/>
      <c r="GXV69" s="68"/>
      <c r="GXW69" s="68"/>
      <c r="GXX69" s="68"/>
      <c r="GXY69" s="68"/>
      <c r="GXZ69" s="68"/>
      <c r="GYA69" s="68"/>
      <c r="GYB69" s="68"/>
      <c r="GYC69" s="68"/>
      <c r="GYD69" s="68"/>
      <c r="GYE69" s="68"/>
      <c r="GYF69" s="68"/>
      <c r="GYG69" s="68"/>
      <c r="GYH69" s="68"/>
      <c r="GYI69" s="68"/>
      <c r="GYJ69" s="68"/>
      <c r="GYK69" s="68"/>
      <c r="GYL69" s="68"/>
      <c r="GYM69" s="68"/>
      <c r="GYN69" s="68"/>
      <c r="GYO69" s="68"/>
      <c r="GYP69" s="68"/>
      <c r="GYQ69" s="68"/>
      <c r="GYR69" s="68"/>
      <c r="GYS69" s="68"/>
      <c r="GYT69" s="68"/>
      <c r="GYU69" s="68"/>
      <c r="GYV69" s="68"/>
      <c r="GYW69" s="68"/>
      <c r="GYX69" s="68"/>
      <c r="GYY69" s="68"/>
      <c r="GYZ69" s="68"/>
      <c r="GZA69" s="68"/>
      <c r="GZB69" s="68"/>
      <c r="GZC69" s="68"/>
      <c r="GZD69" s="68"/>
      <c r="GZE69" s="68"/>
      <c r="GZF69" s="68"/>
      <c r="GZG69" s="68"/>
      <c r="GZH69" s="68"/>
      <c r="GZI69" s="68"/>
      <c r="GZJ69" s="68"/>
      <c r="GZK69" s="68"/>
      <c r="GZL69" s="68"/>
      <c r="GZM69" s="68"/>
      <c r="GZN69" s="68"/>
      <c r="GZO69" s="68"/>
      <c r="GZP69" s="68"/>
      <c r="GZQ69" s="68"/>
      <c r="GZR69" s="68"/>
      <c r="GZS69" s="68"/>
      <c r="GZT69" s="68"/>
      <c r="GZU69" s="68"/>
      <c r="GZV69" s="68"/>
      <c r="GZW69" s="68"/>
      <c r="GZX69" s="68"/>
      <c r="GZY69" s="68"/>
      <c r="GZZ69" s="68"/>
      <c r="HAA69" s="68"/>
      <c r="HAB69" s="68"/>
      <c r="HAC69" s="68"/>
      <c r="HAD69" s="68"/>
      <c r="HAE69" s="68"/>
      <c r="HAF69" s="68"/>
      <c r="HAG69" s="68"/>
      <c r="HAH69" s="68"/>
      <c r="HAI69" s="68"/>
      <c r="HAJ69" s="68"/>
      <c r="HAK69" s="68"/>
      <c r="HAL69" s="68"/>
      <c r="HAM69" s="68"/>
      <c r="HAN69" s="68"/>
      <c r="HAO69" s="68"/>
      <c r="HAP69" s="68"/>
      <c r="HAQ69" s="68"/>
      <c r="HAR69" s="68"/>
      <c r="HAS69" s="68"/>
      <c r="HAT69" s="68"/>
      <c r="HAU69" s="68"/>
      <c r="HAV69" s="68"/>
      <c r="HAW69" s="68"/>
      <c r="HAX69" s="68"/>
      <c r="HAY69" s="68"/>
      <c r="HAZ69" s="68"/>
      <c r="HBA69" s="68"/>
      <c r="HBB69" s="68"/>
      <c r="HBC69" s="68"/>
      <c r="HBD69" s="68"/>
      <c r="HBE69" s="68"/>
      <c r="HBF69" s="68"/>
      <c r="HBG69" s="68"/>
      <c r="HBH69" s="68"/>
      <c r="HBI69" s="68"/>
      <c r="HBJ69" s="68"/>
      <c r="HBK69" s="68"/>
      <c r="HBL69" s="68"/>
      <c r="HBM69" s="68"/>
      <c r="HBN69" s="68"/>
      <c r="HBO69" s="68"/>
      <c r="HBP69" s="68"/>
      <c r="HBQ69" s="68"/>
      <c r="HBR69" s="68"/>
      <c r="HBS69" s="68"/>
      <c r="HBT69" s="68"/>
      <c r="HBU69" s="68"/>
      <c r="HBV69" s="68"/>
      <c r="HBW69" s="68"/>
      <c r="HBX69" s="68"/>
      <c r="HBY69" s="68"/>
      <c r="HBZ69" s="68"/>
      <c r="HCA69" s="68"/>
      <c r="HCB69" s="68"/>
      <c r="HCC69" s="68"/>
      <c r="HCD69" s="68"/>
      <c r="HCE69" s="68"/>
      <c r="HCF69" s="68"/>
      <c r="HCG69" s="68"/>
      <c r="HCH69" s="68"/>
      <c r="HCI69" s="68"/>
      <c r="HCJ69" s="68"/>
      <c r="HCK69" s="68"/>
      <c r="HCL69" s="68"/>
      <c r="HCM69" s="68"/>
      <c r="HCN69" s="68"/>
      <c r="HCO69" s="68"/>
      <c r="HCP69" s="68"/>
      <c r="HCQ69" s="68"/>
      <c r="HCR69" s="68"/>
      <c r="HCS69" s="68"/>
      <c r="HCT69" s="68"/>
      <c r="HCU69" s="68"/>
      <c r="HCV69" s="68"/>
      <c r="HCW69" s="68"/>
      <c r="HCX69" s="68"/>
      <c r="HCY69" s="68"/>
      <c r="HCZ69" s="68"/>
      <c r="HDA69" s="68"/>
      <c r="HDB69" s="68"/>
      <c r="HDC69" s="68"/>
      <c r="HDD69" s="68"/>
      <c r="HDE69" s="68"/>
      <c r="HDF69" s="68"/>
      <c r="HDG69" s="68"/>
      <c r="HDH69" s="68"/>
      <c r="HDI69" s="68"/>
      <c r="HDJ69" s="68"/>
      <c r="HDK69" s="68"/>
      <c r="HDL69" s="68"/>
      <c r="HDM69" s="68"/>
      <c r="HDN69" s="68"/>
      <c r="HDO69" s="68"/>
      <c r="HDP69" s="68"/>
      <c r="HDQ69" s="68"/>
      <c r="HDR69" s="68"/>
      <c r="HDS69" s="68"/>
      <c r="HDT69" s="68"/>
      <c r="HDU69" s="68"/>
      <c r="HDV69" s="68"/>
      <c r="HDW69" s="68"/>
      <c r="HDX69" s="68"/>
      <c r="HDY69" s="68"/>
      <c r="HDZ69" s="68"/>
      <c r="HEA69" s="68"/>
      <c r="HEB69" s="68"/>
      <c r="HEC69" s="68"/>
      <c r="HED69" s="68"/>
      <c r="HEE69" s="68"/>
      <c r="HEF69" s="68"/>
      <c r="HEG69" s="68"/>
      <c r="HEH69" s="68"/>
      <c r="HEI69" s="68"/>
      <c r="HEJ69" s="68"/>
      <c r="HEK69" s="68"/>
      <c r="HEL69" s="68"/>
      <c r="HEM69" s="68"/>
      <c r="HEN69" s="68"/>
      <c r="HEO69" s="68"/>
      <c r="HEP69" s="68"/>
      <c r="HEQ69" s="68"/>
      <c r="HER69" s="68"/>
      <c r="HES69" s="68"/>
      <c r="HET69" s="68"/>
      <c r="HEU69" s="68"/>
      <c r="HEV69" s="68"/>
      <c r="HEW69" s="68"/>
      <c r="HEX69" s="68"/>
      <c r="HEY69" s="68"/>
      <c r="HEZ69" s="68"/>
      <c r="HFA69" s="68"/>
      <c r="HFB69" s="68"/>
      <c r="HFC69" s="68"/>
      <c r="HFD69" s="68"/>
      <c r="HFE69" s="68"/>
      <c r="HFF69" s="68"/>
      <c r="HFG69" s="68"/>
      <c r="HFH69" s="68"/>
      <c r="HFI69" s="68"/>
      <c r="HFJ69" s="68"/>
      <c r="HFK69" s="68"/>
      <c r="HFL69" s="68"/>
      <c r="HFM69" s="68"/>
      <c r="HFN69" s="68"/>
      <c r="HFO69" s="68"/>
      <c r="HFP69" s="68"/>
      <c r="HFQ69" s="68"/>
      <c r="HFR69" s="68"/>
      <c r="HFS69" s="68"/>
      <c r="HFT69" s="68"/>
      <c r="HFU69" s="68"/>
      <c r="HFV69" s="68"/>
      <c r="HFW69" s="68"/>
      <c r="HFX69" s="68"/>
      <c r="HFY69" s="68"/>
      <c r="HFZ69" s="68"/>
      <c r="HGA69" s="68"/>
      <c r="HGB69" s="68"/>
      <c r="HGC69" s="68"/>
      <c r="HGD69" s="68"/>
      <c r="HGE69" s="68"/>
      <c r="HGF69" s="68"/>
      <c r="HGG69" s="68"/>
      <c r="HGH69" s="68"/>
      <c r="HGI69" s="68"/>
      <c r="HGJ69" s="68"/>
      <c r="HGK69" s="68"/>
      <c r="HGL69" s="68"/>
      <c r="HGM69" s="68"/>
      <c r="HGN69" s="68"/>
      <c r="HGO69" s="68"/>
      <c r="HGP69" s="68"/>
      <c r="HGQ69" s="68"/>
      <c r="HGR69" s="68"/>
      <c r="HGS69" s="68"/>
      <c r="HGT69" s="68"/>
      <c r="HGU69" s="68"/>
      <c r="HGV69" s="68"/>
      <c r="HGW69" s="68"/>
      <c r="HGX69" s="68"/>
      <c r="HGY69" s="68"/>
      <c r="HGZ69" s="68"/>
      <c r="HHA69" s="68"/>
      <c r="HHB69" s="68"/>
      <c r="HHC69" s="68"/>
      <c r="HHD69" s="68"/>
      <c r="HHE69" s="68"/>
      <c r="HHF69" s="68"/>
      <c r="HHG69" s="68"/>
      <c r="HHH69" s="68"/>
      <c r="HHI69" s="68"/>
      <c r="HHJ69" s="68"/>
      <c r="HHK69" s="68"/>
      <c r="HHL69" s="68"/>
      <c r="HHM69" s="68"/>
      <c r="HHN69" s="68"/>
      <c r="HHO69" s="68"/>
      <c r="HHP69" s="68"/>
      <c r="HHQ69" s="68"/>
      <c r="HHR69" s="68"/>
      <c r="HHS69" s="68"/>
      <c r="HHT69" s="68"/>
      <c r="HHU69" s="68"/>
      <c r="HHV69" s="68"/>
      <c r="HHW69" s="68"/>
      <c r="HHX69" s="68"/>
      <c r="HHY69" s="68"/>
      <c r="HHZ69" s="68"/>
      <c r="HIA69" s="68"/>
      <c r="HIB69" s="68"/>
      <c r="HIC69" s="68"/>
      <c r="HID69" s="68"/>
      <c r="HIE69" s="68"/>
      <c r="HIF69" s="68"/>
      <c r="HIG69" s="68"/>
      <c r="HIH69" s="68"/>
      <c r="HII69" s="68"/>
      <c r="HIJ69" s="68"/>
      <c r="HIK69" s="68"/>
      <c r="HIL69" s="68"/>
      <c r="HIM69" s="68"/>
      <c r="HIN69" s="68"/>
      <c r="HIO69" s="68"/>
      <c r="HIP69" s="68"/>
      <c r="HIQ69" s="68"/>
      <c r="HIR69" s="68"/>
      <c r="HIS69" s="68"/>
      <c r="HIT69" s="68"/>
      <c r="HIU69" s="68"/>
      <c r="HIV69" s="68"/>
      <c r="HIW69" s="68"/>
      <c r="HIX69" s="68"/>
      <c r="HIY69" s="68"/>
      <c r="HIZ69" s="68"/>
      <c r="HJA69" s="68"/>
      <c r="HJB69" s="68"/>
      <c r="HJC69" s="68"/>
      <c r="HJD69" s="68"/>
      <c r="HJE69" s="68"/>
      <c r="HJF69" s="68"/>
      <c r="HJG69" s="68"/>
      <c r="HJH69" s="68"/>
      <c r="HJI69" s="68"/>
      <c r="HJJ69" s="68"/>
      <c r="HJK69" s="68"/>
      <c r="HJL69" s="68"/>
      <c r="HJM69" s="68"/>
      <c r="HJN69" s="68"/>
      <c r="HJO69" s="68"/>
      <c r="HJP69" s="68"/>
      <c r="HJQ69" s="68"/>
      <c r="HJR69" s="68"/>
      <c r="HJS69" s="68"/>
      <c r="HJT69" s="68"/>
      <c r="HJU69" s="68"/>
      <c r="HJV69" s="68"/>
      <c r="HJW69" s="68"/>
      <c r="HJX69" s="68"/>
      <c r="HJY69" s="68"/>
      <c r="HJZ69" s="68"/>
      <c r="HKA69" s="68"/>
      <c r="HKB69" s="68"/>
      <c r="HKC69" s="68"/>
      <c r="HKD69" s="68"/>
      <c r="HKE69" s="68"/>
      <c r="HKF69" s="68"/>
      <c r="HKG69" s="68"/>
      <c r="HKH69" s="68"/>
      <c r="HKI69" s="68"/>
      <c r="HKJ69" s="68"/>
      <c r="HKK69" s="68"/>
      <c r="HKL69" s="68"/>
      <c r="HKM69" s="68"/>
      <c r="HKN69" s="68"/>
      <c r="HKO69" s="68"/>
      <c r="HKP69" s="68"/>
      <c r="HKQ69" s="68"/>
      <c r="HKR69" s="68"/>
      <c r="HKS69" s="68"/>
      <c r="HKT69" s="68"/>
      <c r="HKU69" s="68"/>
      <c r="HKV69" s="68"/>
      <c r="HKW69" s="68"/>
      <c r="HKX69" s="68"/>
      <c r="HKY69" s="68"/>
      <c r="HKZ69" s="68"/>
      <c r="HLA69" s="68"/>
      <c r="HLB69" s="68"/>
      <c r="HLC69" s="68"/>
      <c r="HLD69" s="68"/>
      <c r="HLE69" s="68"/>
      <c r="HLF69" s="68"/>
      <c r="HLG69" s="68"/>
      <c r="HLH69" s="68"/>
      <c r="HLI69" s="68"/>
      <c r="HLJ69" s="68"/>
      <c r="HLK69" s="68"/>
      <c r="HLL69" s="68"/>
      <c r="HLM69" s="68"/>
      <c r="HLN69" s="68"/>
      <c r="HLO69" s="68"/>
      <c r="HLP69" s="68"/>
      <c r="HLQ69" s="68"/>
      <c r="HLR69" s="68"/>
      <c r="HLS69" s="68"/>
      <c r="HLT69" s="68"/>
      <c r="HLU69" s="68"/>
      <c r="HLV69" s="68"/>
      <c r="HLW69" s="68"/>
      <c r="HLX69" s="68"/>
      <c r="HLY69" s="68"/>
      <c r="HLZ69" s="68"/>
      <c r="HMA69" s="68"/>
      <c r="HMB69" s="68"/>
      <c r="HMC69" s="68"/>
      <c r="HMD69" s="68"/>
      <c r="HME69" s="68"/>
      <c r="HMF69" s="68"/>
      <c r="HMG69" s="68"/>
      <c r="HMH69" s="68"/>
      <c r="HMI69" s="68"/>
      <c r="HMJ69" s="68"/>
      <c r="HMK69" s="68"/>
      <c r="HML69" s="68"/>
      <c r="HMM69" s="68"/>
      <c r="HMN69" s="68"/>
      <c r="HMO69" s="68"/>
      <c r="HMP69" s="68"/>
      <c r="HMQ69" s="68"/>
      <c r="HMR69" s="68"/>
      <c r="HMS69" s="68"/>
      <c r="HMT69" s="68"/>
      <c r="HMU69" s="68"/>
      <c r="HMV69" s="68"/>
      <c r="HMW69" s="68"/>
      <c r="HMX69" s="68"/>
      <c r="HMY69" s="68"/>
      <c r="HMZ69" s="68"/>
      <c r="HNA69" s="68"/>
      <c r="HNB69" s="68"/>
      <c r="HNC69" s="68"/>
      <c r="HND69" s="68"/>
      <c r="HNE69" s="68"/>
      <c r="HNF69" s="68"/>
      <c r="HNG69" s="68"/>
      <c r="HNH69" s="68"/>
      <c r="HNI69" s="68"/>
      <c r="HNJ69" s="68"/>
      <c r="HNK69" s="68"/>
      <c r="HNL69" s="68"/>
      <c r="HNM69" s="68"/>
      <c r="HNN69" s="68"/>
      <c r="HNO69" s="68"/>
      <c r="HNP69" s="68"/>
      <c r="HNQ69" s="68"/>
      <c r="HNR69" s="68"/>
      <c r="HNS69" s="68"/>
      <c r="HNT69" s="68"/>
      <c r="HNU69" s="68"/>
      <c r="HNV69" s="68"/>
      <c r="HNW69" s="68"/>
      <c r="HNX69" s="68"/>
      <c r="HNY69" s="68"/>
      <c r="HNZ69" s="68"/>
      <c r="HOA69" s="68"/>
      <c r="HOB69" s="68"/>
      <c r="HOC69" s="68"/>
      <c r="HOD69" s="68"/>
      <c r="HOE69" s="68"/>
      <c r="HOF69" s="68"/>
      <c r="HOG69" s="68"/>
      <c r="HOH69" s="68"/>
      <c r="HOI69" s="68"/>
      <c r="HOJ69" s="68"/>
      <c r="HOK69" s="68"/>
      <c r="HOL69" s="68"/>
      <c r="HOM69" s="68"/>
      <c r="HON69" s="68"/>
      <c r="HOO69" s="68"/>
      <c r="HOP69" s="68"/>
      <c r="HOQ69" s="68"/>
      <c r="HOR69" s="68"/>
      <c r="HOS69" s="68"/>
      <c r="HOT69" s="68"/>
      <c r="HOU69" s="68"/>
      <c r="HOV69" s="68"/>
      <c r="HOW69" s="68"/>
      <c r="HOX69" s="68"/>
      <c r="HOY69" s="68"/>
      <c r="HOZ69" s="68"/>
      <c r="HPA69" s="68"/>
      <c r="HPB69" s="68"/>
      <c r="HPC69" s="68"/>
      <c r="HPD69" s="68"/>
      <c r="HPE69" s="68"/>
      <c r="HPF69" s="68"/>
      <c r="HPG69" s="68"/>
      <c r="HPH69" s="68"/>
      <c r="HPI69" s="68"/>
      <c r="HPJ69" s="68"/>
      <c r="HPK69" s="68"/>
      <c r="HPL69" s="68"/>
      <c r="HPM69" s="68"/>
      <c r="HPN69" s="68"/>
      <c r="HPO69" s="68"/>
      <c r="HPP69" s="68"/>
      <c r="HPQ69" s="68"/>
      <c r="HPR69" s="68"/>
      <c r="HPS69" s="68"/>
      <c r="HPT69" s="68"/>
      <c r="HPU69" s="68"/>
      <c r="HPV69" s="68"/>
      <c r="HPW69" s="68"/>
      <c r="HPX69" s="68"/>
      <c r="HPY69" s="68"/>
      <c r="HPZ69" s="68"/>
      <c r="HQA69" s="68"/>
      <c r="HQB69" s="68"/>
      <c r="HQC69" s="68"/>
      <c r="HQD69" s="68"/>
      <c r="HQE69" s="68"/>
      <c r="HQF69" s="68"/>
      <c r="HQG69" s="68"/>
      <c r="HQH69" s="68"/>
      <c r="HQI69" s="68"/>
      <c r="HQJ69" s="68"/>
      <c r="HQK69" s="68"/>
      <c r="HQL69" s="68"/>
      <c r="HQM69" s="68"/>
      <c r="HQN69" s="68"/>
      <c r="HQO69" s="68"/>
      <c r="HQP69" s="68"/>
      <c r="HQQ69" s="68"/>
      <c r="HQR69" s="68"/>
      <c r="HQS69" s="68"/>
      <c r="HQT69" s="68"/>
      <c r="HQU69" s="68"/>
      <c r="HQV69" s="68"/>
      <c r="HQW69" s="68"/>
      <c r="HQX69" s="68"/>
      <c r="HQY69" s="68"/>
      <c r="HQZ69" s="68"/>
      <c r="HRA69" s="68"/>
      <c r="HRB69" s="68"/>
      <c r="HRC69" s="68"/>
      <c r="HRD69" s="68"/>
      <c r="HRE69" s="68"/>
      <c r="HRF69" s="68"/>
      <c r="HRG69" s="68"/>
      <c r="HRH69" s="68"/>
      <c r="HRI69" s="68"/>
      <c r="HRJ69" s="68"/>
      <c r="HRK69" s="68"/>
      <c r="HRL69" s="68"/>
      <c r="HRM69" s="68"/>
      <c r="HRN69" s="68"/>
      <c r="HRO69" s="68"/>
      <c r="HRP69" s="68"/>
      <c r="HRQ69" s="68"/>
      <c r="HRR69" s="68"/>
      <c r="HRS69" s="68"/>
      <c r="HRT69" s="68"/>
      <c r="HRU69" s="68"/>
      <c r="HRV69" s="68"/>
      <c r="HRW69" s="68"/>
      <c r="HRX69" s="68"/>
      <c r="HRY69" s="68"/>
      <c r="HRZ69" s="68"/>
      <c r="HSA69" s="68"/>
      <c r="HSB69" s="68"/>
      <c r="HSC69" s="68"/>
      <c r="HSD69" s="68"/>
      <c r="HSE69" s="68"/>
      <c r="HSF69" s="68"/>
      <c r="HSG69" s="68"/>
      <c r="HSH69" s="68"/>
      <c r="HSI69" s="68"/>
      <c r="HSJ69" s="68"/>
      <c r="HSK69" s="68"/>
      <c r="HSL69" s="68"/>
      <c r="HSM69" s="68"/>
      <c r="HSN69" s="68"/>
      <c r="HSO69" s="68"/>
      <c r="HSP69" s="68"/>
      <c r="HSQ69" s="68"/>
      <c r="HSR69" s="68"/>
      <c r="HSS69" s="68"/>
      <c r="HST69" s="68"/>
      <c r="HSU69" s="68"/>
      <c r="HSV69" s="68"/>
      <c r="HSW69" s="68"/>
      <c r="HSX69" s="68"/>
      <c r="HSY69" s="68"/>
      <c r="HSZ69" s="68"/>
      <c r="HTA69" s="68"/>
      <c r="HTB69" s="68"/>
      <c r="HTC69" s="68"/>
      <c r="HTD69" s="68"/>
      <c r="HTE69" s="68"/>
      <c r="HTF69" s="68"/>
      <c r="HTG69" s="68"/>
      <c r="HTH69" s="68"/>
      <c r="HTI69" s="68"/>
      <c r="HTJ69" s="68"/>
      <c r="HTK69" s="68"/>
      <c r="HTL69" s="68"/>
      <c r="HTM69" s="68"/>
      <c r="HTN69" s="68"/>
      <c r="HTO69" s="68"/>
      <c r="HTP69" s="68"/>
      <c r="HTQ69" s="68"/>
      <c r="HTR69" s="68"/>
      <c r="HTS69" s="68"/>
      <c r="HTT69" s="68"/>
      <c r="HTU69" s="68"/>
      <c r="HTV69" s="68"/>
      <c r="HTW69" s="68"/>
      <c r="HTX69" s="68"/>
      <c r="HTY69" s="68"/>
      <c r="HTZ69" s="68"/>
      <c r="HUA69" s="68"/>
      <c r="HUB69" s="68"/>
      <c r="HUC69" s="68"/>
      <c r="HUD69" s="68"/>
      <c r="HUE69" s="68"/>
      <c r="HUF69" s="68"/>
      <c r="HUG69" s="68"/>
      <c r="HUH69" s="68"/>
      <c r="HUI69" s="68"/>
      <c r="HUJ69" s="68"/>
      <c r="HUK69" s="68"/>
      <c r="HUL69" s="68"/>
      <c r="HUM69" s="68"/>
      <c r="HUN69" s="68"/>
      <c r="HUO69" s="68"/>
      <c r="HUP69" s="68"/>
      <c r="HUQ69" s="68"/>
      <c r="HUR69" s="68"/>
      <c r="HUS69" s="68"/>
      <c r="HUT69" s="68"/>
      <c r="HUU69" s="68"/>
      <c r="HUV69" s="68"/>
      <c r="HUW69" s="68"/>
      <c r="HUX69" s="68"/>
      <c r="HUY69" s="68"/>
      <c r="HUZ69" s="68"/>
      <c r="HVA69" s="68"/>
      <c r="HVB69" s="68"/>
      <c r="HVC69" s="68"/>
      <c r="HVD69" s="68"/>
      <c r="HVE69" s="68"/>
      <c r="HVF69" s="68"/>
      <c r="HVG69" s="68"/>
      <c r="HVH69" s="68"/>
      <c r="HVI69" s="68"/>
      <c r="HVJ69" s="68"/>
      <c r="HVK69" s="68"/>
      <c r="HVL69" s="68"/>
      <c r="HVM69" s="68"/>
      <c r="HVN69" s="68"/>
      <c r="HVO69" s="68"/>
      <c r="HVP69" s="68"/>
      <c r="HVQ69" s="68"/>
      <c r="HVR69" s="68"/>
      <c r="HVS69" s="68"/>
      <c r="HVT69" s="68"/>
      <c r="HVU69" s="68"/>
      <c r="HVV69" s="68"/>
      <c r="HVW69" s="68"/>
      <c r="HVX69" s="68"/>
      <c r="HVY69" s="68"/>
      <c r="HVZ69" s="68"/>
      <c r="HWA69" s="68"/>
      <c r="HWB69" s="68"/>
      <c r="HWC69" s="68"/>
      <c r="HWD69" s="68"/>
      <c r="HWE69" s="68"/>
      <c r="HWF69" s="68"/>
      <c r="HWG69" s="68"/>
      <c r="HWH69" s="68"/>
      <c r="HWI69" s="68"/>
      <c r="HWJ69" s="68"/>
      <c r="HWK69" s="68"/>
      <c r="HWL69" s="68"/>
      <c r="HWM69" s="68"/>
      <c r="HWN69" s="68"/>
      <c r="HWO69" s="68"/>
      <c r="HWP69" s="68"/>
      <c r="HWQ69" s="68"/>
      <c r="HWR69" s="68"/>
      <c r="HWS69" s="68"/>
      <c r="HWT69" s="68"/>
      <c r="HWU69" s="68"/>
      <c r="HWV69" s="68"/>
      <c r="HWW69" s="68"/>
      <c r="HWX69" s="68"/>
      <c r="HWY69" s="68"/>
      <c r="HWZ69" s="68"/>
      <c r="HXA69" s="68"/>
      <c r="HXB69" s="68"/>
      <c r="HXC69" s="68"/>
      <c r="HXD69" s="68"/>
      <c r="HXE69" s="68"/>
      <c r="HXF69" s="68"/>
      <c r="HXG69" s="68"/>
      <c r="HXH69" s="68"/>
      <c r="HXI69" s="68"/>
      <c r="HXJ69" s="68"/>
      <c r="HXK69" s="68"/>
      <c r="HXL69" s="68"/>
      <c r="HXM69" s="68"/>
      <c r="HXN69" s="68"/>
      <c r="HXO69" s="68"/>
      <c r="HXP69" s="68"/>
      <c r="HXQ69" s="68"/>
      <c r="HXR69" s="68"/>
      <c r="HXS69" s="68"/>
      <c r="HXT69" s="68"/>
      <c r="HXU69" s="68"/>
      <c r="HXV69" s="68"/>
      <c r="HXW69" s="68"/>
      <c r="HXX69" s="68"/>
      <c r="HXY69" s="68"/>
      <c r="HXZ69" s="68"/>
      <c r="HYA69" s="68"/>
      <c r="HYB69" s="68"/>
      <c r="HYC69" s="68"/>
      <c r="HYD69" s="68"/>
      <c r="HYE69" s="68"/>
      <c r="HYF69" s="68"/>
      <c r="HYG69" s="68"/>
      <c r="HYH69" s="68"/>
      <c r="HYI69" s="68"/>
      <c r="HYJ69" s="68"/>
      <c r="HYK69" s="68"/>
      <c r="HYL69" s="68"/>
      <c r="HYM69" s="68"/>
      <c r="HYN69" s="68"/>
      <c r="HYO69" s="68"/>
      <c r="HYP69" s="68"/>
      <c r="HYQ69" s="68"/>
      <c r="HYR69" s="68"/>
      <c r="HYS69" s="68"/>
      <c r="HYT69" s="68"/>
      <c r="HYU69" s="68"/>
      <c r="HYV69" s="68"/>
      <c r="HYW69" s="68"/>
      <c r="HYX69" s="68"/>
      <c r="HYY69" s="68"/>
      <c r="HYZ69" s="68"/>
      <c r="HZA69" s="68"/>
      <c r="HZB69" s="68"/>
      <c r="HZC69" s="68"/>
      <c r="HZD69" s="68"/>
      <c r="HZE69" s="68"/>
      <c r="HZF69" s="68"/>
      <c r="HZG69" s="68"/>
      <c r="HZH69" s="68"/>
      <c r="HZI69" s="68"/>
      <c r="HZJ69" s="68"/>
      <c r="HZK69" s="68"/>
      <c r="HZL69" s="68"/>
      <c r="HZM69" s="68"/>
      <c r="HZN69" s="68"/>
      <c r="HZO69" s="68"/>
      <c r="HZP69" s="68"/>
      <c r="HZQ69" s="68"/>
      <c r="HZR69" s="68"/>
      <c r="HZS69" s="68"/>
      <c r="HZT69" s="68"/>
      <c r="HZU69" s="68"/>
      <c r="HZV69" s="68"/>
      <c r="HZW69" s="68"/>
      <c r="HZX69" s="68"/>
      <c r="HZY69" s="68"/>
      <c r="HZZ69" s="68"/>
      <c r="IAA69" s="68"/>
      <c r="IAB69" s="68"/>
      <c r="IAC69" s="68"/>
      <c r="IAD69" s="68"/>
      <c r="IAE69" s="68"/>
      <c r="IAF69" s="68"/>
      <c r="IAG69" s="68"/>
      <c r="IAH69" s="68"/>
      <c r="IAI69" s="68"/>
      <c r="IAJ69" s="68"/>
      <c r="IAK69" s="68"/>
      <c r="IAL69" s="68"/>
      <c r="IAM69" s="68"/>
      <c r="IAN69" s="68"/>
      <c r="IAO69" s="68"/>
      <c r="IAP69" s="68"/>
      <c r="IAQ69" s="68"/>
      <c r="IAR69" s="68"/>
      <c r="IAS69" s="68"/>
      <c r="IAT69" s="68"/>
      <c r="IAU69" s="68"/>
      <c r="IAV69" s="68"/>
      <c r="IAW69" s="68"/>
      <c r="IAX69" s="68"/>
      <c r="IAY69" s="68"/>
      <c r="IAZ69" s="68"/>
      <c r="IBA69" s="68"/>
      <c r="IBB69" s="68"/>
      <c r="IBC69" s="68"/>
      <c r="IBD69" s="68"/>
      <c r="IBE69" s="68"/>
      <c r="IBF69" s="68"/>
      <c r="IBG69" s="68"/>
      <c r="IBH69" s="68"/>
      <c r="IBI69" s="68"/>
      <c r="IBJ69" s="68"/>
      <c r="IBK69" s="68"/>
      <c r="IBL69" s="68"/>
      <c r="IBM69" s="68"/>
      <c r="IBN69" s="68"/>
      <c r="IBO69" s="68"/>
      <c r="IBP69" s="68"/>
      <c r="IBQ69" s="68"/>
      <c r="IBR69" s="68"/>
      <c r="IBS69" s="68"/>
      <c r="IBT69" s="68"/>
      <c r="IBU69" s="68"/>
      <c r="IBV69" s="68"/>
      <c r="IBW69" s="68"/>
      <c r="IBX69" s="68"/>
      <c r="IBY69" s="68"/>
      <c r="IBZ69" s="68"/>
      <c r="ICA69" s="68"/>
      <c r="ICB69" s="68"/>
      <c r="ICC69" s="68"/>
      <c r="ICD69" s="68"/>
      <c r="ICE69" s="68"/>
      <c r="ICF69" s="68"/>
      <c r="ICG69" s="68"/>
      <c r="ICH69" s="68"/>
      <c r="ICI69" s="68"/>
      <c r="ICJ69" s="68"/>
      <c r="ICK69" s="68"/>
      <c r="ICL69" s="68"/>
      <c r="ICM69" s="68"/>
      <c r="ICN69" s="68"/>
      <c r="ICO69" s="68"/>
      <c r="ICP69" s="68"/>
      <c r="ICQ69" s="68"/>
      <c r="ICR69" s="68"/>
      <c r="ICS69" s="68"/>
      <c r="ICT69" s="68"/>
      <c r="ICU69" s="68"/>
      <c r="ICV69" s="68"/>
      <c r="ICW69" s="68"/>
      <c r="ICX69" s="68"/>
      <c r="ICY69" s="68"/>
      <c r="ICZ69" s="68"/>
      <c r="IDA69" s="68"/>
      <c r="IDB69" s="68"/>
      <c r="IDC69" s="68"/>
      <c r="IDD69" s="68"/>
      <c r="IDE69" s="68"/>
      <c r="IDF69" s="68"/>
      <c r="IDG69" s="68"/>
      <c r="IDH69" s="68"/>
      <c r="IDI69" s="68"/>
      <c r="IDJ69" s="68"/>
      <c r="IDK69" s="68"/>
      <c r="IDL69" s="68"/>
      <c r="IDM69" s="68"/>
      <c r="IDN69" s="68"/>
      <c r="IDO69" s="68"/>
      <c r="IDP69" s="68"/>
      <c r="IDQ69" s="68"/>
      <c r="IDR69" s="68"/>
      <c r="IDS69" s="68"/>
      <c r="IDT69" s="68"/>
      <c r="IDU69" s="68"/>
      <c r="IDV69" s="68"/>
      <c r="IDW69" s="68"/>
      <c r="IDX69" s="68"/>
      <c r="IDY69" s="68"/>
      <c r="IDZ69" s="68"/>
      <c r="IEA69" s="68"/>
      <c r="IEB69" s="68"/>
      <c r="IEC69" s="68"/>
      <c r="IED69" s="68"/>
      <c r="IEE69" s="68"/>
      <c r="IEF69" s="68"/>
      <c r="IEG69" s="68"/>
      <c r="IEH69" s="68"/>
      <c r="IEI69" s="68"/>
      <c r="IEJ69" s="68"/>
      <c r="IEK69" s="68"/>
      <c r="IEL69" s="68"/>
      <c r="IEM69" s="68"/>
      <c r="IEN69" s="68"/>
      <c r="IEO69" s="68"/>
      <c r="IEP69" s="68"/>
      <c r="IEQ69" s="68"/>
      <c r="IER69" s="68"/>
      <c r="IES69" s="68"/>
      <c r="IET69" s="68"/>
      <c r="IEU69" s="68"/>
      <c r="IEV69" s="68"/>
      <c r="IEW69" s="68"/>
      <c r="IEX69" s="68"/>
      <c r="IEY69" s="68"/>
      <c r="IEZ69" s="68"/>
      <c r="IFA69" s="68"/>
      <c r="IFB69" s="68"/>
      <c r="IFC69" s="68"/>
      <c r="IFD69" s="68"/>
      <c r="IFE69" s="68"/>
      <c r="IFF69" s="68"/>
      <c r="IFG69" s="68"/>
      <c r="IFH69" s="68"/>
      <c r="IFI69" s="68"/>
      <c r="IFJ69" s="68"/>
      <c r="IFK69" s="68"/>
      <c r="IFL69" s="68"/>
      <c r="IFM69" s="68"/>
      <c r="IFN69" s="68"/>
      <c r="IFO69" s="68"/>
      <c r="IFP69" s="68"/>
      <c r="IFQ69" s="68"/>
      <c r="IFR69" s="68"/>
      <c r="IFS69" s="68"/>
      <c r="IFT69" s="68"/>
      <c r="IFU69" s="68"/>
      <c r="IFV69" s="68"/>
      <c r="IFW69" s="68"/>
      <c r="IFX69" s="68"/>
      <c r="IFY69" s="68"/>
      <c r="IFZ69" s="68"/>
      <c r="IGA69" s="68"/>
      <c r="IGB69" s="68"/>
      <c r="IGC69" s="68"/>
      <c r="IGD69" s="68"/>
      <c r="IGE69" s="68"/>
      <c r="IGF69" s="68"/>
      <c r="IGG69" s="68"/>
      <c r="IGH69" s="68"/>
      <c r="IGI69" s="68"/>
      <c r="IGJ69" s="68"/>
      <c r="IGK69" s="68"/>
      <c r="IGL69" s="68"/>
      <c r="IGM69" s="68"/>
      <c r="IGN69" s="68"/>
      <c r="IGO69" s="68"/>
      <c r="IGP69" s="68"/>
      <c r="IGQ69" s="68"/>
      <c r="IGR69" s="68"/>
      <c r="IGS69" s="68"/>
      <c r="IGT69" s="68"/>
      <c r="IGU69" s="68"/>
      <c r="IGV69" s="68"/>
      <c r="IGW69" s="68"/>
      <c r="IGX69" s="68"/>
      <c r="IGY69" s="68"/>
      <c r="IGZ69" s="68"/>
      <c r="IHA69" s="68"/>
      <c r="IHB69" s="68"/>
      <c r="IHC69" s="68"/>
      <c r="IHD69" s="68"/>
      <c r="IHE69" s="68"/>
      <c r="IHF69" s="68"/>
      <c r="IHG69" s="68"/>
      <c r="IHH69" s="68"/>
      <c r="IHI69" s="68"/>
      <c r="IHJ69" s="68"/>
      <c r="IHK69" s="68"/>
      <c r="IHL69" s="68"/>
      <c r="IHM69" s="68"/>
      <c r="IHN69" s="68"/>
      <c r="IHO69" s="68"/>
      <c r="IHP69" s="68"/>
      <c r="IHQ69" s="68"/>
      <c r="IHR69" s="68"/>
      <c r="IHS69" s="68"/>
      <c r="IHT69" s="68"/>
      <c r="IHU69" s="68"/>
      <c r="IHV69" s="68"/>
      <c r="IHW69" s="68"/>
      <c r="IHX69" s="68"/>
      <c r="IHY69" s="68"/>
      <c r="IHZ69" s="68"/>
      <c r="IIA69" s="68"/>
      <c r="IIB69" s="68"/>
      <c r="IIC69" s="68"/>
      <c r="IID69" s="68"/>
      <c r="IIE69" s="68"/>
      <c r="IIF69" s="68"/>
      <c r="IIG69" s="68"/>
      <c r="IIH69" s="68"/>
      <c r="III69" s="68"/>
      <c r="IIJ69" s="68"/>
      <c r="IIK69" s="68"/>
      <c r="IIL69" s="68"/>
      <c r="IIM69" s="68"/>
      <c r="IIN69" s="68"/>
      <c r="IIO69" s="68"/>
      <c r="IIP69" s="68"/>
      <c r="IIQ69" s="68"/>
      <c r="IIR69" s="68"/>
      <c r="IIS69" s="68"/>
      <c r="IIT69" s="68"/>
      <c r="IIU69" s="68"/>
      <c r="IIV69" s="68"/>
      <c r="IIW69" s="68"/>
      <c r="IIX69" s="68"/>
      <c r="IIY69" s="68"/>
      <c r="IIZ69" s="68"/>
      <c r="IJA69" s="68"/>
      <c r="IJB69" s="68"/>
      <c r="IJC69" s="68"/>
      <c r="IJD69" s="68"/>
      <c r="IJE69" s="68"/>
      <c r="IJF69" s="68"/>
      <c r="IJG69" s="68"/>
      <c r="IJH69" s="68"/>
      <c r="IJI69" s="68"/>
      <c r="IJJ69" s="68"/>
      <c r="IJK69" s="68"/>
      <c r="IJL69" s="68"/>
      <c r="IJM69" s="68"/>
      <c r="IJN69" s="68"/>
      <c r="IJO69" s="68"/>
      <c r="IJP69" s="68"/>
      <c r="IJQ69" s="68"/>
      <c r="IJR69" s="68"/>
      <c r="IJS69" s="68"/>
      <c r="IJT69" s="68"/>
      <c r="IJU69" s="68"/>
      <c r="IJV69" s="68"/>
      <c r="IJW69" s="68"/>
      <c r="IJX69" s="68"/>
      <c r="IJY69" s="68"/>
      <c r="IJZ69" s="68"/>
      <c r="IKA69" s="68"/>
      <c r="IKB69" s="68"/>
      <c r="IKC69" s="68"/>
      <c r="IKD69" s="68"/>
      <c r="IKE69" s="68"/>
      <c r="IKF69" s="68"/>
      <c r="IKG69" s="68"/>
      <c r="IKH69" s="68"/>
      <c r="IKI69" s="68"/>
      <c r="IKJ69" s="68"/>
      <c r="IKK69" s="68"/>
      <c r="IKL69" s="68"/>
      <c r="IKM69" s="68"/>
      <c r="IKN69" s="68"/>
      <c r="IKO69" s="68"/>
      <c r="IKP69" s="68"/>
      <c r="IKQ69" s="68"/>
      <c r="IKR69" s="68"/>
      <c r="IKS69" s="68"/>
      <c r="IKT69" s="68"/>
      <c r="IKU69" s="68"/>
      <c r="IKV69" s="68"/>
      <c r="IKW69" s="68"/>
      <c r="IKX69" s="68"/>
      <c r="IKY69" s="68"/>
      <c r="IKZ69" s="68"/>
      <c r="ILA69" s="68"/>
      <c r="ILB69" s="68"/>
      <c r="ILC69" s="68"/>
      <c r="ILD69" s="68"/>
      <c r="ILE69" s="68"/>
      <c r="ILF69" s="68"/>
      <c r="ILG69" s="68"/>
      <c r="ILH69" s="68"/>
      <c r="ILI69" s="68"/>
      <c r="ILJ69" s="68"/>
      <c r="ILK69" s="68"/>
      <c r="ILL69" s="68"/>
      <c r="ILM69" s="68"/>
      <c r="ILN69" s="68"/>
      <c r="ILO69" s="68"/>
      <c r="ILP69" s="68"/>
      <c r="ILQ69" s="68"/>
      <c r="ILR69" s="68"/>
      <c r="ILS69" s="68"/>
      <c r="ILT69" s="68"/>
      <c r="ILU69" s="68"/>
      <c r="ILV69" s="68"/>
      <c r="ILW69" s="68"/>
      <c r="ILX69" s="68"/>
      <c r="ILY69" s="68"/>
      <c r="ILZ69" s="68"/>
      <c r="IMA69" s="68"/>
      <c r="IMB69" s="68"/>
      <c r="IMC69" s="68"/>
      <c r="IMD69" s="68"/>
      <c r="IME69" s="68"/>
      <c r="IMF69" s="68"/>
      <c r="IMG69" s="68"/>
      <c r="IMH69" s="68"/>
      <c r="IMI69" s="68"/>
      <c r="IMJ69" s="68"/>
      <c r="IMK69" s="68"/>
      <c r="IML69" s="68"/>
      <c r="IMM69" s="68"/>
      <c r="IMN69" s="68"/>
      <c r="IMO69" s="68"/>
      <c r="IMP69" s="68"/>
      <c r="IMQ69" s="68"/>
      <c r="IMR69" s="68"/>
      <c r="IMS69" s="68"/>
      <c r="IMT69" s="68"/>
      <c r="IMU69" s="68"/>
      <c r="IMV69" s="68"/>
      <c r="IMW69" s="68"/>
      <c r="IMX69" s="68"/>
      <c r="IMY69" s="68"/>
      <c r="IMZ69" s="68"/>
      <c r="INA69" s="68"/>
      <c r="INB69" s="68"/>
      <c r="INC69" s="68"/>
      <c r="IND69" s="68"/>
      <c r="INE69" s="68"/>
      <c r="INF69" s="68"/>
      <c r="ING69" s="68"/>
      <c r="INH69" s="68"/>
      <c r="INI69" s="68"/>
      <c r="INJ69" s="68"/>
      <c r="INK69" s="68"/>
      <c r="INL69" s="68"/>
      <c r="INM69" s="68"/>
      <c r="INN69" s="68"/>
      <c r="INO69" s="68"/>
      <c r="INP69" s="68"/>
      <c r="INQ69" s="68"/>
      <c r="INR69" s="68"/>
      <c r="INS69" s="68"/>
      <c r="INT69" s="68"/>
      <c r="INU69" s="68"/>
      <c r="INV69" s="68"/>
      <c r="INW69" s="68"/>
      <c r="INX69" s="68"/>
      <c r="INY69" s="68"/>
      <c r="INZ69" s="68"/>
      <c r="IOA69" s="68"/>
      <c r="IOB69" s="68"/>
      <c r="IOC69" s="68"/>
      <c r="IOD69" s="68"/>
      <c r="IOE69" s="68"/>
      <c r="IOF69" s="68"/>
      <c r="IOG69" s="68"/>
      <c r="IOH69" s="68"/>
      <c r="IOI69" s="68"/>
      <c r="IOJ69" s="68"/>
      <c r="IOK69" s="68"/>
      <c r="IOL69" s="68"/>
      <c r="IOM69" s="68"/>
      <c r="ION69" s="68"/>
      <c r="IOO69" s="68"/>
      <c r="IOP69" s="68"/>
      <c r="IOQ69" s="68"/>
      <c r="IOR69" s="68"/>
      <c r="IOS69" s="68"/>
      <c r="IOT69" s="68"/>
      <c r="IOU69" s="68"/>
      <c r="IOV69" s="68"/>
      <c r="IOW69" s="68"/>
      <c r="IOX69" s="68"/>
      <c r="IOY69" s="68"/>
      <c r="IOZ69" s="68"/>
      <c r="IPA69" s="68"/>
      <c r="IPB69" s="68"/>
      <c r="IPC69" s="68"/>
      <c r="IPD69" s="68"/>
      <c r="IPE69" s="68"/>
      <c r="IPF69" s="68"/>
      <c r="IPG69" s="68"/>
      <c r="IPH69" s="68"/>
      <c r="IPI69" s="68"/>
      <c r="IPJ69" s="68"/>
      <c r="IPK69" s="68"/>
      <c r="IPL69" s="68"/>
      <c r="IPM69" s="68"/>
      <c r="IPN69" s="68"/>
      <c r="IPO69" s="68"/>
      <c r="IPP69" s="68"/>
      <c r="IPQ69" s="68"/>
      <c r="IPR69" s="68"/>
      <c r="IPS69" s="68"/>
      <c r="IPT69" s="68"/>
      <c r="IPU69" s="68"/>
      <c r="IPV69" s="68"/>
      <c r="IPW69" s="68"/>
      <c r="IPX69" s="68"/>
      <c r="IPY69" s="68"/>
      <c r="IPZ69" s="68"/>
      <c r="IQA69" s="68"/>
      <c r="IQB69" s="68"/>
      <c r="IQC69" s="68"/>
      <c r="IQD69" s="68"/>
      <c r="IQE69" s="68"/>
      <c r="IQF69" s="68"/>
      <c r="IQG69" s="68"/>
      <c r="IQH69" s="68"/>
      <c r="IQI69" s="68"/>
      <c r="IQJ69" s="68"/>
      <c r="IQK69" s="68"/>
      <c r="IQL69" s="68"/>
      <c r="IQM69" s="68"/>
      <c r="IQN69" s="68"/>
      <c r="IQO69" s="68"/>
      <c r="IQP69" s="68"/>
      <c r="IQQ69" s="68"/>
      <c r="IQR69" s="68"/>
      <c r="IQS69" s="68"/>
      <c r="IQT69" s="68"/>
      <c r="IQU69" s="68"/>
      <c r="IQV69" s="68"/>
      <c r="IQW69" s="68"/>
      <c r="IQX69" s="68"/>
      <c r="IQY69" s="68"/>
      <c r="IQZ69" s="68"/>
      <c r="IRA69" s="68"/>
      <c r="IRB69" s="68"/>
      <c r="IRC69" s="68"/>
      <c r="IRD69" s="68"/>
      <c r="IRE69" s="68"/>
      <c r="IRF69" s="68"/>
      <c r="IRG69" s="68"/>
      <c r="IRH69" s="68"/>
      <c r="IRI69" s="68"/>
      <c r="IRJ69" s="68"/>
      <c r="IRK69" s="68"/>
      <c r="IRL69" s="68"/>
      <c r="IRM69" s="68"/>
      <c r="IRN69" s="68"/>
      <c r="IRO69" s="68"/>
      <c r="IRP69" s="68"/>
      <c r="IRQ69" s="68"/>
      <c r="IRR69" s="68"/>
      <c r="IRS69" s="68"/>
      <c r="IRT69" s="68"/>
      <c r="IRU69" s="68"/>
      <c r="IRV69" s="68"/>
      <c r="IRW69" s="68"/>
      <c r="IRX69" s="68"/>
      <c r="IRY69" s="68"/>
      <c r="IRZ69" s="68"/>
      <c r="ISA69" s="68"/>
      <c r="ISB69" s="68"/>
      <c r="ISC69" s="68"/>
      <c r="ISD69" s="68"/>
      <c r="ISE69" s="68"/>
      <c r="ISF69" s="68"/>
      <c r="ISG69" s="68"/>
      <c r="ISH69" s="68"/>
      <c r="ISI69" s="68"/>
      <c r="ISJ69" s="68"/>
      <c r="ISK69" s="68"/>
      <c r="ISL69" s="68"/>
      <c r="ISM69" s="68"/>
      <c r="ISN69" s="68"/>
      <c r="ISO69" s="68"/>
      <c r="ISP69" s="68"/>
      <c r="ISQ69" s="68"/>
      <c r="ISR69" s="68"/>
      <c r="ISS69" s="68"/>
      <c r="IST69" s="68"/>
      <c r="ISU69" s="68"/>
      <c r="ISV69" s="68"/>
      <c r="ISW69" s="68"/>
      <c r="ISX69" s="68"/>
      <c r="ISY69" s="68"/>
      <c r="ISZ69" s="68"/>
      <c r="ITA69" s="68"/>
      <c r="ITB69" s="68"/>
      <c r="ITC69" s="68"/>
      <c r="ITD69" s="68"/>
      <c r="ITE69" s="68"/>
      <c r="ITF69" s="68"/>
      <c r="ITG69" s="68"/>
      <c r="ITH69" s="68"/>
      <c r="ITI69" s="68"/>
      <c r="ITJ69" s="68"/>
      <c r="ITK69" s="68"/>
      <c r="ITL69" s="68"/>
      <c r="ITM69" s="68"/>
      <c r="ITN69" s="68"/>
      <c r="ITO69" s="68"/>
      <c r="ITP69" s="68"/>
      <c r="ITQ69" s="68"/>
      <c r="ITR69" s="68"/>
      <c r="ITS69" s="68"/>
      <c r="ITT69" s="68"/>
      <c r="ITU69" s="68"/>
      <c r="ITV69" s="68"/>
      <c r="ITW69" s="68"/>
      <c r="ITX69" s="68"/>
      <c r="ITY69" s="68"/>
      <c r="ITZ69" s="68"/>
      <c r="IUA69" s="68"/>
      <c r="IUB69" s="68"/>
      <c r="IUC69" s="68"/>
      <c r="IUD69" s="68"/>
      <c r="IUE69" s="68"/>
      <c r="IUF69" s="68"/>
      <c r="IUG69" s="68"/>
      <c r="IUH69" s="68"/>
      <c r="IUI69" s="68"/>
      <c r="IUJ69" s="68"/>
      <c r="IUK69" s="68"/>
      <c r="IUL69" s="68"/>
      <c r="IUM69" s="68"/>
      <c r="IUN69" s="68"/>
      <c r="IUO69" s="68"/>
      <c r="IUP69" s="68"/>
      <c r="IUQ69" s="68"/>
      <c r="IUR69" s="68"/>
      <c r="IUS69" s="68"/>
      <c r="IUT69" s="68"/>
      <c r="IUU69" s="68"/>
      <c r="IUV69" s="68"/>
      <c r="IUW69" s="68"/>
      <c r="IUX69" s="68"/>
      <c r="IUY69" s="68"/>
      <c r="IUZ69" s="68"/>
      <c r="IVA69" s="68"/>
      <c r="IVB69" s="68"/>
      <c r="IVC69" s="68"/>
      <c r="IVD69" s="68"/>
      <c r="IVE69" s="68"/>
      <c r="IVF69" s="68"/>
      <c r="IVG69" s="68"/>
      <c r="IVH69" s="68"/>
      <c r="IVI69" s="68"/>
      <c r="IVJ69" s="68"/>
      <c r="IVK69" s="68"/>
      <c r="IVL69" s="68"/>
      <c r="IVM69" s="68"/>
      <c r="IVN69" s="68"/>
      <c r="IVO69" s="68"/>
      <c r="IVP69" s="68"/>
      <c r="IVQ69" s="68"/>
      <c r="IVR69" s="68"/>
      <c r="IVS69" s="68"/>
      <c r="IVT69" s="68"/>
      <c r="IVU69" s="68"/>
      <c r="IVV69" s="68"/>
      <c r="IVW69" s="68"/>
      <c r="IVX69" s="68"/>
      <c r="IVY69" s="68"/>
      <c r="IVZ69" s="68"/>
      <c r="IWA69" s="68"/>
      <c r="IWB69" s="68"/>
      <c r="IWC69" s="68"/>
      <c r="IWD69" s="68"/>
      <c r="IWE69" s="68"/>
      <c r="IWF69" s="68"/>
      <c r="IWG69" s="68"/>
      <c r="IWH69" s="68"/>
      <c r="IWI69" s="68"/>
      <c r="IWJ69" s="68"/>
      <c r="IWK69" s="68"/>
      <c r="IWL69" s="68"/>
      <c r="IWM69" s="68"/>
      <c r="IWN69" s="68"/>
      <c r="IWO69" s="68"/>
      <c r="IWP69" s="68"/>
      <c r="IWQ69" s="68"/>
      <c r="IWR69" s="68"/>
      <c r="IWS69" s="68"/>
      <c r="IWT69" s="68"/>
      <c r="IWU69" s="68"/>
      <c r="IWV69" s="68"/>
      <c r="IWW69" s="68"/>
      <c r="IWX69" s="68"/>
      <c r="IWY69" s="68"/>
      <c r="IWZ69" s="68"/>
      <c r="IXA69" s="68"/>
      <c r="IXB69" s="68"/>
      <c r="IXC69" s="68"/>
      <c r="IXD69" s="68"/>
      <c r="IXE69" s="68"/>
      <c r="IXF69" s="68"/>
      <c r="IXG69" s="68"/>
      <c r="IXH69" s="68"/>
      <c r="IXI69" s="68"/>
      <c r="IXJ69" s="68"/>
      <c r="IXK69" s="68"/>
      <c r="IXL69" s="68"/>
      <c r="IXM69" s="68"/>
      <c r="IXN69" s="68"/>
      <c r="IXO69" s="68"/>
      <c r="IXP69" s="68"/>
      <c r="IXQ69" s="68"/>
      <c r="IXR69" s="68"/>
      <c r="IXS69" s="68"/>
      <c r="IXT69" s="68"/>
      <c r="IXU69" s="68"/>
      <c r="IXV69" s="68"/>
      <c r="IXW69" s="68"/>
      <c r="IXX69" s="68"/>
      <c r="IXY69" s="68"/>
      <c r="IXZ69" s="68"/>
      <c r="IYA69" s="68"/>
      <c r="IYB69" s="68"/>
      <c r="IYC69" s="68"/>
      <c r="IYD69" s="68"/>
      <c r="IYE69" s="68"/>
      <c r="IYF69" s="68"/>
      <c r="IYG69" s="68"/>
      <c r="IYH69" s="68"/>
      <c r="IYI69" s="68"/>
      <c r="IYJ69" s="68"/>
      <c r="IYK69" s="68"/>
      <c r="IYL69" s="68"/>
      <c r="IYM69" s="68"/>
      <c r="IYN69" s="68"/>
      <c r="IYO69" s="68"/>
      <c r="IYP69" s="68"/>
      <c r="IYQ69" s="68"/>
      <c r="IYR69" s="68"/>
      <c r="IYS69" s="68"/>
      <c r="IYT69" s="68"/>
      <c r="IYU69" s="68"/>
      <c r="IYV69" s="68"/>
      <c r="IYW69" s="68"/>
      <c r="IYX69" s="68"/>
      <c r="IYY69" s="68"/>
      <c r="IYZ69" s="68"/>
      <c r="IZA69" s="68"/>
      <c r="IZB69" s="68"/>
      <c r="IZC69" s="68"/>
      <c r="IZD69" s="68"/>
      <c r="IZE69" s="68"/>
      <c r="IZF69" s="68"/>
      <c r="IZG69" s="68"/>
      <c r="IZH69" s="68"/>
      <c r="IZI69" s="68"/>
      <c r="IZJ69" s="68"/>
      <c r="IZK69" s="68"/>
      <c r="IZL69" s="68"/>
      <c r="IZM69" s="68"/>
      <c r="IZN69" s="68"/>
      <c r="IZO69" s="68"/>
      <c r="IZP69" s="68"/>
      <c r="IZQ69" s="68"/>
      <c r="IZR69" s="68"/>
      <c r="IZS69" s="68"/>
      <c r="IZT69" s="68"/>
      <c r="IZU69" s="68"/>
      <c r="IZV69" s="68"/>
      <c r="IZW69" s="68"/>
      <c r="IZX69" s="68"/>
      <c r="IZY69" s="68"/>
      <c r="IZZ69" s="68"/>
      <c r="JAA69" s="68"/>
      <c r="JAB69" s="68"/>
      <c r="JAC69" s="68"/>
      <c r="JAD69" s="68"/>
      <c r="JAE69" s="68"/>
      <c r="JAF69" s="68"/>
      <c r="JAG69" s="68"/>
      <c r="JAH69" s="68"/>
      <c r="JAI69" s="68"/>
      <c r="JAJ69" s="68"/>
      <c r="JAK69" s="68"/>
      <c r="JAL69" s="68"/>
      <c r="JAM69" s="68"/>
      <c r="JAN69" s="68"/>
      <c r="JAO69" s="68"/>
      <c r="JAP69" s="68"/>
      <c r="JAQ69" s="68"/>
      <c r="JAR69" s="68"/>
      <c r="JAS69" s="68"/>
      <c r="JAT69" s="68"/>
      <c r="JAU69" s="68"/>
      <c r="JAV69" s="68"/>
      <c r="JAW69" s="68"/>
      <c r="JAX69" s="68"/>
      <c r="JAY69" s="68"/>
      <c r="JAZ69" s="68"/>
      <c r="JBA69" s="68"/>
      <c r="JBB69" s="68"/>
      <c r="JBC69" s="68"/>
      <c r="JBD69" s="68"/>
      <c r="JBE69" s="68"/>
      <c r="JBF69" s="68"/>
      <c r="JBG69" s="68"/>
      <c r="JBH69" s="68"/>
      <c r="JBI69" s="68"/>
      <c r="JBJ69" s="68"/>
      <c r="JBK69" s="68"/>
      <c r="JBL69" s="68"/>
      <c r="JBM69" s="68"/>
      <c r="JBN69" s="68"/>
      <c r="JBO69" s="68"/>
      <c r="JBP69" s="68"/>
      <c r="JBQ69" s="68"/>
      <c r="JBR69" s="68"/>
      <c r="JBS69" s="68"/>
      <c r="JBT69" s="68"/>
      <c r="JBU69" s="68"/>
      <c r="JBV69" s="68"/>
      <c r="JBW69" s="68"/>
      <c r="JBX69" s="68"/>
      <c r="JBY69" s="68"/>
      <c r="JBZ69" s="68"/>
      <c r="JCA69" s="68"/>
      <c r="JCB69" s="68"/>
      <c r="JCC69" s="68"/>
      <c r="JCD69" s="68"/>
      <c r="JCE69" s="68"/>
      <c r="JCF69" s="68"/>
      <c r="JCG69" s="68"/>
      <c r="JCH69" s="68"/>
      <c r="JCI69" s="68"/>
      <c r="JCJ69" s="68"/>
      <c r="JCK69" s="68"/>
      <c r="JCL69" s="68"/>
      <c r="JCM69" s="68"/>
      <c r="JCN69" s="68"/>
      <c r="JCO69" s="68"/>
      <c r="JCP69" s="68"/>
      <c r="JCQ69" s="68"/>
      <c r="JCR69" s="68"/>
      <c r="JCS69" s="68"/>
      <c r="JCT69" s="68"/>
      <c r="JCU69" s="68"/>
      <c r="JCV69" s="68"/>
      <c r="JCW69" s="68"/>
      <c r="JCX69" s="68"/>
      <c r="JCY69" s="68"/>
      <c r="JCZ69" s="68"/>
      <c r="JDA69" s="68"/>
      <c r="JDB69" s="68"/>
      <c r="JDC69" s="68"/>
      <c r="JDD69" s="68"/>
      <c r="JDE69" s="68"/>
      <c r="JDF69" s="68"/>
      <c r="JDG69" s="68"/>
      <c r="JDH69" s="68"/>
      <c r="JDI69" s="68"/>
      <c r="JDJ69" s="68"/>
      <c r="JDK69" s="68"/>
      <c r="JDL69" s="68"/>
      <c r="JDM69" s="68"/>
      <c r="JDN69" s="68"/>
      <c r="JDO69" s="68"/>
      <c r="JDP69" s="68"/>
      <c r="JDQ69" s="68"/>
      <c r="JDR69" s="68"/>
      <c r="JDS69" s="68"/>
      <c r="JDT69" s="68"/>
      <c r="JDU69" s="68"/>
      <c r="JDV69" s="68"/>
      <c r="JDW69" s="68"/>
      <c r="JDX69" s="68"/>
      <c r="JDY69" s="68"/>
      <c r="JDZ69" s="68"/>
      <c r="JEA69" s="68"/>
      <c r="JEB69" s="68"/>
      <c r="JEC69" s="68"/>
      <c r="JED69" s="68"/>
      <c r="JEE69" s="68"/>
      <c r="JEF69" s="68"/>
      <c r="JEG69" s="68"/>
      <c r="JEH69" s="68"/>
      <c r="JEI69" s="68"/>
      <c r="JEJ69" s="68"/>
      <c r="JEK69" s="68"/>
      <c r="JEL69" s="68"/>
      <c r="JEM69" s="68"/>
      <c r="JEN69" s="68"/>
      <c r="JEO69" s="68"/>
      <c r="JEP69" s="68"/>
      <c r="JEQ69" s="68"/>
      <c r="JER69" s="68"/>
      <c r="JES69" s="68"/>
      <c r="JET69" s="68"/>
      <c r="JEU69" s="68"/>
      <c r="JEV69" s="68"/>
      <c r="JEW69" s="68"/>
      <c r="JEX69" s="68"/>
      <c r="JEY69" s="68"/>
      <c r="JEZ69" s="68"/>
      <c r="JFA69" s="68"/>
      <c r="JFB69" s="68"/>
      <c r="JFC69" s="68"/>
      <c r="JFD69" s="68"/>
      <c r="JFE69" s="68"/>
      <c r="JFF69" s="68"/>
      <c r="JFG69" s="68"/>
      <c r="JFH69" s="68"/>
      <c r="JFI69" s="68"/>
      <c r="JFJ69" s="68"/>
      <c r="JFK69" s="68"/>
      <c r="JFL69" s="68"/>
      <c r="JFM69" s="68"/>
      <c r="JFN69" s="68"/>
      <c r="JFO69" s="68"/>
      <c r="JFP69" s="68"/>
      <c r="JFQ69" s="68"/>
      <c r="JFR69" s="68"/>
      <c r="JFS69" s="68"/>
      <c r="JFT69" s="68"/>
      <c r="JFU69" s="68"/>
      <c r="JFV69" s="68"/>
      <c r="JFW69" s="68"/>
      <c r="JFX69" s="68"/>
      <c r="JFY69" s="68"/>
      <c r="JFZ69" s="68"/>
      <c r="JGA69" s="68"/>
      <c r="JGB69" s="68"/>
      <c r="JGC69" s="68"/>
      <c r="JGD69" s="68"/>
      <c r="JGE69" s="68"/>
      <c r="JGF69" s="68"/>
      <c r="JGG69" s="68"/>
      <c r="JGH69" s="68"/>
      <c r="JGI69" s="68"/>
      <c r="JGJ69" s="68"/>
      <c r="JGK69" s="68"/>
      <c r="JGL69" s="68"/>
      <c r="JGM69" s="68"/>
      <c r="JGN69" s="68"/>
      <c r="JGO69" s="68"/>
      <c r="JGP69" s="68"/>
      <c r="JGQ69" s="68"/>
      <c r="JGR69" s="68"/>
      <c r="JGS69" s="68"/>
      <c r="JGT69" s="68"/>
      <c r="JGU69" s="68"/>
      <c r="JGV69" s="68"/>
      <c r="JGW69" s="68"/>
      <c r="JGX69" s="68"/>
      <c r="JGY69" s="68"/>
      <c r="JGZ69" s="68"/>
      <c r="JHA69" s="68"/>
      <c r="JHB69" s="68"/>
      <c r="JHC69" s="68"/>
      <c r="JHD69" s="68"/>
      <c r="JHE69" s="68"/>
      <c r="JHF69" s="68"/>
      <c r="JHG69" s="68"/>
      <c r="JHH69" s="68"/>
      <c r="JHI69" s="68"/>
      <c r="JHJ69" s="68"/>
      <c r="JHK69" s="68"/>
      <c r="JHL69" s="68"/>
      <c r="JHM69" s="68"/>
      <c r="JHN69" s="68"/>
      <c r="JHO69" s="68"/>
      <c r="JHP69" s="68"/>
      <c r="JHQ69" s="68"/>
      <c r="JHR69" s="68"/>
      <c r="JHS69" s="68"/>
      <c r="JHT69" s="68"/>
      <c r="JHU69" s="68"/>
      <c r="JHV69" s="68"/>
      <c r="JHW69" s="68"/>
      <c r="JHX69" s="68"/>
      <c r="JHY69" s="68"/>
      <c r="JHZ69" s="68"/>
      <c r="JIA69" s="68"/>
      <c r="JIB69" s="68"/>
      <c r="JIC69" s="68"/>
      <c r="JID69" s="68"/>
      <c r="JIE69" s="68"/>
      <c r="JIF69" s="68"/>
      <c r="JIG69" s="68"/>
      <c r="JIH69" s="68"/>
      <c r="JII69" s="68"/>
      <c r="JIJ69" s="68"/>
      <c r="JIK69" s="68"/>
      <c r="JIL69" s="68"/>
      <c r="JIM69" s="68"/>
      <c r="JIN69" s="68"/>
      <c r="JIO69" s="68"/>
      <c r="JIP69" s="68"/>
      <c r="JIQ69" s="68"/>
      <c r="JIR69" s="68"/>
      <c r="JIS69" s="68"/>
      <c r="JIT69" s="68"/>
      <c r="JIU69" s="68"/>
      <c r="JIV69" s="68"/>
      <c r="JIW69" s="68"/>
      <c r="JIX69" s="68"/>
      <c r="JIY69" s="68"/>
      <c r="JIZ69" s="68"/>
      <c r="JJA69" s="68"/>
      <c r="JJB69" s="68"/>
      <c r="JJC69" s="68"/>
      <c r="JJD69" s="68"/>
      <c r="JJE69" s="68"/>
      <c r="JJF69" s="68"/>
      <c r="JJG69" s="68"/>
      <c r="JJH69" s="68"/>
      <c r="JJI69" s="68"/>
      <c r="JJJ69" s="68"/>
      <c r="JJK69" s="68"/>
      <c r="JJL69" s="68"/>
      <c r="JJM69" s="68"/>
      <c r="JJN69" s="68"/>
      <c r="JJO69" s="68"/>
      <c r="JJP69" s="68"/>
      <c r="JJQ69" s="68"/>
      <c r="JJR69" s="68"/>
      <c r="JJS69" s="68"/>
      <c r="JJT69" s="68"/>
      <c r="JJU69" s="68"/>
      <c r="JJV69" s="68"/>
      <c r="JJW69" s="68"/>
      <c r="JJX69" s="68"/>
      <c r="JJY69" s="68"/>
      <c r="JJZ69" s="68"/>
      <c r="JKA69" s="68"/>
      <c r="JKB69" s="68"/>
      <c r="JKC69" s="68"/>
      <c r="JKD69" s="68"/>
      <c r="JKE69" s="68"/>
      <c r="JKF69" s="68"/>
      <c r="JKG69" s="68"/>
      <c r="JKH69" s="68"/>
      <c r="JKI69" s="68"/>
      <c r="JKJ69" s="68"/>
      <c r="JKK69" s="68"/>
      <c r="JKL69" s="68"/>
      <c r="JKM69" s="68"/>
      <c r="JKN69" s="68"/>
      <c r="JKO69" s="68"/>
      <c r="JKP69" s="68"/>
      <c r="JKQ69" s="68"/>
      <c r="JKR69" s="68"/>
      <c r="JKS69" s="68"/>
      <c r="JKT69" s="68"/>
      <c r="JKU69" s="68"/>
      <c r="JKV69" s="68"/>
      <c r="JKW69" s="68"/>
      <c r="JKX69" s="68"/>
      <c r="JKY69" s="68"/>
      <c r="JKZ69" s="68"/>
      <c r="JLA69" s="68"/>
      <c r="JLB69" s="68"/>
      <c r="JLC69" s="68"/>
      <c r="JLD69" s="68"/>
      <c r="JLE69" s="68"/>
      <c r="JLF69" s="68"/>
      <c r="JLG69" s="68"/>
      <c r="JLH69" s="68"/>
      <c r="JLI69" s="68"/>
      <c r="JLJ69" s="68"/>
      <c r="JLK69" s="68"/>
      <c r="JLL69" s="68"/>
      <c r="JLM69" s="68"/>
      <c r="JLN69" s="68"/>
      <c r="JLO69" s="68"/>
      <c r="JLP69" s="68"/>
      <c r="JLQ69" s="68"/>
      <c r="JLR69" s="68"/>
      <c r="JLS69" s="68"/>
      <c r="JLT69" s="68"/>
      <c r="JLU69" s="68"/>
      <c r="JLV69" s="68"/>
      <c r="JLW69" s="68"/>
      <c r="JLX69" s="68"/>
      <c r="JLY69" s="68"/>
      <c r="JLZ69" s="68"/>
      <c r="JMA69" s="68"/>
      <c r="JMB69" s="68"/>
      <c r="JMC69" s="68"/>
      <c r="JMD69" s="68"/>
      <c r="JME69" s="68"/>
      <c r="JMF69" s="68"/>
      <c r="JMG69" s="68"/>
      <c r="JMH69" s="68"/>
      <c r="JMI69" s="68"/>
      <c r="JMJ69" s="68"/>
      <c r="JMK69" s="68"/>
      <c r="JML69" s="68"/>
      <c r="JMM69" s="68"/>
      <c r="JMN69" s="68"/>
      <c r="JMO69" s="68"/>
      <c r="JMP69" s="68"/>
      <c r="JMQ69" s="68"/>
      <c r="JMR69" s="68"/>
      <c r="JMS69" s="68"/>
      <c r="JMT69" s="68"/>
      <c r="JMU69" s="68"/>
      <c r="JMV69" s="68"/>
      <c r="JMW69" s="68"/>
      <c r="JMX69" s="68"/>
      <c r="JMY69" s="68"/>
      <c r="JMZ69" s="68"/>
      <c r="JNA69" s="68"/>
      <c r="JNB69" s="68"/>
      <c r="JNC69" s="68"/>
      <c r="JND69" s="68"/>
      <c r="JNE69" s="68"/>
      <c r="JNF69" s="68"/>
      <c r="JNG69" s="68"/>
      <c r="JNH69" s="68"/>
      <c r="JNI69" s="68"/>
      <c r="JNJ69" s="68"/>
      <c r="JNK69" s="68"/>
      <c r="JNL69" s="68"/>
      <c r="JNM69" s="68"/>
      <c r="JNN69" s="68"/>
      <c r="JNO69" s="68"/>
      <c r="JNP69" s="68"/>
      <c r="JNQ69" s="68"/>
      <c r="JNR69" s="68"/>
      <c r="JNS69" s="68"/>
      <c r="JNT69" s="68"/>
      <c r="JNU69" s="68"/>
      <c r="JNV69" s="68"/>
      <c r="JNW69" s="68"/>
      <c r="JNX69" s="68"/>
      <c r="JNY69" s="68"/>
      <c r="JNZ69" s="68"/>
      <c r="JOA69" s="68"/>
      <c r="JOB69" s="68"/>
      <c r="JOC69" s="68"/>
      <c r="JOD69" s="68"/>
      <c r="JOE69" s="68"/>
      <c r="JOF69" s="68"/>
      <c r="JOG69" s="68"/>
      <c r="JOH69" s="68"/>
      <c r="JOI69" s="68"/>
      <c r="JOJ69" s="68"/>
      <c r="JOK69" s="68"/>
      <c r="JOL69" s="68"/>
      <c r="JOM69" s="68"/>
      <c r="JON69" s="68"/>
      <c r="JOO69" s="68"/>
      <c r="JOP69" s="68"/>
      <c r="JOQ69" s="68"/>
      <c r="JOR69" s="68"/>
      <c r="JOS69" s="68"/>
      <c r="JOT69" s="68"/>
      <c r="JOU69" s="68"/>
      <c r="JOV69" s="68"/>
      <c r="JOW69" s="68"/>
      <c r="JOX69" s="68"/>
      <c r="JOY69" s="68"/>
      <c r="JOZ69" s="68"/>
      <c r="JPA69" s="68"/>
      <c r="JPB69" s="68"/>
      <c r="JPC69" s="68"/>
      <c r="JPD69" s="68"/>
      <c r="JPE69" s="68"/>
      <c r="JPF69" s="68"/>
      <c r="JPG69" s="68"/>
      <c r="JPH69" s="68"/>
      <c r="JPI69" s="68"/>
      <c r="JPJ69" s="68"/>
      <c r="JPK69" s="68"/>
      <c r="JPL69" s="68"/>
      <c r="JPM69" s="68"/>
      <c r="JPN69" s="68"/>
      <c r="JPO69" s="68"/>
      <c r="JPP69" s="68"/>
      <c r="JPQ69" s="68"/>
      <c r="JPR69" s="68"/>
      <c r="JPS69" s="68"/>
      <c r="JPT69" s="68"/>
      <c r="JPU69" s="68"/>
      <c r="JPV69" s="68"/>
      <c r="JPW69" s="68"/>
      <c r="JPX69" s="68"/>
      <c r="JPY69" s="68"/>
      <c r="JPZ69" s="68"/>
      <c r="JQA69" s="68"/>
      <c r="JQB69" s="68"/>
      <c r="JQC69" s="68"/>
      <c r="JQD69" s="68"/>
      <c r="JQE69" s="68"/>
      <c r="JQF69" s="68"/>
      <c r="JQG69" s="68"/>
      <c r="JQH69" s="68"/>
      <c r="JQI69" s="68"/>
      <c r="JQJ69" s="68"/>
      <c r="JQK69" s="68"/>
      <c r="JQL69" s="68"/>
      <c r="JQM69" s="68"/>
      <c r="JQN69" s="68"/>
      <c r="JQO69" s="68"/>
      <c r="JQP69" s="68"/>
      <c r="JQQ69" s="68"/>
      <c r="JQR69" s="68"/>
      <c r="JQS69" s="68"/>
      <c r="JQT69" s="68"/>
      <c r="JQU69" s="68"/>
      <c r="JQV69" s="68"/>
      <c r="JQW69" s="68"/>
      <c r="JQX69" s="68"/>
      <c r="JQY69" s="68"/>
      <c r="JQZ69" s="68"/>
      <c r="JRA69" s="68"/>
      <c r="JRB69" s="68"/>
      <c r="JRC69" s="68"/>
      <c r="JRD69" s="68"/>
      <c r="JRE69" s="68"/>
      <c r="JRF69" s="68"/>
      <c r="JRG69" s="68"/>
      <c r="JRH69" s="68"/>
      <c r="JRI69" s="68"/>
      <c r="JRJ69" s="68"/>
      <c r="JRK69" s="68"/>
      <c r="JRL69" s="68"/>
      <c r="JRM69" s="68"/>
      <c r="JRN69" s="68"/>
      <c r="JRO69" s="68"/>
      <c r="JRP69" s="68"/>
      <c r="JRQ69" s="68"/>
      <c r="JRR69" s="68"/>
      <c r="JRS69" s="68"/>
      <c r="JRT69" s="68"/>
      <c r="JRU69" s="68"/>
      <c r="JRV69" s="68"/>
      <c r="JRW69" s="68"/>
      <c r="JRX69" s="68"/>
      <c r="JRY69" s="68"/>
      <c r="JRZ69" s="68"/>
      <c r="JSA69" s="68"/>
      <c r="JSB69" s="68"/>
      <c r="JSC69" s="68"/>
      <c r="JSD69" s="68"/>
      <c r="JSE69" s="68"/>
      <c r="JSF69" s="68"/>
      <c r="JSG69" s="68"/>
      <c r="JSH69" s="68"/>
      <c r="JSI69" s="68"/>
      <c r="JSJ69" s="68"/>
      <c r="JSK69" s="68"/>
      <c r="JSL69" s="68"/>
      <c r="JSM69" s="68"/>
      <c r="JSN69" s="68"/>
      <c r="JSO69" s="68"/>
      <c r="JSP69" s="68"/>
      <c r="JSQ69" s="68"/>
      <c r="JSR69" s="68"/>
      <c r="JSS69" s="68"/>
      <c r="JST69" s="68"/>
      <c r="JSU69" s="68"/>
      <c r="JSV69" s="68"/>
      <c r="JSW69" s="68"/>
      <c r="JSX69" s="68"/>
      <c r="JSY69" s="68"/>
      <c r="JSZ69" s="68"/>
      <c r="JTA69" s="68"/>
      <c r="JTB69" s="68"/>
      <c r="JTC69" s="68"/>
      <c r="JTD69" s="68"/>
      <c r="JTE69" s="68"/>
      <c r="JTF69" s="68"/>
      <c r="JTG69" s="68"/>
      <c r="JTH69" s="68"/>
      <c r="JTI69" s="68"/>
      <c r="JTJ69" s="68"/>
      <c r="JTK69" s="68"/>
      <c r="JTL69" s="68"/>
      <c r="JTM69" s="68"/>
      <c r="JTN69" s="68"/>
      <c r="JTO69" s="68"/>
      <c r="JTP69" s="68"/>
      <c r="JTQ69" s="68"/>
      <c r="JTR69" s="68"/>
      <c r="JTS69" s="68"/>
      <c r="JTT69" s="68"/>
      <c r="JTU69" s="68"/>
      <c r="JTV69" s="68"/>
      <c r="JTW69" s="68"/>
      <c r="JTX69" s="68"/>
      <c r="JTY69" s="68"/>
      <c r="JTZ69" s="68"/>
      <c r="JUA69" s="68"/>
      <c r="JUB69" s="68"/>
      <c r="JUC69" s="68"/>
      <c r="JUD69" s="68"/>
      <c r="JUE69" s="68"/>
      <c r="JUF69" s="68"/>
      <c r="JUG69" s="68"/>
      <c r="JUH69" s="68"/>
      <c r="JUI69" s="68"/>
      <c r="JUJ69" s="68"/>
      <c r="JUK69" s="68"/>
      <c r="JUL69" s="68"/>
      <c r="JUM69" s="68"/>
      <c r="JUN69" s="68"/>
      <c r="JUO69" s="68"/>
      <c r="JUP69" s="68"/>
      <c r="JUQ69" s="68"/>
      <c r="JUR69" s="68"/>
      <c r="JUS69" s="68"/>
      <c r="JUT69" s="68"/>
      <c r="JUU69" s="68"/>
      <c r="JUV69" s="68"/>
      <c r="JUW69" s="68"/>
      <c r="JUX69" s="68"/>
      <c r="JUY69" s="68"/>
      <c r="JUZ69" s="68"/>
      <c r="JVA69" s="68"/>
      <c r="JVB69" s="68"/>
      <c r="JVC69" s="68"/>
      <c r="JVD69" s="68"/>
      <c r="JVE69" s="68"/>
      <c r="JVF69" s="68"/>
      <c r="JVG69" s="68"/>
      <c r="JVH69" s="68"/>
      <c r="JVI69" s="68"/>
      <c r="JVJ69" s="68"/>
      <c r="JVK69" s="68"/>
      <c r="JVL69" s="68"/>
      <c r="JVM69" s="68"/>
      <c r="JVN69" s="68"/>
      <c r="JVO69" s="68"/>
      <c r="JVP69" s="68"/>
      <c r="JVQ69" s="68"/>
      <c r="JVR69" s="68"/>
      <c r="JVS69" s="68"/>
      <c r="JVT69" s="68"/>
      <c r="JVU69" s="68"/>
      <c r="JVV69" s="68"/>
      <c r="JVW69" s="68"/>
      <c r="JVX69" s="68"/>
      <c r="JVY69" s="68"/>
      <c r="JVZ69" s="68"/>
      <c r="JWA69" s="68"/>
      <c r="JWB69" s="68"/>
      <c r="JWC69" s="68"/>
      <c r="JWD69" s="68"/>
      <c r="JWE69" s="68"/>
      <c r="JWF69" s="68"/>
      <c r="JWG69" s="68"/>
      <c r="JWH69" s="68"/>
      <c r="JWI69" s="68"/>
      <c r="JWJ69" s="68"/>
      <c r="JWK69" s="68"/>
      <c r="JWL69" s="68"/>
      <c r="JWM69" s="68"/>
      <c r="JWN69" s="68"/>
      <c r="JWO69" s="68"/>
      <c r="JWP69" s="68"/>
      <c r="JWQ69" s="68"/>
      <c r="JWR69" s="68"/>
      <c r="JWS69" s="68"/>
      <c r="JWT69" s="68"/>
      <c r="JWU69" s="68"/>
      <c r="JWV69" s="68"/>
      <c r="JWW69" s="68"/>
      <c r="JWX69" s="68"/>
      <c r="JWY69" s="68"/>
      <c r="JWZ69" s="68"/>
      <c r="JXA69" s="68"/>
      <c r="JXB69" s="68"/>
      <c r="JXC69" s="68"/>
      <c r="JXD69" s="68"/>
      <c r="JXE69" s="68"/>
      <c r="JXF69" s="68"/>
      <c r="JXG69" s="68"/>
      <c r="JXH69" s="68"/>
      <c r="JXI69" s="68"/>
      <c r="JXJ69" s="68"/>
      <c r="JXK69" s="68"/>
      <c r="JXL69" s="68"/>
      <c r="JXM69" s="68"/>
      <c r="JXN69" s="68"/>
      <c r="JXO69" s="68"/>
      <c r="JXP69" s="68"/>
      <c r="JXQ69" s="68"/>
      <c r="JXR69" s="68"/>
      <c r="JXS69" s="68"/>
      <c r="JXT69" s="68"/>
      <c r="JXU69" s="68"/>
      <c r="JXV69" s="68"/>
      <c r="JXW69" s="68"/>
      <c r="JXX69" s="68"/>
      <c r="JXY69" s="68"/>
      <c r="JXZ69" s="68"/>
      <c r="JYA69" s="68"/>
      <c r="JYB69" s="68"/>
      <c r="JYC69" s="68"/>
      <c r="JYD69" s="68"/>
      <c r="JYE69" s="68"/>
      <c r="JYF69" s="68"/>
      <c r="JYG69" s="68"/>
      <c r="JYH69" s="68"/>
      <c r="JYI69" s="68"/>
      <c r="JYJ69" s="68"/>
      <c r="JYK69" s="68"/>
      <c r="JYL69" s="68"/>
      <c r="JYM69" s="68"/>
      <c r="JYN69" s="68"/>
      <c r="JYO69" s="68"/>
      <c r="JYP69" s="68"/>
      <c r="JYQ69" s="68"/>
      <c r="JYR69" s="68"/>
      <c r="JYS69" s="68"/>
      <c r="JYT69" s="68"/>
      <c r="JYU69" s="68"/>
      <c r="JYV69" s="68"/>
      <c r="JYW69" s="68"/>
      <c r="JYX69" s="68"/>
      <c r="JYY69" s="68"/>
      <c r="JYZ69" s="68"/>
      <c r="JZA69" s="68"/>
      <c r="JZB69" s="68"/>
      <c r="JZC69" s="68"/>
      <c r="JZD69" s="68"/>
      <c r="JZE69" s="68"/>
      <c r="JZF69" s="68"/>
      <c r="JZG69" s="68"/>
      <c r="JZH69" s="68"/>
      <c r="JZI69" s="68"/>
      <c r="JZJ69" s="68"/>
      <c r="JZK69" s="68"/>
      <c r="JZL69" s="68"/>
      <c r="JZM69" s="68"/>
      <c r="JZN69" s="68"/>
      <c r="JZO69" s="68"/>
      <c r="JZP69" s="68"/>
      <c r="JZQ69" s="68"/>
      <c r="JZR69" s="68"/>
      <c r="JZS69" s="68"/>
      <c r="JZT69" s="68"/>
      <c r="JZU69" s="68"/>
      <c r="JZV69" s="68"/>
      <c r="JZW69" s="68"/>
      <c r="JZX69" s="68"/>
      <c r="JZY69" s="68"/>
      <c r="JZZ69" s="68"/>
      <c r="KAA69" s="68"/>
      <c r="KAB69" s="68"/>
      <c r="KAC69" s="68"/>
      <c r="KAD69" s="68"/>
      <c r="KAE69" s="68"/>
      <c r="KAF69" s="68"/>
      <c r="KAG69" s="68"/>
      <c r="KAH69" s="68"/>
      <c r="KAI69" s="68"/>
      <c r="KAJ69" s="68"/>
      <c r="KAK69" s="68"/>
      <c r="KAL69" s="68"/>
      <c r="KAM69" s="68"/>
      <c r="KAN69" s="68"/>
      <c r="KAO69" s="68"/>
      <c r="KAP69" s="68"/>
      <c r="KAQ69" s="68"/>
      <c r="KAR69" s="68"/>
      <c r="KAS69" s="68"/>
      <c r="KAT69" s="68"/>
      <c r="KAU69" s="68"/>
      <c r="KAV69" s="68"/>
      <c r="KAW69" s="68"/>
      <c r="KAX69" s="68"/>
      <c r="KAY69" s="68"/>
      <c r="KAZ69" s="68"/>
      <c r="KBA69" s="68"/>
      <c r="KBB69" s="68"/>
      <c r="KBC69" s="68"/>
      <c r="KBD69" s="68"/>
      <c r="KBE69" s="68"/>
      <c r="KBF69" s="68"/>
      <c r="KBG69" s="68"/>
      <c r="KBH69" s="68"/>
      <c r="KBI69" s="68"/>
      <c r="KBJ69" s="68"/>
      <c r="KBK69" s="68"/>
      <c r="KBL69" s="68"/>
      <c r="KBM69" s="68"/>
      <c r="KBN69" s="68"/>
      <c r="KBO69" s="68"/>
      <c r="KBP69" s="68"/>
      <c r="KBQ69" s="68"/>
      <c r="KBR69" s="68"/>
      <c r="KBS69" s="68"/>
      <c r="KBT69" s="68"/>
      <c r="KBU69" s="68"/>
      <c r="KBV69" s="68"/>
      <c r="KBW69" s="68"/>
      <c r="KBX69" s="68"/>
      <c r="KBY69" s="68"/>
      <c r="KBZ69" s="68"/>
      <c r="KCA69" s="68"/>
      <c r="KCB69" s="68"/>
      <c r="KCC69" s="68"/>
      <c r="KCD69" s="68"/>
      <c r="KCE69" s="68"/>
      <c r="KCF69" s="68"/>
      <c r="KCG69" s="68"/>
      <c r="KCH69" s="68"/>
      <c r="KCI69" s="68"/>
      <c r="KCJ69" s="68"/>
      <c r="KCK69" s="68"/>
      <c r="KCL69" s="68"/>
      <c r="KCM69" s="68"/>
      <c r="KCN69" s="68"/>
      <c r="KCO69" s="68"/>
      <c r="KCP69" s="68"/>
      <c r="KCQ69" s="68"/>
      <c r="KCR69" s="68"/>
      <c r="KCS69" s="68"/>
      <c r="KCT69" s="68"/>
      <c r="KCU69" s="68"/>
      <c r="KCV69" s="68"/>
      <c r="KCW69" s="68"/>
      <c r="KCX69" s="68"/>
      <c r="KCY69" s="68"/>
      <c r="KCZ69" s="68"/>
      <c r="KDA69" s="68"/>
      <c r="KDB69" s="68"/>
      <c r="KDC69" s="68"/>
      <c r="KDD69" s="68"/>
      <c r="KDE69" s="68"/>
      <c r="KDF69" s="68"/>
      <c r="KDG69" s="68"/>
      <c r="KDH69" s="68"/>
      <c r="KDI69" s="68"/>
      <c r="KDJ69" s="68"/>
      <c r="KDK69" s="68"/>
      <c r="KDL69" s="68"/>
      <c r="KDM69" s="68"/>
      <c r="KDN69" s="68"/>
      <c r="KDO69" s="68"/>
      <c r="KDP69" s="68"/>
      <c r="KDQ69" s="68"/>
      <c r="KDR69" s="68"/>
      <c r="KDS69" s="68"/>
      <c r="KDT69" s="68"/>
      <c r="KDU69" s="68"/>
      <c r="KDV69" s="68"/>
      <c r="KDW69" s="68"/>
      <c r="KDX69" s="68"/>
      <c r="KDY69" s="68"/>
      <c r="KDZ69" s="68"/>
      <c r="KEA69" s="68"/>
      <c r="KEB69" s="68"/>
      <c r="KEC69" s="68"/>
      <c r="KED69" s="68"/>
      <c r="KEE69" s="68"/>
      <c r="KEF69" s="68"/>
      <c r="KEG69" s="68"/>
      <c r="KEH69" s="68"/>
      <c r="KEI69" s="68"/>
      <c r="KEJ69" s="68"/>
      <c r="KEK69" s="68"/>
      <c r="KEL69" s="68"/>
      <c r="KEM69" s="68"/>
      <c r="KEN69" s="68"/>
      <c r="KEO69" s="68"/>
      <c r="KEP69" s="68"/>
      <c r="KEQ69" s="68"/>
      <c r="KER69" s="68"/>
      <c r="KES69" s="68"/>
      <c r="KET69" s="68"/>
      <c r="KEU69" s="68"/>
      <c r="KEV69" s="68"/>
      <c r="KEW69" s="68"/>
      <c r="KEX69" s="68"/>
      <c r="KEY69" s="68"/>
      <c r="KEZ69" s="68"/>
      <c r="KFA69" s="68"/>
      <c r="KFB69" s="68"/>
      <c r="KFC69" s="68"/>
      <c r="KFD69" s="68"/>
      <c r="KFE69" s="68"/>
      <c r="KFF69" s="68"/>
      <c r="KFG69" s="68"/>
      <c r="KFH69" s="68"/>
      <c r="KFI69" s="68"/>
      <c r="KFJ69" s="68"/>
      <c r="KFK69" s="68"/>
      <c r="KFL69" s="68"/>
      <c r="KFM69" s="68"/>
      <c r="KFN69" s="68"/>
      <c r="KFO69" s="68"/>
      <c r="KFP69" s="68"/>
      <c r="KFQ69" s="68"/>
      <c r="KFR69" s="68"/>
      <c r="KFS69" s="68"/>
      <c r="KFT69" s="68"/>
      <c r="KFU69" s="68"/>
      <c r="KFV69" s="68"/>
      <c r="KFW69" s="68"/>
      <c r="KFX69" s="68"/>
      <c r="KFY69" s="68"/>
      <c r="KFZ69" s="68"/>
      <c r="KGA69" s="68"/>
      <c r="KGB69" s="68"/>
      <c r="KGC69" s="68"/>
      <c r="KGD69" s="68"/>
      <c r="KGE69" s="68"/>
      <c r="KGF69" s="68"/>
      <c r="KGG69" s="68"/>
      <c r="KGH69" s="68"/>
      <c r="KGI69" s="68"/>
      <c r="KGJ69" s="68"/>
      <c r="KGK69" s="68"/>
      <c r="KGL69" s="68"/>
      <c r="KGM69" s="68"/>
      <c r="KGN69" s="68"/>
      <c r="KGO69" s="68"/>
      <c r="KGP69" s="68"/>
      <c r="KGQ69" s="68"/>
      <c r="KGR69" s="68"/>
      <c r="KGS69" s="68"/>
      <c r="KGT69" s="68"/>
      <c r="KGU69" s="68"/>
      <c r="KGV69" s="68"/>
      <c r="KGW69" s="68"/>
      <c r="KGX69" s="68"/>
      <c r="KGY69" s="68"/>
      <c r="KGZ69" s="68"/>
      <c r="KHA69" s="68"/>
      <c r="KHB69" s="68"/>
      <c r="KHC69" s="68"/>
      <c r="KHD69" s="68"/>
      <c r="KHE69" s="68"/>
      <c r="KHF69" s="68"/>
      <c r="KHG69" s="68"/>
      <c r="KHH69" s="68"/>
      <c r="KHI69" s="68"/>
      <c r="KHJ69" s="68"/>
      <c r="KHK69" s="68"/>
      <c r="KHL69" s="68"/>
      <c r="KHM69" s="68"/>
      <c r="KHN69" s="68"/>
      <c r="KHO69" s="68"/>
      <c r="KHP69" s="68"/>
      <c r="KHQ69" s="68"/>
      <c r="KHR69" s="68"/>
      <c r="KHS69" s="68"/>
      <c r="KHT69" s="68"/>
      <c r="KHU69" s="68"/>
      <c r="KHV69" s="68"/>
      <c r="KHW69" s="68"/>
      <c r="KHX69" s="68"/>
      <c r="KHY69" s="68"/>
      <c r="KHZ69" s="68"/>
      <c r="KIA69" s="68"/>
      <c r="KIB69" s="68"/>
      <c r="KIC69" s="68"/>
      <c r="KID69" s="68"/>
      <c r="KIE69" s="68"/>
      <c r="KIF69" s="68"/>
      <c r="KIG69" s="68"/>
      <c r="KIH69" s="68"/>
      <c r="KII69" s="68"/>
      <c r="KIJ69" s="68"/>
      <c r="KIK69" s="68"/>
      <c r="KIL69" s="68"/>
      <c r="KIM69" s="68"/>
      <c r="KIN69" s="68"/>
      <c r="KIO69" s="68"/>
      <c r="KIP69" s="68"/>
      <c r="KIQ69" s="68"/>
      <c r="KIR69" s="68"/>
      <c r="KIS69" s="68"/>
      <c r="KIT69" s="68"/>
      <c r="KIU69" s="68"/>
      <c r="KIV69" s="68"/>
      <c r="KIW69" s="68"/>
      <c r="KIX69" s="68"/>
      <c r="KIY69" s="68"/>
      <c r="KIZ69" s="68"/>
      <c r="KJA69" s="68"/>
      <c r="KJB69" s="68"/>
      <c r="KJC69" s="68"/>
      <c r="KJD69" s="68"/>
      <c r="KJE69" s="68"/>
      <c r="KJF69" s="68"/>
      <c r="KJG69" s="68"/>
      <c r="KJH69" s="68"/>
      <c r="KJI69" s="68"/>
      <c r="KJJ69" s="68"/>
      <c r="KJK69" s="68"/>
      <c r="KJL69" s="68"/>
      <c r="KJM69" s="68"/>
      <c r="KJN69" s="68"/>
      <c r="KJO69" s="68"/>
      <c r="KJP69" s="68"/>
      <c r="KJQ69" s="68"/>
      <c r="KJR69" s="68"/>
      <c r="KJS69" s="68"/>
      <c r="KJT69" s="68"/>
      <c r="KJU69" s="68"/>
      <c r="KJV69" s="68"/>
      <c r="KJW69" s="68"/>
      <c r="KJX69" s="68"/>
      <c r="KJY69" s="68"/>
      <c r="KJZ69" s="68"/>
      <c r="KKA69" s="68"/>
      <c r="KKB69" s="68"/>
      <c r="KKC69" s="68"/>
      <c r="KKD69" s="68"/>
      <c r="KKE69" s="68"/>
      <c r="KKF69" s="68"/>
      <c r="KKG69" s="68"/>
      <c r="KKH69" s="68"/>
      <c r="KKI69" s="68"/>
      <c r="KKJ69" s="68"/>
      <c r="KKK69" s="68"/>
      <c r="KKL69" s="68"/>
      <c r="KKM69" s="68"/>
      <c r="KKN69" s="68"/>
      <c r="KKO69" s="68"/>
      <c r="KKP69" s="68"/>
      <c r="KKQ69" s="68"/>
      <c r="KKR69" s="68"/>
      <c r="KKS69" s="68"/>
      <c r="KKT69" s="68"/>
      <c r="KKU69" s="68"/>
      <c r="KKV69" s="68"/>
      <c r="KKW69" s="68"/>
      <c r="KKX69" s="68"/>
      <c r="KKY69" s="68"/>
      <c r="KKZ69" s="68"/>
      <c r="KLA69" s="68"/>
      <c r="KLB69" s="68"/>
      <c r="KLC69" s="68"/>
      <c r="KLD69" s="68"/>
      <c r="KLE69" s="68"/>
      <c r="KLF69" s="68"/>
      <c r="KLG69" s="68"/>
      <c r="KLH69" s="68"/>
      <c r="KLI69" s="68"/>
      <c r="KLJ69" s="68"/>
      <c r="KLK69" s="68"/>
      <c r="KLL69" s="68"/>
      <c r="KLM69" s="68"/>
      <c r="KLN69" s="68"/>
      <c r="KLO69" s="68"/>
      <c r="KLP69" s="68"/>
      <c r="KLQ69" s="68"/>
      <c r="KLR69" s="68"/>
      <c r="KLS69" s="68"/>
      <c r="KLT69" s="68"/>
      <c r="KLU69" s="68"/>
      <c r="KLV69" s="68"/>
      <c r="KLW69" s="68"/>
      <c r="KLX69" s="68"/>
      <c r="KLY69" s="68"/>
      <c r="KLZ69" s="68"/>
      <c r="KMA69" s="68"/>
      <c r="KMB69" s="68"/>
      <c r="KMC69" s="68"/>
      <c r="KMD69" s="68"/>
      <c r="KME69" s="68"/>
      <c r="KMF69" s="68"/>
      <c r="KMG69" s="68"/>
      <c r="KMH69" s="68"/>
      <c r="KMI69" s="68"/>
      <c r="KMJ69" s="68"/>
      <c r="KMK69" s="68"/>
      <c r="KML69" s="68"/>
      <c r="KMM69" s="68"/>
      <c r="KMN69" s="68"/>
      <c r="KMO69" s="68"/>
      <c r="KMP69" s="68"/>
      <c r="KMQ69" s="68"/>
      <c r="KMR69" s="68"/>
      <c r="KMS69" s="68"/>
      <c r="KMT69" s="68"/>
      <c r="KMU69" s="68"/>
      <c r="KMV69" s="68"/>
      <c r="KMW69" s="68"/>
      <c r="KMX69" s="68"/>
      <c r="KMY69" s="68"/>
      <c r="KMZ69" s="68"/>
      <c r="KNA69" s="68"/>
      <c r="KNB69" s="68"/>
      <c r="KNC69" s="68"/>
      <c r="KND69" s="68"/>
      <c r="KNE69" s="68"/>
      <c r="KNF69" s="68"/>
      <c r="KNG69" s="68"/>
      <c r="KNH69" s="68"/>
      <c r="KNI69" s="68"/>
      <c r="KNJ69" s="68"/>
      <c r="KNK69" s="68"/>
      <c r="KNL69" s="68"/>
      <c r="KNM69" s="68"/>
      <c r="KNN69" s="68"/>
      <c r="KNO69" s="68"/>
      <c r="KNP69" s="68"/>
      <c r="KNQ69" s="68"/>
      <c r="KNR69" s="68"/>
      <c r="KNS69" s="68"/>
      <c r="KNT69" s="68"/>
      <c r="KNU69" s="68"/>
      <c r="KNV69" s="68"/>
      <c r="KNW69" s="68"/>
      <c r="KNX69" s="68"/>
      <c r="KNY69" s="68"/>
      <c r="KNZ69" s="68"/>
      <c r="KOA69" s="68"/>
      <c r="KOB69" s="68"/>
      <c r="KOC69" s="68"/>
      <c r="KOD69" s="68"/>
      <c r="KOE69" s="68"/>
      <c r="KOF69" s="68"/>
      <c r="KOG69" s="68"/>
      <c r="KOH69" s="68"/>
      <c r="KOI69" s="68"/>
      <c r="KOJ69" s="68"/>
      <c r="KOK69" s="68"/>
      <c r="KOL69" s="68"/>
      <c r="KOM69" s="68"/>
      <c r="KON69" s="68"/>
      <c r="KOO69" s="68"/>
      <c r="KOP69" s="68"/>
      <c r="KOQ69" s="68"/>
      <c r="KOR69" s="68"/>
      <c r="KOS69" s="68"/>
      <c r="KOT69" s="68"/>
      <c r="KOU69" s="68"/>
      <c r="KOV69" s="68"/>
      <c r="KOW69" s="68"/>
      <c r="KOX69" s="68"/>
      <c r="KOY69" s="68"/>
      <c r="KOZ69" s="68"/>
      <c r="KPA69" s="68"/>
      <c r="KPB69" s="68"/>
      <c r="KPC69" s="68"/>
      <c r="KPD69" s="68"/>
      <c r="KPE69" s="68"/>
      <c r="KPF69" s="68"/>
      <c r="KPG69" s="68"/>
      <c r="KPH69" s="68"/>
      <c r="KPI69" s="68"/>
      <c r="KPJ69" s="68"/>
      <c r="KPK69" s="68"/>
      <c r="KPL69" s="68"/>
      <c r="KPM69" s="68"/>
      <c r="KPN69" s="68"/>
      <c r="KPO69" s="68"/>
      <c r="KPP69" s="68"/>
      <c r="KPQ69" s="68"/>
      <c r="KPR69" s="68"/>
      <c r="KPS69" s="68"/>
      <c r="KPT69" s="68"/>
      <c r="KPU69" s="68"/>
      <c r="KPV69" s="68"/>
      <c r="KPW69" s="68"/>
      <c r="KPX69" s="68"/>
      <c r="KPY69" s="68"/>
      <c r="KPZ69" s="68"/>
      <c r="KQA69" s="68"/>
      <c r="KQB69" s="68"/>
      <c r="KQC69" s="68"/>
      <c r="KQD69" s="68"/>
      <c r="KQE69" s="68"/>
      <c r="KQF69" s="68"/>
      <c r="KQG69" s="68"/>
      <c r="KQH69" s="68"/>
      <c r="KQI69" s="68"/>
      <c r="KQJ69" s="68"/>
      <c r="KQK69" s="68"/>
      <c r="KQL69" s="68"/>
      <c r="KQM69" s="68"/>
      <c r="KQN69" s="68"/>
      <c r="KQO69" s="68"/>
      <c r="KQP69" s="68"/>
      <c r="KQQ69" s="68"/>
      <c r="KQR69" s="68"/>
      <c r="KQS69" s="68"/>
      <c r="KQT69" s="68"/>
      <c r="KQU69" s="68"/>
      <c r="KQV69" s="68"/>
      <c r="KQW69" s="68"/>
      <c r="KQX69" s="68"/>
      <c r="KQY69" s="68"/>
      <c r="KQZ69" s="68"/>
      <c r="KRA69" s="68"/>
      <c r="KRB69" s="68"/>
      <c r="KRC69" s="68"/>
      <c r="KRD69" s="68"/>
      <c r="KRE69" s="68"/>
      <c r="KRF69" s="68"/>
      <c r="KRG69" s="68"/>
      <c r="KRH69" s="68"/>
      <c r="KRI69" s="68"/>
      <c r="KRJ69" s="68"/>
      <c r="KRK69" s="68"/>
      <c r="KRL69" s="68"/>
      <c r="KRM69" s="68"/>
      <c r="KRN69" s="68"/>
      <c r="KRO69" s="68"/>
      <c r="KRP69" s="68"/>
      <c r="KRQ69" s="68"/>
      <c r="KRR69" s="68"/>
      <c r="KRS69" s="68"/>
      <c r="KRT69" s="68"/>
      <c r="KRU69" s="68"/>
      <c r="KRV69" s="68"/>
      <c r="KRW69" s="68"/>
      <c r="KRX69" s="68"/>
      <c r="KRY69" s="68"/>
      <c r="KRZ69" s="68"/>
      <c r="KSA69" s="68"/>
      <c r="KSB69" s="68"/>
      <c r="KSC69" s="68"/>
      <c r="KSD69" s="68"/>
      <c r="KSE69" s="68"/>
      <c r="KSF69" s="68"/>
      <c r="KSG69" s="68"/>
      <c r="KSH69" s="68"/>
      <c r="KSI69" s="68"/>
      <c r="KSJ69" s="68"/>
      <c r="KSK69" s="68"/>
      <c r="KSL69" s="68"/>
      <c r="KSM69" s="68"/>
      <c r="KSN69" s="68"/>
      <c r="KSO69" s="68"/>
      <c r="KSP69" s="68"/>
      <c r="KSQ69" s="68"/>
      <c r="KSR69" s="68"/>
      <c r="KSS69" s="68"/>
      <c r="KST69" s="68"/>
      <c r="KSU69" s="68"/>
      <c r="KSV69" s="68"/>
      <c r="KSW69" s="68"/>
      <c r="KSX69" s="68"/>
      <c r="KSY69" s="68"/>
      <c r="KSZ69" s="68"/>
      <c r="KTA69" s="68"/>
      <c r="KTB69" s="68"/>
      <c r="KTC69" s="68"/>
      <c r="KTD69" s="68"/>
      <c r="KTE69" s="68"/>
      <c r="KTF69" s="68"/>
      <c r="KTG69" s="68"/>
      <c r="KTH69" s="68"/>
      <c r="KTI69" s="68"/>
      <c r="KTJ69" s="68"/>
      <c r="KTK69" s="68"/>
      <c r="KTL69" s="68"/>
      <c r="KTM69" s="68"/>
      <c r="KTN69" s="68"/>
      <c r="KTO69" s="68"/>
      <c r="KTP69" s="68"/>
      <c r="KTQ69" s="68"/>
      <c r="KTR69" s="68"/>
      <c r="KTS69" s="68"/>
      <c r="KTT69" s="68"/>
      <c r="KTU69" s="68"/>
      <c r="KTV69" s="68"/>
      <c r="KTW69" s="68"/>
      <c r="KTX69" s="68"/>
      <c r="KTY69" s="68"/>
      <c r="KTZ69" s="68"/>
      <c r="KUA69" s="68"/>
      <c r="KUB69" s="68"/>
      <c r="KUC69" s="68"/>
      <c r="KUD69" s="68"/>
      <c r="KUE69" s="68"/>
      <c r="KUF69" s="68"/>
      <c r="KUG69" s="68"/>
      <c r="KUH69" s="68"/>
      <c r="KUI69" s="68"/>
      <c r="KUJ69" s="68"/>
      <c r="KUK69" s="68"/>
      <c r="KUL69" s="68"/>
      <c r="KUM69" s="68"/>
      <c r="KUN69" s="68"/>
      <c r="KUO69" s="68"/>
      <c r="KUP69" s="68"/>
      <c r="KUQ69" s="68"/>
      <c r="KUR69" s="68"/>
      <c r="KUS69" s="68"/>
      <c r="KUT69" s="68"/>
      <c r="KUU69" s="68"/>
      <c r="KUV69" s="68"/>
      <c r="KUW69" s="68"/>
      <c r="KUX69" s="68"/>
      <c r="KUY69" s="68"/>
      <c r="KUZ69" s="68"/>
      <c r="KVA69" s="68"/>
      <c r="KVB69" s="68"/>
      <c r="KVC69" s="68"/>
      <c r="KVD69" s="68"/>
      <c r="KVE69" s="68"/>
      <c r="KVF69" s="68"/>
      <c r="KVG69" s="68"/>
      <c r="KVH69" s="68"/>
      <c r="KVI69" s="68"/>
      <c r="KVJ69" s="68"/>
      <c r="KVK69" s="68"/>
      <c r="KVL69" s="68"/>
      <c r="KVM69" s="68"/>
      <c r="KVN69" s="68"/>
      <c r="KVO69" s="68"/>
      <c r="KVP69" s="68"/>
      <c r="KVQ69" s="68"/>
      <c r="KVR69" s="68"/>
      <c r="KVS69" s="68"/>
      <c r="KVT69" s="68"/>
      <c r="KVU69" s="68"/>
      <c r="KVV69" s="68"/>
      <c r="KVW69" s="68"/>
      <c r="KVX69" s="68"/>
      <c r="KVY69" s="68"/>
      <c r="KVZ69" s="68"/>
      <c r="KWA69" s="68"/>
      <c r="KWB69" s="68"/>
      <c r="KWC69" s="68"/>
      <c r="KWD69" s="68"/>
      <c r="KWE69" s="68"/>
      <c r="KWF69" s="68"/>
      <c r="KWG69" s="68"/>
      <c r="KWH69" s="68"/>
      <c r="KWI69" s="68"/>
      <c r="KWJ69" s="68"/>
      <c r="KWK69" s="68"/>
      <c r="KWL69" s="68"/>
      <c r="KWM69" s="68"/>
      <c r="KWN69" s="68"/>
      <c r="KWO69" s="68"/>
      <c r="KWP69" s="68"/>
      <c r="KWQ69" s="68"/>
      <c r="KWR69" s="68"/>
      <c r="KWS69" s="68"/>
      <c r="KWT69" s="68"/>
      <c r="KWU69" s="68"/>
      <c r="KWV69" s="68"/>
      <c r="KWW69" s="68"/>
      <c r="KWX69" s="68"/>
      <c r="KWY69" s="68"/>
      <c r="KWZ69" s="68"/>
      <c r="KXA69" s="68"/>
      <c r="KXB69" s="68"/>
      <c r="KXC69" s="68"/>
      <c r="KXD69" s="68"/>
      <c r="KXE69" s="68"/>
      <c r="KXF69" s="68"/>
      <c r="KXG69" s="68"/>
      <c r="KXH69" s="68"/>
      <c r="KXI69" s="68"/>
      <c r="KXJ69" s="68"/>
      <c r="KXK69" s="68"/>
      <c r="KXL69" s="68"/>
      <c r="KXM69" s="68"/>
      <c r="KXN69" s="68"/>
      <c r="KXO69" s="68"/>
      <c r="KXP69" s="68"/>
      <c r="KXQ69" s="68"/>
      <c r="KXR69" s="68"/>
      <c r="KXS69" s="68"/>
      <c r="KXT69" s="68"/>
      <c r="KXU69" s="68"/>
      <c r="KXV69" s="68"/>
      <c r="KXW69" s="68"/>
      <c r="KXX69" s="68"/>
      <c r="KXY69" s="68"/>
      <c r="KXZ69" s="68"/>
      <c r="KYA69" s="68"/>
      <c r="KYB69" s="68"/>
      <c r="KYC69" s="68"/>
      <c r="KYD69" s="68"/>
      <c r="KYE69" s="68"/>
      <c r="KYF69" s="68"/>
      <c r="KYG69" s="68"/>
      <c r="KYH69" s="68"/>
      <c r="KYI69" s="68"/>
      <c r="KYJ69" s="68"/>
      <c r="KYK69" s="68"/>
      <c r="KYL69" s="68"/>
      <c r="KYM69" s="68"/>
      <c r="KYN69" s="68"/>
      <c r="KYO69" s="68"/>
      <c r="KYP69" s="68"/>
      <c r="KYQ69" s="68"/>
      <c r="KYR69" s="68"/>
      <c r="KYS69" s="68"/>
      <c r="KYT69" s="68"/>
      <c r="KYU69" s="68"/>
      <c r="KYV69" s="68"/>
      <c r="KYW69" s="68"/>
      <c r="KYX69" s="68"/>
      <c r="KYY69" s="68"/>
      <c r="KYZ69" s="68"/>
      <c r="KZA69" s="68"/>
      <c r="KZB69" s="68"/>
      <c r="KZC69" s="68"/>
      <c r="KZD69" s="68"/>
      <c r="KZE69" s="68"/>
      <c r="KZF69" s="68"/>
      <c r="KZG69" s="68"/>
      <c r="KZH69" s="68"/>
      <c r="KZI69" s="68"/>
      <c r="KZJ69" s="68"/>
      <c r="KZK69" s="68"/>
      <c r="KZL69" s="68"/>
      <c r="KZM69" s="68"/>
      <c r="KZN69" s="68"/>
      <c r="KZO69" s="68"/>
      <c r="KZP69" s="68"/>
      <c r="KZQ69" s="68"/>
      <c r="KZR69" s="68"/>
      <c r="KZS69" s="68"/>
      <c r="KZT69" s="68"/>
      <c r="KZU69" s="68"/>
      <c r="KZV69" s="68"/>
      <c r="KZW69" s="68"/>
      <c r="KZX69" s="68"/>
      <c r="KZY69" s="68"/>
      <c r="KZZ69" s="68"/>
      <c r="LAA69" s="68"/>
      <c r="LAB69" s="68"/>
      <c r="LAC69" s="68"/>
      <c r="LAD69" s="68"/>
      <c r="LAE69" s="68"/>
      <c r="LAF69" s="68"/>
      <c r="LAG69" s="68"/>
      <c r="LAH69" s="68"/>
      <c r="LAI69" s="68"/>
      <c r="LAJ69" s="68"/>
      <c r="LAK69" s="68"/>
      <c r="LAL69" s="68"/>
      <c r="LAM69" s="68"/>
      <c r="LAN69" s="68"/>
      <c r="LAO69" s="68"/>
      <c r="LAP69" s="68"/>
      <c r="LAQ69" s="68"/>
      <c r="LAR69" s="68"/>
      <c r="LAS69" s="68"/>
      <c r="LAT69" s="68"/>
      <c r="LAU69" s="68"/>
      <c r="LAV69" s="68"/>
      <c r="LAW69" s="68"/>
      <c r="LAX69" s="68"/>
      <c r="LAY69" s="68"/>
      <c r="LAZ69" s="68"/>
      <c r="LBA69" s="68"/>
      <c r="LBB69" s="68"/>
      <c r="LBC69" s="68"/>
      <c r="LBD69" s="68"/>
      <c r="LBE69" s="68"/>
      <c r="LBF69" s="68"/>
      <c r="LBG69" s="68"/>
      <c r="LBH69" s="68"/>
      <c r="LBI69" s="68"/>
      <c r="LBJ69" s="68"/>
      <c r="LBK69" s="68"/>
      <c r="LBL69" s="68"/>
      <c r="LBM69" s="68"/>
      <c r="LBN69" s="68"/>
      <c r="LBO69" s="68"/>
      <c r="LBP69" s="68"/>
      <c r="LBQ69" s="68"/>
      <c r="LBR69" s="68"/>
      <c r="LBS69" s="68"/>
      <c r="LBT69" s="68"/>
      <c r="LBU69" s="68"/>
      <c r="LBV69" s="68"/>
      <c r="LBW69" s="68"/>
      <c r="LBX69" s="68"/>
      <c r="LBY69" s="68"/>
      <c r="LBZ69" s="68"/>
      <c r="LCA69" s="68"/>
      <c r="LCB69" s="68"/>
      <c r="LCC69" s="68"/>
      <c r="LCD69" s="68"/>
      <c r="LCE69" s="68"/>
      <c r="LCF69" s="68"/>
      <c r="LCG69" s="68"/>
      <c r="LCH69" s="68"/>
      <c r="LCI69" s="68"/>
      <c r="LCJ69" s="68"/>
      <c r="LCK69" s="68"/>
      <c r="LCL69" s="68"/>
      <c r="LCM69" s="68"/>
      <c r="LCN69" s="68"/>
      <c r="LCO69" s="68"/>
      <c r="LCP69" s="68"/>
      <c r="LCQ69" s="68"/>
      <c r="LCR69" s="68"/>
      <c r="LCS69" s="68"/>
      <c r="LCT69" s="68"/>
      <c r="LCU69" s="68"/>
      <c r="LCV69" s="68"/>
      <c r="LCW69" s="68"/>
      <c r="LCX69" s="68"/>
      <c r="LCY69" s="68"/>
      <c r="LCZ69" s="68"/>
      <c r="LDA69" s="68"/>
      <c r="LDB69" s="68"/>
      <c r="LDC69" s="68"/>
      <c r="LDD69" s="68"/>
      <c r="LDE69" s="68"/>
      <c r="LDF69" s="68"/>
      <c r="LDG69" s="68"/>
      <c r="LDH69" s="68"/>
      <c r="LDI69" s="68"/>
      <c r="LDJ69" s="68"/>
      <c r="LDK69" s="68"/>
      <c r="LDL69" s="68"/>
      <c r="LDM69" s="68"/>
      <c r="LDN69" s="68"/>
      <c r="LDO69" s="68"/>
      <c r="LDP69" s="68"/>
      <c r="LDQ69" s="68"/>
      <c r="LDR69" s="68"/>
      <c r="LDS69" s="68"/>
      <c r="LDT69" s="68"/>
      <c r="LDU69" s="68"/>
      <c r="LDV69" s="68"/>
      <c r="LDW69" s="68"/>
      <c r="LDX69" s="68"/>
      <c r="LDY69" s="68"/>
      <c r="LDZ69" s="68"/>
      <c r="LEA69" s="68"/>
      <c r="LEB69" s="68"/>
      <c r="LEC69" s="68"/>
      <c r="LED69" s="68"/>
      <c r="LEE69" s="68"/>
      <c r="LEF69" s="68"/>
      <c r="LEG69" s="68"/>
      <c r="LEH69" s="68"/>
      <c r="LEI69" s="68"/>
      <c r="LEJ69" s="68"/>
      <c r="LEK69" s="68"/>
      <c r="LEL69" s="68"/>
      <c r="LEM69" s="68"/>
      <c r="LEN69" s="68"/>
      <c r="LEO69" s="68"/>
      <c r="LEP69" s="68"/>
      <c r="LEQ69" s="68"/>
      <c r="LER69" s="68"/>
      <c r="LES69" s="68"/>
      <c r="LET69" s="68"/>
      <c r="LEU69" s="68"/>
      <c r="LEV69" s="68"/>
      <c r="LEW69" s="68"/>
      <c r="LEX69" s="68"/>
      <c r="LEY69" s="68"/>
      <c r="LEZ69" s="68"/>
      <c r="LFA69" s="68"/>
      <c r="LFB69" s="68"/>
      <c r="LFC69" s="68"/>
      <c r="LFD69" s="68"/>
      <c r="LFE69" s="68"/>
      <c r="LFF69" s="68"/>
      <c r="LFG69" s="68"/>
      <c r="LFH69" s="68"/>
      <c r="LFI69" s="68"/>
      <c r="LFJ69" s="68"/>
      <c r="LFK69" s="68"/>
      <c r="LFL69" s="68"/>
      <c r="LFM69" s="68"/>
      <c r="LFN69" s="68"/>
      <c r="LFO69" s="68"/>
      <c r="LFP69" s="68"/>
      <c r="LFQ69" s="68"/>
      <c r="LFR69" s="68"/>
      <c r="LFS69" s="68"/>
      <c r="LFT69" s="68"/>
      <c r="LFU69" s="68"/>
      <c r="LFV69" s="68"/>
      <c r="LFW69" s="68"/>
      <c r="LFX69" s="68"/>
      <c r="LFY69" s="68"/>
      <c r="LFZ69" s="68"/>
      <c r="LGA69" s="68"/>
      <c r="LGB69" s="68"/>
      <c r="LGC69" s="68"/>
      <c r="LGD69" s="68"/>
      <c r="LGE69" s="68"/>
      <c r="LGF69" s="68"/>
      <c r="LGG69" s="68"/>
      <c r="LGH69" s="68"/>
      <c r="LGI69" s="68"/>
      <c r="LGJ69" s="68"/>
      <c r="LGK69" s="68"/>
      <c r="LGL69" s="68"/>
      <c r="LGM69" s="68"/>
      <c r="LGN69" s="68"/>
      <c r="LGO69" s="68"/>
      <c r="LGP69" s="68"/>
      <c r="LGQ69" s="68"/>
      <c r="LGR69" s="68"/>
      <c r="LGS69" s="68"/>
      <c r="LGT69" s="68"/>
      <c r="LGU69" s="68"/>
      <c r="LGV69" s="68"/>
      <c r="LGW69" s="68"/>
      <c r="LGX69" s="68"/>
      <c r="LGY69" s="68"/>
      <c r="LGZ69" s="68"/>
      <c r="LHA69" s="68"/>
      <c r="LHB69" s="68"/>
      <c r="LHC69" s="68"/>
      <c r="LHD69" s="68"/>
      <c r="LHE69" s="68"/>
      <c r="LHF69" s="68"/>
      <c r="LHG69" s="68"/>
      <c r="LHH69" s="68"/>
      <c r="LHI69" s="68"/>
      <c r="LHJ69" s="68"/>
      <c r="LHK69" s="68"/>
      <c r="LHL69" s="68"/>
      <c r="LHM69" s="68"/>
      <c r="LHN69" s="68"/>
      <c r="LHO69" s="68"/>
      <c r="LHP69" s="68"/>
      <c r="LHQ69" s="68"/>
      <c r="LHR69" s="68"/>
      <c r="LHS69" s="68"/>
      <c r="LHT69" s="68"/>
      <c r="LHU69" s="68"/>
      <c r="LHV69" s="68"/>
      <c r="LHW69" s="68"/>
      <c r="LHX69" s="68"/>
      <c r="LHY69" s="68"/>
      <c r="LHZ69" s="68"/>
      <c r="LIA69" s="68"/>
      <c r="LIB69" s="68"/>
      <c r="LIC69" s="68"/>
      <c r="LID69" s="68"/>
      <c r="LIE69" s="68"/>
      <c r="LIF69" s="68"/>
      <c r="LIG69" s="68"/>
      <c r="LIH69" s="68"/>
      <c r="LII69" s="68"/>
      <c r="LIJ69" s="68"/>
      <c r="LIK69" s="68"/>
      <c r="LIL69" s="68"/>
      <c r="LIM69" s="68"/>
      <c r="LIN69" s="68"/>
      <c r="LIO69" s="68"/>
      <c r="LIP69" s="68"/>
      <c r="LIQ69" s="68"/>
      <c r="LIR69" s="68"/>
      <c r="LIS69" s="68"/>
      <c r="LIT69" s="68"/>
      <c r="LIU69" s="68"/>
      <c r="LIV69" s="68"/>
      <c r="LIW69" s="68"/>
      <c r="LIX69" s="68"/>
      <c r="LIY69" s="68"/>
      <c r="LIZ69" s="68"/>
      <c r="LJA69" s="68"/>
      <c r="LJB69" s="68"/>
      <c r="LJC69" s="68"/>
      <c r="LJD69" s="68"/>
      <c r="LJE69" s="68"/>
      <c r="LJF69" s="68"/>
      <c r="LJG69" s="68"/>
      <c r="LJH69" s="68"/>
      <c r="LJI69" s="68"/>
      <c r="LJJ69" s="68"/>
      <c r="LJK69" s="68"/>
      <c r="LJL69" s="68"/>
      <c r="LJM69" s="68"/>
      <c r="LJN69" s="68"/>
      <c r="LJO69" s="68"/>
      <c r="LJP69" s="68"/>
      <c r="LJQ69" s="68"/>
      <c r="LJR69" s="68"/>
      <c r="LJS69" s="68"/>
      <c r="LJT69" s="68"/>
      <c r="LJU69" s="68"/>
      <c r="LJV69" s="68"/>
      <c r="LJW69" s="68"/>
      <c r="LJX69" s="68"/>
      <c r="LJY69" s="68"/>
      <c r="LJZ69" s="68"/>
      <c r="LKA69" s="68"/>
      <c r="LKB69" s="68"/>
      <c r="LKC69" s="68"/>
      <c r="LKD69" s="68"/>
      <c r="LKE69" s="68"/>
      <c r="LKF69" s="68"/>
      <c r="LKG69" s="68"/>
      <c r="LKH69" s="68"/>
      <c r="LKI69" s="68"/>
      <c r="LKJ69" s="68"/>
      <c r="LKK69" s="68"/>
      <c r="LKL69" s="68"/>
      <c r="LKM69" s="68"/>
      <c r="LKN69" s="68"/>
      <c r="LKO69" s="68"/>
      <c r="LKP69" s="68"/>
      <c r="LKQ69" s="68"/>
      <c r="LKR69" s="68"/>
      <c r="LKS69" s="68"/>
      <c r="LKT69" s="68"/>
      <c r="LKU69" s="68"/>
      <c r="LKV69" s="68"/>
      <c r="LKW69" s="68"/>
      <c r="LKX69" s="68"/>
      <c r="LKY69" s="68"/>
      <c r="LKZ69" s="68"/>
      <c r="LLA69" s="68"/>
      <c r="LLB69" s="68"/>
      <c r="LLC69" s="68"/>
      <c r="LLD69" s="68"/>
      <c r="LLE69" s="68"/>
      <c r="LLF69" s="68"/>
      <c r="LLG69" s="68"/>
      <c r="LLH69" s="68"/>
      <c r="LLI69" s="68"/>
      <c r="LLJ69" s="68"/>
      <c r="LLK69" s="68"/>
      <c r="LLL69" s="68"/>
      <c r="LLM69" s="68"/>
      <c r="LLN69" s="68"/>
      <c r="LLO69" s="68"/>
      <c r="LLP69" s="68"/>
      <c r="LLQ69" s="68"/>
      <c r="LLR69" s="68"/>
      <c r="LLS69" s="68"/>
      <c r="LLT69" s="68"/>
      <c r="LLU69" s="68"/>
      <c r="LLV69" s="68"/>
      <c r="LLW69" s="68"/>
      <c r="LLX69" s="68"/>
      <c r="LLY69" s="68"/>
      <c r="LLZ69" s="68"/>
      <c r="LMA69" s="68"/>
      <c r="LMB69" s="68"/>
      <c r="LMC69" s="68"/>
      <c r="LMD69" s="68"/>
      <c r="LME69" s="68"/>
      <c r="LMF69" s="68"/>
      <c r="LMG69" s="68"/>
      <c r="LMH69" s="68"/>
      <c r="LMI69" s="68"/>
      <c r="LMJ69" s="68"/>
      <c r="LMK69" s="68"/>
      <c r="LML69" s="68"/>
      <c r="LMM69" s="68"/>
      <c r="LMN69" s="68"/>
      <c r="LMO69" s="68"/>
      <c r="LMP69" s="68"/>
      <c r="LMQ69" s="68"/>
      <c r="LMR69" s="68"/>
      <c r="LMS69" s="68"/>
      <c r="LMT69" s="68"/>
      <c r="LMU69" s="68"/>
      <c r="LMV69" s="68"/>
      <c r="LMW69" s="68"/>
      <c r="LMX69" s="68"/>
      <c r="LMY69" s="68"/>
      <c r="LMZ69" s="68"/>
      <c r="LNA69" s="68"/>
      <c r="LNB69" s="68"/>
      <c r="LNC69" s="68"/>
      <c r="LND69" s="68"/>
      <c r="LNE69" s="68"/>
      <c r="LNF69" s="68"/>
      <c r="LNG69" s="68"/>
      <c r="LNH69" s="68"/>
      <c r="LNI69" s="68"/>
      <c r="LNJ69" s="68"/>
      <c r="LNK69" s="68"/>
      <c r="LNL69" s="68"/>
      <c r="LNM69" s="68"/>
      <c r="LNN69" s="68"/>
      <c r="LNO69" s="68"/>
      <c r="LNP69" s="68"/>
      <c r="LNQ69" s="68"/>
      <c r="LNR69" s="68"/>
      <c r="LNS69" s="68"/>
      <c r="LNT69" s="68"/>
      <c r="LNU69" s="68"/>
      <c r="LNV69" s="68"/>
      <c r="LNW69" s="68"/>
      <c r="LNX69" s="68"/>
      <c r="LNY69" s="68"/>
      <c r="LNZ69" s="68"/>
      <c r="LOA69" s="68"/>
      <c r="LOB69" s="68"/>
      <c r="LOC69" s="68"/>
      <c r="LOD69" s="68"/>
      <c r="LOE69" s="68"/>
      <c r="LOF69" s="68"/>
      <c r="LOG69" s="68"/>
      <c r="LOH69" s="68"/>
      <c r="LOI69" s="68"/>
      <c r="LOJ69" s="68"/>
      <c r="LOK69" s="68"/>
      <c r="LOL69" s="68"/>
      <c r="LOM69" s="68"/>
      <c r="LON69" s="68"/>
      <c r="LOO69" s="68"/>
      <c r="LOP69" s="68"/>
      <c r="LOQ69" s="68"/>
      <c r="LOR69" s="68"/>
      <c r="LOS69" s="68"/>
      <c r="LOT69" s="68"/>
      <c r="LOU69" s="68"/>
      <c r="LOV69" s="68"/>
      <c r="LOW69" s="68"/>
      <c r="LOX69" s="68"/>
      <c r="LOY69" s="68"/>
      <c r="LOZ69" s="68"/>
      <c r="LPA69" s="68"/>
      <c r="LPB69" s="68"/>
      <c r="LPC69" s="68"/>
      <c r="LPD69" s="68"/>
      <c r="LPE69" s="68"/>
      <c r="LPF69" s="68"/>
      <c r="LPG69" s="68"/>
      <c r="LPH69" s="68"/>
      <c r="LPI69" s="68"/>
      <c r="LPJ69" s="68"/>
      <c r="LPK69" s="68"/>
      <c r="LPL69" s="68"/>
      <c r="LPM69" s="68"/>
      <c r="LPN69" s="68"/>
      <c r="LPO69" s="68"/>
      <c r="LPP69" s="68"/>
      <c r="LPQ69" s="68"/>
      <c r="LPR69" s="68"/>
      <c r="LPS69" s="68"/>
      <c r="LPT69" s="68"/>
      <c r="LPU69" s="68"/>
      <c r="LPV69" s="68"/>
      <c r="LPW69" s="68"/>
      <c r="LPX69" s="68"/>
      <c r="LPY69" s="68"/>
      <c r="LPZ69" s="68"/>
      <c r="LQA69" s="68"/>
      <c r="LQB69" s="68"/>
      <c r="LQC69" s="68"/>
      <c r="LQD69" s="68"/>
      <c r="LQE69" s="68"/>
      <c r="LQF69" s="68"/>
      <c r="LQG69" s="68"/>
      <c r="LQH69" s="68"/>
      <c r="LQI69" s="68"/>
      <c r="LQJ69" s="68"/>
      <c r="LQK69" s="68"/>
      <c r="LQL69" s="68"/>
      <c r="LQM69" s="68"/>
      <c r="LQN69" s="68"/>
      <c r="LQO69" s="68"/>
      <c r="LQP69" s="68"/>
      <c r="LQQ69" s="68"/>
      <c r="LQR69" s="68"/>
      <c r="LQS69" s="68"/>
      <c r="LQT69" s="68"/>
      <c r="LQU69" s="68"/>
      <c r="LQV69" s="68"/>
      <c r="LQW69" s="68"/>
      <c r="LQX69" s="68"/>
      <c r="LQY69" s="68"/>
      <c r="LQZ69" s="68"/>
      <c r="LRA69" s="68"/>
      <c r="LRB69" s="68"/>
      <c r="LRC69" s="68"/>
      <c r="LRD69" s="68"/>
      <c r="LRE69" s="68"/>
      <c r="LRF69" s="68"/>
      <c r="LRG69" s="68"/>
      <c r="LRH69" s="68"/>
      <c r="LRI69" s="68"/>
      <c r="LRJ69" s="68"/>
      <c r="LRK69" s="68"/>
      <c r="LRL69" s="68"/>
      <c r="LRM69" s="68"/>
      <c r="LRN69" s="68"/>
      <c r="LRO69" s="68"/>
      <c r="LRP69" s="68"/>
      <c r="LRQ69" s="68"/>
      <c r="LRR69" s="68"/>
      <c r="LRS69" s="68"/>
      <c r="LRT69" s="68"/>
      <c r="LRU69" s="68"/>
      <c r="LRV69" s="68"/>
      <c r="LRW69" s="68"/>
      <c r="LRX69" s="68"/>
      <c r="LRY69" s="68"/>
      <c r="LRZ69" s="68"/>
      <c r="LSA69" s="68"/>
      <c r="LSB69" s="68"/>
      <c r="LSC69" s="68"/>
      <c r="LSD69" s="68"/>
      <c r="LSE69" s="68"/>
      <c r="LSF69" s="68"/>
      <c r="LSG69" s="68"/>
      <c r="LSH69" s="68"/>
      <c r="LSI69" s="68"/>
      <c r="LSJ69" s="68"/>
      <c r="LSK69" s="68"/>
      <c r="LSL69" s="68"/>
      <c r="LSM69" s="68"/>
      <c r="LSN69" s="68"/>
      <c r="LSO69" s="68"/>
      <c r="LSP69" s="68"/>
      <c r="LSQ69" s="68"/>
      <c r="LSR69" s="68"/>
      <c r="LSS69" s="68"/>
      <c r="LST69" s="68"/>
      <c r="LSU69" s="68"/>
      <c r="LSV69" s="68"/>
      <c r="LSW69" s="68"/>
      <c r="LSX69" s="68"/>
      <c r="LSY69" s="68"/>
      <c r="LSZ69" s="68"/>
      <c r="LTA69" s="68"/>
      <c r="LTB69" s="68"/>
      <c r="LTC69" s="68"/>
      <c r="LTD69" s="68"/>
      <c r="LTE69" s="68"/>
      <c r="LTF69" s="68"/>
      <c r="LTG69" s="68"/>
      <c r="LTH69" s="68"/>
      <c r="LTI69" s="68"/>
      <c r="LTJ69" s="68"/>
      <c r="LTK69" s="68"/>
      <c r="LTL69" s="68"/>
      <c r="LTM69" s="68"/>
      <c r="LTN69" s="68"/>
      <c r="LTO69" s="68"/>
      <c r="LTP69" s="68"/>
      <c r="LTQ69" s="68"/>
      <c r="LTR69" s="68"/>
      <c r="LTS69" s="68"/>
      <c r="LTT69" s="68"/>
      <c r="LTU69" s="68"/>
      <c r="LTV69" s="68"/>
      <c r="LTW69" s="68"/>
      <c r="LTX69" s="68"/>
      <c r="LTY69" s="68"/>
      <c r="LTZ69" s="68"/>
      <c r="LUA69" s="68"/>
      <c r="LUB69" s="68"/>
      <c r="LUC69" s="68"/>
      <c r="LUD69" s="68"/>
      <c r="LUE69" s="68"/>
      <c r="LUF69" s="68"/>
      <c r="LUG69" s="68"/>
      <c r="LUH69" s="68"/>
      <c r="LUI69" s="68"/>
      <c r="LUJ69" s="68"/>
      <c r="LUK69" s="68"/>
      <c r="LUL69" s="68"/>
      <c r="LUM69" s="68"/>
      <c r="LUN69" s="68"/>
      <c r="LUO69" s="68"/>
      <c r="LUP69" s="68"/>
      <c r="LUQ69" s="68"/>
      <c r="LUR69" s="68"/>
      <c r="LUS69" s="68"/>
      <c r="LUT69" s="68"/>
      <c r="LUU69" s="68"/>
      <c r="LUV69" s="68"/>
      <c r="LUW69" s="68"/>
      <c r="LUX69" s="68"/>
      <c r="LUY69" s="68"/>
      <c r="LUZ69" s="68"/>
      <c r="LVA69" s="68"/>
      <c r="LVB69" s="68"/>
      <c r="LVC69" s="68"/>
      <c r="LVD69" s="68"/>
      <c r="LVE69" s="68"/>
      <c r="LVF69" s="68"/>
      <c r="LVG69" s="68"/>
      <c r="LVH69" s="68"/>
      <c r="LVI69" s="68"/>
      <c r="LVJ69" s="68"/>
      <c r="LVK69" s="68"/>
      <c r="LVL69" s="68"/>
      <c r="LVM69" s="68"/>
      <c r="LVN69" s="68"/>
      <c r="LVO69" s="68"/>
      <c r="LVP69" s="68"/>
      <c r="LVQ69" s="68"/>
      <c r="LVR69" s="68"/>
      <c r="LVS69" s="68"/>
      <c r="LVT69" s="68"/>
      <c r="LVU69" s="68"/>
      <c r="LVV69" s="68"/>
      <c r="LVW69" s="68"/>
      <c r="LVX69" s="68"/>
      <c r="LVY69" s="68"/>
      <c r="LVZ69" s="68"/>
      <c r="LWA69" s="68"/>
      <c r="LWB69" s="68"/>
      <c r="LWC69" s="68"/>
      <c r="LWD69" s="68"/>
      <c r="LWE69" s="68"/>
      <c r="LWF69" s="68"/>
      <c r="LWG69" s="68"/>
      <c r="LWH69" s="68"/>
      <c r="LWI69" s="68"/>
      <c r="LWJ69" s="68"/>
      <c r="LWK69" s="68"/>
      <c r="LWL69" s="68"/>
      <c r="LWM69" s="68"/>
      <c r="LWN69" s="68"/>
      <c r="LWO69" s="68"/>
      <c r="LWP69" s="68"/>
      <c r="LWQ69" s="68"/>
      <c r="LWR69" s="68"/>
      <c r="LWS69" s="68"/>
      <c r="LWT69" s="68"/>
      <c r="LWU69" s="68"/>
      <c r="LWV69" s="68"/>
      <c r="LWW69" s="68"/>
      <c r="LWX69" s="68"/>
      <c r="LWY69" s="68"/>
      <c r="LWZ69" s="68"/>
      <c r="LXA69" s="68"/>
      <c r="LXB69" s="68"/>
      <c r="LXC69" s="68"/>
      <c r="LXD69" s="68"/>
      <c r="LXE69" s="68"/>
      <c r="LXF69" s="68"/>
      <c r="LXG69" s="68"/>
      <c r="LXH69" s="68"/>
      <c r="LXI69" s="68"/>
      <c r="LXJ69" s="68"/>
      <c r="LXK69" s="68"/>
      <c r="LXL69" s="68"/>
      <c r="LXM69" s="68"/>
      <c r="LXN69" s="68"/>
      <c r="LXO69" s="68"/>
      <c r="LXP69" s="68"/>
      <c r="LXQ69" s="68"/>
      <c r="LXR69" s="68"/>
      <c r="LXS69" s="68"/>
      <c r="LXT69" s="68"/>
      <c r="LXU69" s="68"/>
      <c r="LXV69" s="68"/>
      <c r="LXW69" s="68"/>
      <c r="LXX69" s="68"/>
      <c r="LXY69" s="68"/>
      <c r="LXZ69" s="68"/>
      <c r="LYA69" s="68"/>
      <c r="LYB69" s="68"/>
      <c r="LYC69" s="68"/>
      <c r="LYD69" s="68"/>
      <c r="LYE69" s="68"/>
      <c r="LYF69" s="68"/>
      <c r="LYG69" s="68"/>
      <c r="LYH69" s="68"/>
      <c r="LYI69" s="68"/>
      <c r="LYJ69" s="68"/>
      <c r="LYK69" s="68"/>
      <c r="LYL69" s="68"/>
      <c r="LYM69" s="68"/>
      <c r="LYN69" s="68"/>
      <c r="LYO69" s="68"/>
      <c r="LYP69" s="68"/>
      <c r="LYQ69" s="68"/>
      <c r="LYR69" s="68"/>
      <c r="LYS69" s="68"/>
      <c r="LYT69" s="68"/>
      <c r="LYU69" s="68"/>
      <c r="LYV69" s="68"/>
      <c r="LYW69" s="68"/>
      <c r="LYX69" s="68"/>
      <c r="LYY69" s="68"/>
      <c r="LYZ69" s="68"/>
      <c r="LZA69" s="68"/>
      <c r="LZB69" s="68"/>
      <c r="LZC69" s="68"/>
      <c r="LZD69" s="68"/>
      <c r="LZE69" s="68"/>
      <c r="LZF69" s="68"/>
      <c r="LZG69" s="68"/>
      <c r="LZH69" s="68"/>
      <c r="LZI69" s="68"/>
      <c r="LZJ69" s="68"/>
      <c r="LZK69" s="68"/>
      <c r="LZL69" s="68"/>
      <c r="LZM69" s="68"/>
      <c r="LZN69" s="68"/>
      <c r="LZO69" s="68"/>
      <c r="LZP69" s="68"/>
      <c r="LZQ69" s="68"/>
      <c r="LZR69" s="68"/>
      <c r="LZS69" s="68"/>
      <c r="LZT69" s="68"/>
      <c r="LZU69" s="68"/>
      <c r="LZV69" s="68"/>
      <c r="LZW69" s="68"/>
      <c r="LZX69" s="68"/>
      <c r="LZY69" s="68"/>
      <c r="LZZ69" s="68"/>
      <c r="MAA69" s="68"/>
      <c r="MAB69" s="68"/>
      <c r="MAC69" s="68"/>
      <c r="MAD69" s="68"/>
      <c r="MAE69" s="68"/>
      <c r="MAF69" s="68"/>
      <c r="MAG69" s="68"/>
      <c r="MAH69" s="68"/>
      <c r="MAI69" s="68"/>
      <c r="MAJ69" s="68"/>
      <c r="MAK69" s="68"/>
      <c r="MAL69" s="68"/>
      <c r="MAM69" s="68"/>
      <c r="MAN69" s="68"/>
      <c r="MAO69" s="68"/>
      <c r="MAP69" s="68"/>
      <c r="MAQ69" s="68"/>
      <c r="MAR69" s="68"/>
      <c r="MAS69" s="68"/>
      <c r="MAT69" s="68"/>
      <c r="MAU69" s="68"/>
      <c r="MAV69" s="68"/>
      <c r="MAW69" s="68"/>
      <c r="MAX69" s="68"/>
      <c r="MAY69" s="68"/>
      <c r="MAZ69" s="68"/>
      <c r="MBA69" s="68"/>
      <c r="MBB69" s="68"/>
      <c r="MBC69" s="68"/>
      <c r="MBD69" s="68"/>
      <c r="MBE69" s="68"/>
      <c r="MBF69" s="68"/>
      <c r="MBG69" s="68"/>
      <c r="MBH69" s="68"/>
      <c r="MBI69" s="68"/>
      <c r="MBJ69" s="68"/>
      <c r="MBK69" s="68"/>
      <c r="MBL69" s="68"/>
      <c r="MBM69" s="68"/>
      <c r="MBN69" s="68"/>
      <c r="MBO69" s="68"/>
      <c r="MBP69" s="68"/>
      <c r="MBQ69" s="68"/>
      <c r="MBR69" s="68"/>
      <c r="MBS69" s="68"/>
      <c r="MBT69" s="68"/>
      <c r="MBU69" s="68"/>
      <c r="MBV69" s="68"/>
      <c r="MBW69" s="68"/>
      <c r="MBX69" s="68"/>
      <c r="MBY69" s="68"/>
      <c r="MBZ69" s="68"/>
      <c r="MCA69" s="68"/>
      <c r="MCB69" s="68"/>
      <c r="MCC69" s="68"/>
      <c r="MCD69" s="68"/>
      <c r="MCE69" s="68"/>
      <c r="MCF69" s="68"/>
      <c r="MCG69" s="68"/>
      <c r="MCH69" s="68"/>
      <c r="MCI69" s="68"/>
      <c r="MCJ69" s="68"/>
      <c r="MCK69" s="68"/>
      <c r="MCL69" s="68"/>
      <c r="MCM69" s="68"/>
      <c r="MCN69" s="68"/>
      <c r="MCO69" s="68"/>
      <c r="MCP69" s="68"/>
      <c r="MCQ69" s="68"/>
      <c r="MCR69" s="68"/>
      <c r="MCS69" s="68"/>
      <c r="MCT69" s="68"/>
      <c r="MCU69" s="68"/>
      <c r="MCV69" s="68"/>
      <c r="MCW69" s="68"/>
      <c r="MCX69" s="68"/>
      <c r="MCY69" s="68"/>
      <c r="MCZ69" s="68"/>
      <c r="MDA69" s="68"/>
      <c r="MDB69" s="68"/>
      <c r="MDC69" s="68"/>
      <c r="MDD69" s="68"/>
      <c r="MDE69" s="68"/>
      <c r="MDF69" s="68"/>
      <c r="MDG69" s="68"/>
      <c r="MDH69" s="68"/>
      <c r="MDI69" s="68"/>
      <c r="MDJ69" s="68"/>
      <c r="MDK69" s="68"/>
      <c r="MDL69" s="68"/>
      <c r="MDM69" s="68"/>
      <c r="MDN69" s="68"/>
      <c r="MDO69" s="68"/>
      <c r="MDP69" s="68"/>
      <c r="MDQ69" s="68"/>
      <c r="MDR69" s="68"/>
      <c r="MDS69" s="68"/>
      <c r="MDT69" s="68"/>
      <c r="MDU69" s="68"/>
      <c r="MDV69" s="68"/>
      <c r="MDW69" s="68"/>
      <c r="MDX69" s="68"/>
      <c r="MDY69" s="68"/>
      <c r="MDZ69" s="68"/>
      <c r="MEA69" s="68"/>
      <c r="MEB69" s="68"/>
      <c r="MEC69" s="68"/>
      <c r="MED69" s="68"/>
      <c r="MEE69" s="68"/>
      <c r="MEF69" s="68"/>
      <c r="MEG69" s="68"/>
      <c r="MEH69" s="68"/>
      <c r="MEI69" s="68"/>
      <c r="MEJ69" s="68"/>
      <c r="MEK69" s="68"/>
      <c r="MEL69" s="68"/>
      <c r="MEM69" s="68"/>
      <c r="MEN69" s="68"/>
      <c r="MEO69" s="68"/>
      <c r="MEP69" s="68"/>
      <c r="MEQ69" s="68"/>
      <c r="MER69" s="68"/>
      <c r="MES69" s="68"/>
      <c r="MET69" s="68"/>
      <c r="MEU69" s="68"/>
      <c r="MEV69" s="68"/>
      <c r="MEW69" s="68"/>
      <c r="MEX69" s="68"/>
      <c r="MEY69" s="68"/>
      <c r="MEZ69" s="68"/>
      <c r="MFA69" s="68"/>
      <c r="MFB69" s="68"/>
      <c r="MFC69" s="68"/>
      <c r="MFD69" s="68"/>
      <c r="MFE69" s="68"/>
      <c r="MFF69" s="68"/>
      <c r="MFG69" s="68"/>
      <c r="MFH69" s="68"/>
      <c r="MFI69" s="68"/>
      <c r="MFJ69" s="68"/>
      <c r="MFK69" s="68"/>
      <c r="MFL69" s="68"/>
      <c r="MFM69" s="68"/>
      <c r="MFN69" s="68"/>
      <c r="MFO69" s="68"/>
      <c r="MFP69" s="68"/>
      <c r="MFQ69" s="68"/>
      <c r="MFR69" s="68"/>
      <c r="MFS69" s="68"/>
      <c r="MFT69" s="68"/>
      <c r="MFU69" s="68"/>
      <c r="MFV69" s="68"/>
      <c r="MFW69" s="68"/>
      <c r="MFX69" s="68"/>
      <c r="MFY69" s="68"/>
      <c r="MFZ69" s="68"/>
      <c r="MGA69" s="68"/>
      <c r="MGB69" s="68"/>
      <c r="MGC69" s="68"/>
      <c r="MGD69" s="68"/>
      <c r="MGE69" s="68"/>
      <c r="MGF69" s="68"/>
      <c r="MGG69" s="68"/>
      <c r="MGH69" s="68"/>
      <c r="MGI69" s="68"/>
      <c r="MGJ69" s="68"/>
      <c r="MGK69" s="68"/>
      <c r="MGL69" s="68"/>
      <c r="MGM69" s="68"/>
      <c r="MGN69" s="68"/>
      <c r="MGO69" s="68"/>
      <c r="MGP69" s="68"/>
      <c r="MGQ69" s="68"/>
      <c r="MGR69" s="68"/>
      <c r="MGS69" s="68"/>
      <c r="MGT69" s="68"/>
      <c r="MGU69" s="68"/>
      <c r="MGV69" s="68"/>
      <c r="MGW69" s="68"/>
      <c r="MGX69" s="68"/>
      <c r="MGY69" s="68"/>
      <c r="MGZ69" s="68"/>
      <c r="MHA69" s="68"/>
      <c r="MHB69" s="68"/>
      <c r="MHC69" s="68"/>
      <c r="MHD69" s="68"/>
      <c r="MHE69" s="68"/>
      <c r="MHF69" s="68"/>
      <c r="MHG69" s="68"/>
      <c r="MHH69" s="68"/>
      <c r="MHI69" s="68"/>
      <c r="MHJ69" s="68"/>
      <c r="MHK69" s="68"/>
      <c r="MHL69" s="68"/>
      <c r="MHM69" s="68"/>
      <c r="MHN69" s="68"/>
      <c r="MHO69" s="68"/>
      <c r="MHP69" s="68"/>
      <c r="MHQ69" s="68"/>
      <c r="MHR69" s="68"/>
      <c r="MHS69" s="68"/>
      <c r="MHT69" s="68"/>
      <c r="MHU69" s="68"/>
      <c r="MHV69" s="68"/>
      <c r="MHW69" s="68"/>
      <c r="MHX69" s="68"/>
      <c r="MHY69" s="68"/>
      <c r="MHZ69" s="68"/>
      <c r="MIA69" s="68"/>
      <c r="MIB69" s="68"/>
      <c r="MIC69" s="68"/>
      <c r="MID69" s="68"/>
      <c r="MIE69" s="68"/>
      <c r="MIF69" s="68"/>
      <c r="MIG69" s="68"/>
      <c r="MIH69" s="68"/>
      <c r="MII69" s="68"/>
      <c r="MIJ69" s="68"/>
      <c r="MIK69" s="68"/>
      <c r="MIL69" s="68"/>
      <c r="MIM69" s="68"/>
      <c r="MIN69" s="68"/>
      <c r="MIO69" s="68"/>
      <c r="MIP69" s="68"/>
      <c r="MIQ69" s="68"/>
      <c r="MIR69" s="68"/>
      <c r="MIS69" s="68"/>
      <c r="MIT69" s="68"/>
      <c r="MIU69" s="68"/>
      <c r="MIV69" s="68"/>
      <c r="MIW69" s="68"/>
      <c r="MIX69" s="68"/>
      <c r="MIY69" s="68"/>
      <c r="MIZ69" s="68"/>
      <c r="MJA69" s="68"/>
      <c r="MJB69" s="68"/>
      <c r="MJC69" s="68"/>
      <c r="MJD69" s="68"/>
      <c r="MJE69" s="68"/>
      <c r="MJF69" s="68"/>
      <c r="MJG69" s="68"/>
      <c r="MJH69" s="68"/>
      <c r="MJI69" s="68"/>
      <c r="MJJ69" s="68"/>
      <c r="MJK69" s="68"/>
      <c r="MJL69" s="68"/>
      <c r="MJM69" s="68"/>
      <c r="MJN69" s="68"/>
      <c r="MJO69" s="68"/>
      <c r="MJP69" s="68"/>
      <c r="MJQ69" s="68"/>
      <c r="MJR69" s="68"/>
      <c r="MJS69" s="68"/>
      <c r="MJT69" s="68"/>
      <c r="MJU69" s="68"/>
      <c r="MJV69" s="68"/>
      <c r="MJW69" s="68"/>
      <c r="MJX69" s="68"/>
      <c r="MJY69" s="68"/>
      <c r="MJZ69" s="68"/>
      <c r="MKA69" s="68"/>
      <c r="MKB69" s="68"/>
      <c r="MKC69" s="68"/>
      <c r="MKD69" s="68"/>
      <c r="MKE69" s="68"/>
      <c r="MKF69" s="68"/>
      <c r="MKG69" s="68"/>
      <c r="MKH69" s="68"/>
      <c r="MKI69" s="68"/>
      <c r="MKJ69" s="68"/>
      <c r="MKK69" s="68"/>
      <c r="MKL69" s="68"/>
      <c r="MKM69" s="68"/>
      <c r="MKN69" s="68"/>
      <c r="MKO69" s="68"/>
      <c r="MKP69" s="68"/>
      <c r="MKQ69" s="68"/>
      <c r="MKR69" s="68"/>
      <c r="MKS69" s="68"/>
      <c r="MKT69" s="68"/>
      <c r="MKU69" s="68"/>
      <c r="MKV69" s="68"/>
      <c r="MKW69" s="68"/>
      <c r="MKX69" s="68"/>
      <c r="MKY69" s="68"/>
      <c r="MKZ69" s="68"/>
      <c r="MLA69" s="68"/>
      <c r="MLB69" s="68"/>
      <c r="MLC69" s="68"/>
      <c r="MLD69" s="68"/>
      <c r="MLE69" s="68"/>
      <c r="MLF69" s="68"/>
      <c r="MLG69" s="68"/>
      <c r="MLH69" s="68"/>
      <c r="MLI69" s="68"/>
      <c r="MLJ69" s="68"/>
      <c r="MLK69" s="68"/>
      <c r="MLL69" s="68"/>
      <c r="MLM69" s="68"/>
      <c r="MLN69" s="68"/>
      <c r="MLO69" s="68"/>
      <c r="MLP69" s="68"/>
      <c r="MLQ69" s="68"/>
      <c r="MLR69" s="68"/>
      <c r="MLS69" s="68"/>
      <c r="MLT69" s="68"/>
      <c r="MLU69" s="68"/>
      <c r="MLV69" s="68"/>
      <c r="MLW69" s="68"/>
      <c r="MLX69" s="68"/>
      <c r="MLY69" s="68"/>
      <c r="MLZ69" s="68"/>
      <c r="MMA69" s="68"/>
      <c r="MMB69" s="68"/>
      <c r="MMC69" s="68"/>
      <c r="MMD69" s="68"/>
      <c r="MME69" s="68"/>
      <c r="MMF69" s="68"/>
      <c r="MMG69" s="68"/>
      <c r="MMH69" s="68"/>
      <c r="MMI69" s="68"/>
      <c r="MMJ69" s="68"/>
      <c r="MMK69" s="68"/>
      <c r="MML69" s="68"/>
      <c r="MMM69" s="68"/>
      <c r="MMN69" s="68"/>
      <c r="MMO69" s="68"/>
      <c r="MMP69" s="68"/>
      <c r="MMQ69" s="68"/>
      <c r="MMR69" s="68"/>
      <c r="MMS69" s="68"/>
      <c r="MMT69" s="68"/>
      <c r="MMU69" s="68"/>
      <c r="MMV69" s="68"/>
      <c r="MMW69" s="68"/>
      <c r="MMX69" s="68"/>
      <c r="MMY69" s="68"/>
      <c r="MMZ69" s="68"/>
      <c r="MNA69" s="68"/>
      <c r="MNB69" s="68"/>
      <c r="MNC69" s="68"/>
      <c r="MND69" s="68"/>
      <c r="MNE69" s="68"/>
      <c r="MNF69" s="68"/>
      <c r="MNG69" s="68"/>
      <c r="MNH69" s="68"/>
      <c r="MNI69" s="68"/>
      <c r="MNJ69" s="68"/>
      <c r="MNK69" s="68"/>
      <c r="MNL69" s="68"/>
      <c r="MNM69" s="68"/>
      <c r="MNN69" s="68"/>
      <c r="MNO69" s="68"/>
      <c r="MNP69" s="68"/>
      <c r="MNQ69" s="68"/>
      <c r="MNR69" s="68"/>
      <c r="MNS69" s="68"/>
      <c r="MNT69" s="68"/>
      <c r="MNU69" s="68"/>
      <c r="MNV69" s="68"/>
      <c r="MNW69" s="68"/>
      <c r="MNX69" s="68"/>
      <c r="MNY69" s="68"/>
      <c r="MNZ69" s="68"/>
      <c r="MOA69" s="68"/>
      <c r="MOB69" s="68"/>
      <c r="MOC69" s="68"/>
      <c r="MOD69" s="68"/>
      <c r="MOE69" s="68"/>
      <c r="MOF69" s="68"/>
      <c r="MOG69" s="68"/>
      <c r="MOH69" s="68"/>
      <c r="MOI69" s="68"/>
      <c r="MOJ69" s="68"/>
      <c r="MOK69" s="68"/>
      <c r="MOL69" s="68"/>
      <c r="MOM69" s="68"/>
      <c r="MON69" s="68"/>
      <c r="MOO69" s="68"/>
      <c r="MOP69" s="68"/>
      <c r="MOQ69" s="68"/>
      <c r="MOR69" s="68"/>
      <c r="MOS69" s="68"/>
      <c r="MOT69" s="68"/>
      <c r="MOU69" s="68"/>
      <c r="MOV69" s="68"/>
      <c r="MOW69" s="68"/>
      <c r="MOX69" s="68"/>
      <c r="MOY69" s="68"/>
      <c r="MOZ69" s="68"/>
      <c r="MPA69" s="68"/>
      <c r="MPB69" s="68"/>
      <c r="MPC69" s="68"/>
      <c r="MPD69" s="68"/>
      <c r="MPE69" s="68"/>
      <c r="MPF69" s="68"/>
      <c r="MPG69" s="68"/>
      <c r="MPH69" s="68"/>
      <c r="MPI69" s="68"/>
      <c r="MPJ69" s="68"/>
      <c r="MPK69" s="68"/>
      <c r="MPL69" s="68"/>
      <c r="MPM69" s="68"/>
      <c r="MPN69" s="68"/>
      <c r="MPO69" s="68"/>
      <c r="MPP69" s="68"/>
      <c r="MPQ69" s="68"/>
      <c r="MPR69" s="68"/>
      <c r="MPS69" s="68"/>
      <c r="MPT69" s="68"/>
      <c r="MPU69" s="68"/>
      <c r="MPV69" s="68"/>
      <c r="MPW69" s="68"/>
      <c r="MPX69" s="68"/>
      <c r="MPY69" s="68"/>
      <c r="MPZ69" s="68"/>
      <c r="MQA69" s="68"/>
      <c r="MQB69" s="68"/>
      <c r="MQC69" s="68"/>
      <c r="MQD69" s="68"/>
      <c r="MQE69" s="68"/>
      <c r="MQF69" s="68"/>
      <c r="MQG69" s="68"/>
      <c r="MQH69" s="68"/>
      <c r="MQI69" s="68"/>
      <c r="MQJ69" s="68"/>
      <c r="MQK69" s="68"/>
      <c r="MQL69" s="68"/>
      <c r="MQM69" s="68"/>
      <c r="MQN69" s="68"/>
      <c r="MQO69" s="68"/>
      <c r="MQP69" s="68"/>
      <c r="MQQ69" s="68"/>
      <c r="MQR69" s="68"/>
      <c r="MQS69" s="68"/>
      <c r="MQT69" s="68"/>
      <c r="MQU69" s="68"/>
      <c r="MQV69" s="68"/>
      <c r="MQW69" s="68"/>
      <c r="MQX69" s="68"/>
      <c r="MQY69" s="68"/>
      <c r="MQZ69" s="68"/>
      <c r="MRA69" s="68"/>
      <c r="MRB69" s="68"/>
      <c r="MRC69" s="68"/>
      <c r="MRD69" s="68"/>
      <c r="MRE69" s="68"/>
      <c r="MRF69" s="68"/>
      <c r="MRG69" s="68"/>
      <c r="MRH69" s="68"/>
      <c r="MRI69" s="68"/>
      <c r="MRJ69" s="68"/>
      <c r="MRK69" s="68"/>
      <c r="MRL69" s="68"/>
      <c r="MRM69" s="68"/>
      <c r="MRN69" s="68"/>
      <c r="MRO69" s="68"/>
      <c r="MRP69" s="68"/>
      <c r="MRQ69" s="68"/>
      <c r="MRR69" s="68"/>
      <c r="MRS69" s="68"/>
      <c r="MRT69" s="68"/>
      <c r="MRU69" s="68"/>
      <c r="MRV69" s="68"/>
      <c r="MRW69" s="68"/>
      <c r="MRX69" s="68"/>
      <c r="MRY69" s="68"/>
      <c r="MRZ69" s="68"/>
      <c r="MSA69" s="68"/>
      <c r="MSB69" s="68"/>
      <c r="MSC69" s="68"/>
      <c r="MSD69" s="68"/>
      <c r="MSE69" s="68"/>
      <c r="MSF69" s="68"/>
      <c r="MSG69" s="68"/>
      <c r="MSH69" s="68"/>
      <c r="MSI69" s="68"/>
      <c r="MSJ69" s="68"/>
      <c r="MSK69" s="68"/>
      <c r="MSL69" s="68"/>
      <c r="MSM69" s="68"/>
      <c r="MSN69" s="68"/>
      <c r="MSO69" s="68"/>
      <c r="MSP69" s="68"/>
      <c r="MSQ69" s="68"/>
      <c r="MSR69" s="68"/>
      <c r="MSS69" s="68"/>
      <c r="MST69" s="68"/>
      <c r="MSU69" s="68"/>
      <c r="MSV69" s="68"/>
      <c r="MSW69" s="68"/>
      <c r="MSX69" s="68"/>
      <c r="MSY69" s="68"/>
      <c r="MSZ69" s="68"/>
      <c r="MTA69" s="68"/>
      <c r="MTB69" s="68"/>
      <c r="MTC69" s="68"/>
      <c r="MTD69" s="68"/>
      <c r="MTE69" s="68"/>
      <c r="MTF69" s="68"/>
      <c r="MTG69" s="68"/>
      <c r="MTH69" s="68"/>
      <c r="MTI69" s="68"/>
      <c r="MTJ69" s="68"/>
      <c r="MTK69" s="68"/>
      <c r="MTL69" s="68"/>
      <c r="MTM69" s="68"/>
      <c r="MTN69" s="68"/>
      <c r="MTO69" s="68"/>
      <c r="MTP69" s="68"/>
      <c r="MTQ69" s="68"/>
      <c r="MTR69" s="68"/>
      <c r="MTS69" s="68"/>
      <c r="MTT69" s="68"/>
      <c r="MTU69" s="68"/>
      <c r="MTV69" s="68"/>
      <c r="MTW69" s="68"/>
      <c r="MTX69" s="68"/>
      <c r="MTY69" s="68"/>
      <c r="MTZ69" s="68"/>
      <c r="MUA69" s="68"/>
      <c r="MUB69" s="68"/>
      <c r="MUC69" s="68"/>
      <c r="MUD69" s="68"/>
      <c r="MUE69" s="68"/>
      <c r="MUF69" s="68"/>
      <c r="MUG69" s="68"/>
      <c r="MUH69" s="68"/>
      <c r="MUI69" s="68"/>
      <c r="MUJ69" s="68"/>
      <c r="MUK69" s="68"/>
      <c r="MUL69" s="68"/>
      <c r="MUM69" s="68"/>
      <c r="MUN69" s="68"/>
      <c r="MUO69" s="68"/>
      <c r="MUP69" s="68"/>
      <c r="MUQ69" s="68"/>
      <c r="MUR69" s="68"/>
      <c r="MUS69" s="68"/>
      <c r="MUT69" s="68"/>
      <c r="MUU69" s="68"/>
      <c r="MUV69" s="68"/>
      <c r="MUW69" s="68"/>
      <c r="MUX69" s="68"/>
      <c r="MUY69" s="68"/>
      <c r="MUZ69" s="68"/>
      <c r="MVA69" s="68"/>
      <c r="MVB69" s="68"/>
      <c r="MVC69" s="68"/>
      <c r="MVD69" s="68"/>
      <c r="MVE69" s="68"/>
      <c r="MVF69" s="68"/>
      <c r="MVG69" s="68"/>
      <c r="MVH69" s="68"/>
      <c r="MVI69" s="68"/>
      <c r="MVJ69" s="68"/>
      <c r="MVK69" s="68"/>
      <c r="MVL69" s="68"/>
      <c r="MVM69" s="68"/>
      <c r="MVN69" s="68"/>
      <c r="MVO69" s="68"/>
      <c r="MVP69" s="68"/>
      <c r="MVQ69" s="68"/>
      <c r="MVR69" s="68"/>
      <c r="MVS69" s="68"/>
      <c r="MVT69" s="68"/>
      <c r="MVU69" s="68"/>
      <c r="MVV69" s="68"/>
      <c r="MVW69" s="68"/>
      <c r="MVX69" s="68"/>
      <c r="MVY69" s="68"/>
      <c r="MVZ69" s="68"/>
      <c r="MWA69" s="68"/>
      <c r="MWB69" s="68"/>
      <c r="MWC69" s="68"/>
      <c r="MWD69" s="68"/>
      <c r="MWE69" s="68"/>
      <c r="MWF69" s="68"/>
      <c r="MWG69" s="68"/>
      <c r="MWH69" s="68"/>
      <c r="MWI69" s="68"/>
      <c r="MWJ69" s="68"/>
      <c r="MWK69" s="68"/>
      <c r="MWL69" s="68"/>
      <c r="MWM69" s="68"/>
      <c r="MWN69" s="68"/>
      <c r="MWO69" s="68"/>
      <c r="MWP69" s="68"/>
      <c r="MWQ69" s="68"/>
      <c r="MWR69" s="68"/>
      <c r="MWS69" s="68"/>
      <c r="MWT69" s="68"/>
      <c r="MWU69" s="68"/>
      <c r="MWV69" s="68"/>
      <c r="MWW69" s="68"/>
      <c r="MWX69" s="68"/>
      <c r="MWY69" s="68"/>
      <c r="MWZ69" s="68"/>
      <c r="MXA69" s="68"/>
      <c r="MXB69" s="68"/>
      <c r="MXC69" s="68"/>
      <c r="MXD69" s="68"/>
      <c r="MXE69" s="68"/>
      <c r="MXF69" s="68"/>
      <c r="MXG69" s="68"/>
      <c r="MXH69" s="68"/>
      <c r="MXI69" s="68"/>
      <c r="MXJ69" s="68"/>
      <c r="MXK69" s="68"/>
      <c r="MXL69" s="68"/>
      <c r="MXM69" s="68"/>
      <c r="MXN69" s="68"/>
      <c r="MXO69" s="68"/>
      <c r="MXP69" s="68"/>
      <c r="MXQ69" s="68"/>
      <c r="MXR69" s="68"/>
      <c r="MXS69" s="68"/>
      <c r="MXT69" s="68"/>
      <c r="MXU69" s="68"/>
      <c r="MXV69" s="68"/>
      <c r="MXW69" s="68"/>
      <c r="MXX69" s="68"/>
      <c r="MXY69" s="68"/>
      <c r="MXZ69" s="68"/>
      <c r="MYA69" s="68"/>
      <c r="MYB69" s="68"/>
      <c r="MYC69" s="68"/>
      <c r="MYD69" s="68"/>
      <c r="MYE69" s="68"/>
      <c r="MYF69" s="68"/>
      <c r="MYG69" s="68"/>
      <c r="MYH69" s="68"/>
      <c r="MYI69" s="68"/>
      <c r="MYJ69" s="68"/>
      <c r="MYK69" s="68"/>
      <c r="MYL69" s="68"/>
      <c r="MYM69" s="68"/>
      <c r="MYN69" s="68"/>
      <c r="MYO69" s="68"/>
      <c r="MYP69" s="68"/>
      <c r="MYQ69" s="68"/>
      <c r="MYR69" s="68"/>
      <c r="MYS69" s="68"/>
      <c r="MYT69" s="68"/>
      <c r="MYU69" s="68"/>
      <c r="MYV69" s="68"/>
      <c r="MYW69" s="68"/>
      <c r="MYX69" s="68"/>
      <c r="MYY69" s="68"/>
      <c r="MYZ69" s="68"/>
      <c r="MZA69" s="68"/>
      <c r="MZB69" s="68"/>
      <c r="MZC69" s="68"/>
      <c r="MZD69" s="68"/>
      <c r="MZE69" s="68"/>
      <c r="MZF69" s="68"/>
      <c r="MZG69" s="68"/>
      <c r="MZH69" s="68"/>
      <c r="MZI69" s="68"/>
      <c r="MZJ69" s="68"/>
      <c r="MZK69" s="68"/>
      <c r="MZL69" s="68"/>
      <c r="MZM69" s="68"/>
      <c r="MZN69" s="68"/>
      <c r="MZO69" s="68"/>
      <c r="MZP69" s="68"/>
      <c r="MZQ69" s="68"/>
      <c r="MZR69" s="68"/>
      <c r="MZS69" s="68"/>
      <c r="MZT69" s="68"/>
      <c r="MZU69" s="68"/>
      <c r="MZV69" s="68"/>
      <c r="MZW69" s="68"/>
      <c r="MZX69" s="68"/>
      <c r="MZY69" s="68"/>
      <c r="MZZ69" s="68"/>
      <c r="NAA69" s="68"/>
      <c r="NAB69" s="68"/>
      <c r="NAC69" s="68"/>
      <c r="NAD69" s="68"/>
      <c r="NAE69" s="68"/>
      <c r="NAF69" s="68"/>
      <c r="NAG69" s="68"/>
      <c r="NAH69" s="68"/>
      <c r="NAI69" s="68"/>
      <c r="NAJ69" s="68"/>
      <c r="NAK69" s="68"/>
      <c r="NAL69" s="68"/>
      <c r="NAM69" s="68"/>
      <c r="NAN69" s="68"/>
      <c r="NAO69" s="68"/>
      <c r="NAP69" s="68"/>
      <c r="NAQ69" s="68"/>
      <c r="NAR69" s="68"/>
      <c r="NAS69" s="68"/>
      <c r="NAT69" s="68"/>
      <c r="NAU69" s="68"/>
      <c r="NAV69" s="68"/>
      <c r="NAW69" s="68"/>
      <c r="NAX69" s="68"/>
      <c r="NAY69" s="68"/>
      <c r="NAZ69" s="68"/>
      <c r="NBA69" s="68"/>
      <c r="NBB69" s="68"/>
      <c r="NBC69" s="68"/>
      <c r="NBD69" s="68"/>
      <c r="NBE69" s="68"/>
      <c r="NBF69" s="68"/>
      <c r="NBG69" s="68"/>
      <c r="NBH69" s="68"/>
      <c r="NBI69" s="68"/>
      <c r="NBJ69" s="68"/>
      <c r="NBK69" s="68"/>
      <c r="NBL69" s="68"/>
      <c r="NBM69" s="68"/>
      <c r="NBN69" s="68"/>
      <c r="NBO69" s="68"/>
      <c r="NBP69" s="68"/>
      <c r="NBQ69" s="68"/>
      <c r="NBR69" s="68"/>
      <c r="NBS69" s="68"/>
      <c r="NBT69" s="68"/>
      <c r="NBU69" s="68"/>
      <c r="NBV69" s="68"/>
      <c r="NBW69" s="68"/>
      <c r="NBX69" s="68"/>
      <c r="NBY69" s="68"/>
      <c r="NBZ69" s="68"/>
      <c r="NCA69" s="68"/>
      <c r="NCB69" s="68"/>
      <c r="NCC69" s="68"/>
      <c r="NCD69" s="68"/>
      <c r="NCE69" s="68"/>
      <c r="NCF69" s="68"/>
      <c r="NCG69" s="68"/>
      <c r="NCH69" s="68"/>
      <c r="NCI69" s="68"/>
      <c r="NCJ69" s="68"/>
      <c r="NCK69" s="68"/>
      <c r="NCL69" s="68"/>
      <c r="NCM69" s="68"/>
      <c r="NCN69" s="68"/>
      <c r="NCO69" s="68"/>
      <c r="NCP69" s="68"/>
      <c r="NCQ69" s="68"/>
      <c r="NCR69" s="68"/>
      <c r="NCS69" s="68"/>
      <c r="NCT69" s="68"/>
      <c r="NCU69" s="68"/>
      <c r="NCV69" s="68"/>
      <c r="NCW69" s="68"/>
      <c r="NCX69" s="68"/>
      <c r="NCY69" s="68"/>
      <c r="NCZ69" s="68"/>
      <c r="NDA69" s="68"/>
      <c r="NDB69" s="68"/>
      <c r="NDC69" s="68"/>
      <c r="NDD69" s="68"/>
      <c r="NDE69" s="68"/>
      <c r="NDF69" s="68"/>
      <c r="NDG69" s="68"/>
      <c r="NDH69" s="68"/>
      <c r="NDI69" s="68"/>
      <c r="NDJ69" s="68"/>
      <c r="NDK69" s="68"/>
      <c r="NDL69" s="68"/>
      <c r="NDM69" s="68"/>
      <c r="NDN69" s="68"/>
      <c r="NDO69" s="68"/>
      <c r="NDP69" s="68"/>
      <c r="NDQ69" s="68"/>
      <c r="NDR69" s="68"/>
      <c r="NDS69" s="68"/>
      <c r="NDT69" s="68"/>
      <c r="NDU69" s="68"/>
      <c r="NDV69" s="68"/>
      <c r="NDW69" s="68"/>
      <c r="NDX69" s="68"/>
      <c r="NDY69" s="68"/>
      <c r="NDZ69" s="68"/>
      <c r="NEA69" s="68"/>
      <c r="NEB69" s="68"/>
      <c r="NEC69" s="68"/>
      <c r="NED69" s="68"/>
      <c r="NEE69" s="68"/>
      <c r="NEF69" s="68"/>
      <c r="NEG69" s="68"/>
      <c r="NEH69" s="68"/>
      <c r="NEI69" s="68"/>
      <c r="NEJ69" s="68"/>
      <c r="NEK69" s="68"/>
      <c r="NEL69" s="68"/>
      <c r="NEM69" s="68"/>
      <c r="NEN69" s="68"/>
      <c r="NEO69" s="68"/>
      <c r="NEP69" s="68"/>
      <c r="NEQ69" s="68"/>
      <c r="NER69" s="68"/>
      <c r="NES69" s="68"/>
      <c r="NET69" s="68"/>
      <c r="NEU69" s="68"/>
      <c r="NEV69" s="68"/>
      <c r="NEW69" s="68"/>
      <c r="NEX69" s="68"/>
      <c r="NEY69" s="68"/>
      <c r="NEZ69" s="68"/>
      <c r="NFA69" s="68"/>
      <c r="NFB69" s="68"/>
      <c r="NFC69" s="68"/>
      <c r="NFD69" s="68"/>
      <c r="NFE69" s="68"/>
      <c r="NFF69" s="68"/>
      <c r="NFG69" s="68"/>
      <c r="NFH69" s="68"/>
      <c r="NFI69" s="68"/>
      <c r="NFJ69" s="68"/>
      <c r="NFK69" s="68"/>
      <c r="NFL69" s="68"/>
      <c r="NFM69" s="68"/>
      <c r="NFN69" s="68"/>
      <c r="NFO69" s="68"/>
      <c r="NFP69" s="68"/>
      <c r="NFQ69" s="68"/>
      <c r="NFR69" s="68"/>
      <c r="NFS69" s="68"/>
      <c r="NFT69" s="68"/>
      <c r="NFU69" s="68"/>
      <c r="NFV69" s="68"/>
      <c r="NFW69" s="68"/>
      <c r="NFX69" s="68"/>
      <c r="NFY69" s="68"/>
      <c r="NFZ69" s="68"/>
      <c r="NGA69" s="68"/>
      <c r="NGB69" s="68"/>
      <c r="NGC69" s="68"/>
      <c r="NGD69" s="68"/>
      <c r="NGE69" s="68"/>
      <c r="NGF69" s="68"/>
      <c r="NGG69" s="68"/>
      <c r="NGH69" s="68"/>
      <c r="NGI69" s="68"/>
      <c r="NGJ69" s="68"/>
      <c r="NGK69" s="68"/>
      <c r="NGL69" s="68"/>
      <c r="NGM69" s="68"/>
      <c r="NGN69" s="68"/>
      <c r="NGO69" s="68"/>
      <c r="NGP69" s="68"/>
      <c r="NGQ69" s="68"/>
      <c r="NGR69" s="68"/>
      <c r="NGS69" s="68"/>
      <c r="NGT69" s="68"/>
      <c r="NGU69" s="68"/>
      <c r="NGV69" s="68"/>
      <c r="NGW69" s="68"/>
      <c r="NGX69" s="68"/>
      <c r="NGY69" s="68"/>
      <c r="NGZ69" s="68"/>
      <c r="NHA69" s="68"/>
      <c r="NHB69" s="68"/>
      <c r="NHC69" s="68"/>
      <c r="NHD69" s="68"/>
      <c r="NHE69" s="68"/>
      <c r="NHF69" s="68"/>
      <c r="NHG69" s="68"/>
      <c r="NHH69" s="68"/>
      <c r="NHI69" s="68"/>
      <c r="NHJ69" s="68"/>
      <c r="NHK69" s="68"/>
      <c r="NHL69" s="68"/>
      <c r="NHM69" s="68"/>
      <c r="NHN69" s="68"/>
      <c r="NHO69" s="68"/>
      <c r="NHP69" s="68"/>
      <c r="NHQ69" s="68"/>
      <c r="NHR69" s="68"/>
      <c r="NHS69" s="68"/>
      <c r="NHT69" s="68"/>
      <c r="NHU69" s="68"/>
      <c r="NHV69" s="68"/>
      <c r="NHW69" s="68"/>
      <c r="NHX69" s="68"/>
      <c r="NHY69" s="68"/>
      <c r="NHZ69" s="68"/>
      <c r="NIA69" s="68"/>
      <c r="NIB69" s="68"/>
      <c r="NIC69" s="68"/>
      <c r="NID69" s="68"/>
      <c r="NIE69" s="68"/>
      <c r="NIF69" s="68"/>
      <c r="NIG69" s="68"/>
      <c r="NIH69" s="68"/>
      <c r="NII69" s="68"/>
      <c r="NIJ69" s="68"/>
      <c r="NIK69" s="68"/>
      <c r="NIL69" s="68"/>
      <c r="NIM69" s="68"/>
      <c r="NIN69" s="68"/>
      <c r="NIO69" s="68"/>
      <c r="NIP69" s="68"/>
      <c r="NIQ69" s="68"/>
      <c r="NIR69" s="68"/>
      <c r="NIS69" s="68"/>
      <c r="NIT69" s="68"/>
      <c r="NIU69" s="68"/>
      <c r="NIV69" s="68"/>
      <c r="NIW69" s="68"/>
      <c r="NIX69" s="68"/>
      <c r="NIY69" s="68"/>
      <c r="NIZ69" s="68"/>
      <c r="NJA69" s="68"/>
      <c r="NJB69" s="68"/>
      <c r="NJC69" s="68"/>
      <c r="NJD69" s="68"/>
      <c r="NJE69" s="68"/>
      <c r="NJF69" s="68"/>
      <c r="NJG69" s="68"/>
      <c r="NJH69" s="68"/>
      <c r="NJI69" s="68"/>
      <c r="NJJ69" s="68"/>
      <c r="NJK69" s="68"/>
      <c r="NJL69" s="68"/>
      <c r="NJM69" s="68"/>
      <c r="NJN69" s="68"/>
      <c r="NJO69" s="68"/>
      <c r="NJP69" s="68"/>
      <c r="NJQ69" s="68"/>
      <c r="NJR69" s="68"/>
      <c r="NJS69" s="68"/>
      <c r="NJT69" s="68"/>
      <c r="NJU69" s="68"/>
      <c r="NJV69" s="68"/>
      <c r="NJW69" s="68"/>
      <c r="NJX69" s="68"/>
      <c r="NJY69" s="68"/>
      <c r="NJZ69" s="68"/>
      <c r="NKA69" s="68"/>
      <c r="NKB69" s="68"/>
      <c r="NKC69" s="68"/>
      <c r="NKD69" s="68"/>
      <c r="NKE69" s="68"/>
      <c r="NKF69" s="68"/>
      <c r="NKG69" s="68"/>
      <c r="NKH69" s="68"/>
      <c r="NKI69" s="68"/>
      <c r="NKJ69" s="68"/>
      <c r="NKK69" s="68"/>
      <c r="NKL69" s="68"/>
      <c r="NKM69" s="68"/>
      <c r="NKN69" s="68"/>
      <c r="NKO69" s="68"/>
      <c r="NKP69" s="68"/>
      <c r="NKQ69" s="68"/>
      <c r="NKR69" s="68"/>
      <c r="NKS69" s="68"/>
      <c r="NKT69" s="68"/>
      <c r="NKU69" s="68"/>
      <c r="NKV69" s="68"/>
      <c r="NKW69" s="68"/>
      <c r="NKX69" s="68"/>
      <c r="NKY69" s="68"/>
      <c r="NKZ69" s="68"/>
      <c r="NLA69" s="68"/>
      <c r="NLB69" s="68"/>
      <c r="NLC69" s="68"/>
      <c r="NLD69" s="68"/>
      <c r="NLE69" s="68"/>
      <c r="NLF69" s="68"/>
      <c r="NLG69" s="68"/>
      <c r="NLH69" s="68"/>
      <c r="NLI69" s="68"/>
      <c r="NLJ69" s="68"/>
      <c r="NLK69" s="68"/>
      <c r="NLL69" s="68"/>
      <c r="NLM69" s="68"/>
      <c r="NLN69" s="68"/>
      <c r="NLO69" s="68"/>
      <c r="NLP69" s="68"/>
      <c r="NLQ69" s="68"/>
      <c r="NLR69" s="68"/>
      <c r="NLS69" s="68"/>
      <c r="NLT69" s="68"/>
      <c r="NLU69" s="68"/>
      <c r="NLV69" s="68"/>
      <c r="NLW69" s="68"/>
      <c r="NLX69" s="68"/>
      <c r="NLY69" s="68"/>
      <c r="NLZ69" s="68"/>
      <c r="NMA69" s="68"/>
      <c r="NMB69" s="68"/>
      <c r="NMC69" s="68"/>
      <c r="NMD69" s="68"/>
      <c r="NME69" s="68"/>
      <c r="NMF69" s="68"/>
      <c r="NMG69" s="68"/>
      <c r="NMH69" s="68"/>
      <c r="NMI69" s="68"/>
      <c r="NMJ69" s="68"/>
      <c r="NMK69" s="68"/>
      <c r="NML69" s="68"/>
      <c r="NMM69" s="68"/>
      <c r="NMN69" s="68"/>
      <c r="NMO69" s="68"/>
      <c r="NMP69" s="68"/>
      <c r="NMQ69" s="68"/>
      <c r="NMR69" s="68"/>
      <c r="NMS69" s="68"/>
      <c r="NMT69" s="68"/>
      <c r="NMU69" s="68"/>
      <c r="NMV69" s="68"/>
      <c r="NMW69" s="68"/>
      <c r="NMX69" s="68"/>
      <c r="NMY69" s="68"/>
      <c r="NMZ69" s="68"/>
      <c r="NNA69" s="68"/>
      <c r="NNB69" s="68"/>
      <c r="NNC69" s="68"/>
      <c r="NND69" s="68"/>
      <c r="NNE69" s="68"/>
      <c r="NNF69" s="68"/>
      <c r="NNG69" s="68"/>
      <c r="NNH69" s="68"/>
      <c r="NNI69" s="68"/>
      <c r="NNJ69" s="68"/>
      <c r="NNK69" s="68"/>
      <c r="NNL69" s="68"/>
      <c r="NNM69" s="68"/>
      <c r="NNN69" s="68"/>
      <c r="NNO69" s="68"/>
      <c r="NNP69" s="68"/>
      <c r="NNQ69" s="68"/>
      <c r="NNR69" s="68"/>
      <c r="NNS69" s="68"/>
      <c r="NNT69" s="68"/>
      <c r="NNU69" s="68"/>
      <c r="NNV69" s="68"/>
      <c r="NNW69" s="68"/>
      <c r="NNX69" s="68"/>
      <c r="NNY69" s="68"/>
      <c r="NNZ69" s="68"/>
      <c r="NOA69" s="68"/>
      <c r="NOB69" s="68"/>
      <c r="NOC69" s="68"/>
      <c r="NOD69" s="68"/>
      <c r="NOE69" s="68"/>
      <c r="NOF69" s="68"/>
      <c r="NOG69" s="68"/>
      <c r="NOH69" s="68"/>
      <c r="NOI69" s="68"/>
      <c r="NOJ69" s="68"/>
      <c r="NOK69" s="68"/>
      <c r="NOL69" s="68"/>
      <c r="NOM69" s="68"/>
      <c r="NON69" s="68"/>
      <c r="NOO69" s="68"/>
      <c r="NOP69" s="68"/>
      <c r="NOQ69" s="68"/>
      <c r="NOR69" s="68"/>
      <c r="NOS69" s="68"/>
      <c r="NOT69" s="68"/>
      <c r="NOU69" s="68"/>
      <c r="NOV69" s="68"/>
      <c r="NOW69" s="68"/>
      <c r="NOX69" s="68"/>
      <c r="NOY69" s="68"/>
      <c r="NOZ69" s="68"/>
      <c r="NPA69" s="68"/>
      <c r="NPB69" s="68"/>
      <c r="NPC69" s="68"/>
      <c r="NPD69" s="68"/>
      <c r="NPE69" s="68"/>
      <c r="NPF69" s="68"/>
      <c r="NPG69" s="68"/>
      <c r="NPH69" s="68"/>
      <c r="NPI69" s="68"/>
      <c r="NPJ69" s="68"/>
      <c r="NPK69" s="68"/>
      <c r="NPL69" s="68"/>
      <c r="NPM69" s="68"/>
      <c r="NPN69" s="68"/>
      <c r="NPO69" s="68"/>
      <c r="NPP69" s="68"/>
      <c r="NPQ69" s="68"/>
      <c r="NPR69" s="68"/>
      <c r="NPS69" s="68"/>
      <c r="NPT69" s="68"/>
      <c r="NPU69" s="68"/>
      <c r="NPV69" s="68"/>
      <c r="NPW69" s="68"/>
      <c r="NPX69" s="68"/>
      <c r="NPY69" s="68"/>
      <c r="NPZ69" s="68"/>
      <c r="NQA69" s="68"/>
      <c r="NQB69" s="68"/>
      <c r="NQC69" s="68"/>
      <c r="NQD69" s="68"/>
      <c r="NQE69" s="68"/>
      <c r="NQF69" s="68"/>
      <c r="NQG69" s="68"/>
      <c r="NQH69" s="68"/>
      <c r="NQI69" s="68"/>
      <c r="NQJ69" s="68"/>
      <c r="NQK69" s="68"/>
      <c r="NQL69" s="68"/>
      <c r="NQM69" s="68"/>
      <c r="NQN69" s="68"/>
      <c r="NQO69" s="68"/>
      <c r="NQP69" s="68"/>
      <c r="NQQ69" s="68"/>
      <c r="NQR69" s="68"/>
      <c r="NQS69" s="68"/>
      <c r="NQT69" s="68"/>
      <c r="NQU69" s="68"/>
      <c r="NQV69" s="68"/>
      <c r="NQW69" s="68"/>
      <c r="NQX69" s="68"/>
      <c r="NQY69" s="68"/>
      <c r="NQZ69" s="68"/>
      <c r="NRA69" s="68"/>
      <c r="NRB69" s="68"/>
      <c r="NRC69" s="68"/>
      <c r="NRD69" s="68"/>
      <c r="NRE69" s="68"/>
      <c r="NRF69" s="68"/>
      <c r="NRG69" s="68"/>
      <c r="NRH69" s="68"/>
      <c r="NRI69" s="68"/>
      <c r="NRJ69" s="68"/>
      <c r="NRK69" s="68"/>
      <c r="NRL69" s="68"/>
      <c r="NRM69" s="68"/>
      <c r="NRN69" s="68"/>
      <c r="NRO69" s="68"/>
      <c r="NRP69" s="68"/>
      <c r="NRQ69" s="68"/>
      <c r="NRR69" s="68"/>
      <c r="NRS69" s="68"/>
      <c r="NRT69" s="68"/>
      <c r="NRU69" s="68"/>
      <c r="NRV69" s="68"/>
      <c r="NRW69" s="68"/>
      <c r="NRX69" s="68"/>
      <c r="NRY69" s="68"/>
      <c r="NRZ69" s="68"/>
      <c r="NSA69" s="68"/>
      <c r="NSB69" s="68"/>
      <c r="NSC69" s="68"/>
      <c r="NSD69" s="68"/>
      <c r="NSE69" s="68"/>
      <c r="NSF69" s="68"/>
      <c r="NSG69" s="68"/>
      <c r="NSH69" s="68"/>
      <c r="NSI69" s="68"/>
      <c r="NSJ69" s="68"/>
      <c r="NSK69" s="68"/>
      <c r="NSL69" s="68"/>
      <c r="NSM69" s="68"/>
      <c r="NSN69" s="68"/>
      <c r="NSO69" s="68"/>
      <c r="NSP69" s="68"/>
      <c r="NSQ69" s="68"/>
      <c r="NSR69" s="68"/>
      <c r="NSS69" s="68"/>
      <c r="NST69" s="68"/>
      <c r="NSU69" s="68"/>
      <c r="NSV69" s="68"/>
      <c r="NSW69" s="68"/>
      <c r="NSX69" s="68"/>
      <c r="NSY69" s="68"/>
      <c r="NSZ69" s="68"/>
      <c r="NTA69" s="68"/>
      <c r="NTB69" s="68"/>
      <c r="NTC69" s="68"/>
      <c r="NTD69" s="68"/>
      <c r="NTE69" s="68"/>
      <c r="NTF69" s="68"/>
      <c r="NTG69" s="68"/>
      <c r="NTH69" s="68"/>
      <c r="NTI69" s="68"/>
      <c r="NTJ69" s="68"/>
      <c r="NTK69" s="68"/>
      <c r="NTL69" s="68"/>
      <c r="NTM69" s="68"/>
      <c r="NTN69" s="68"/>
      <c r="NTO69" s="68"/>
      <c r="NTP69" s="68"/>
      <c r="NTQ69" s="68"/>
      <c r="NTR69" s="68"/>
      <c r="NTS69" s="68"/>
      <c r="NTT69" s="68"/>
      <c r="NTU69" s="68"/>
      <c r="NTV69" s="68"/>
      <c r="NTW69" s="68"/>
      <c r="NTX69" s="68"/>
      <c r="NTY69" s="68"/>
      <c r="NTZ69" s="68"/>
      <c r="NUA69" s="68"/>
      <c r="NUB69" s="68"/>
      <c r="NUC69" s="68"/>
      <c r="NUD69" s="68"/>
      <c r="NUE69" s="68"/>
      <c r="NUF69" s="68"/>
      <c r="NUG69" s="68"/>
      <c r="NUH69" s="68"/>
      <c r="NUI69" s="68"/>
      <c r="NUJ69" s="68"/>
      <c r="NUK69" s="68"/>
      <c r="NUL69" s="68"/>
      <c r="NUM69" s="68"/>
      <c r="NUN69" s="68"/>
      <c r="NUO69" s="68"/>
      <c r="NUP69" s="68"/>
      <c r="NUQ69" s="68"/>
      <c r="NUR69" s="68"/>
      <c r="NUS69" s="68"/>
      <c r="NUT69" s="68"/>
      <c r="NUU69" s="68"/>
      <c r="NUV69" s="68"/>
      <c r="NUW69" s="68"/>
      <c r="NUX69" s="68"/>
      <c r="NUY69" s="68"/>
      <c r="NUZ69" s="68"/>
      <c r="NVA69" s="68"/>
      <c r="NVB69" s="68"/>
      <c r="NVC69" s="68"/>
      <c r="NVD69" s="68"/>
      <c r="NVE69" s="68"/>
      <c r="NVF69" s="68"/>
      <c r="NVG69" s="68"/>
      <c r="NVH69" s="68"/>
      <c r="NVI69" s="68"/>
      <c r="NVJ69" s="68"/>
      <c r="NVK69" s="68"/>
      <c r="NVL69" s="68"/>
      <c r="NVM69" s="68"/>
      <c r="NVN69" s="68"/>
      <c r="NVO69" s="68"/>
      <c r="NVP69" s="68"/>
      <c r="NVQ69" s="68"/>
      <c r="NVR69" s="68"/>
      <c r="NVS69" s="68"/>
      <c r="NVT69" s="68"/>
      <c r="NVU69" s="68"/>
      <c r="NVV69" s="68"/>
      <c r="NVW69" s="68"/>
      <c r="NVX69" s="68"/>
      <c r="NVY69" s="68"/>
      <c r="NVZ69" s="68"/>
      <c r="NWA69" s="68"/>
      <c r="NWB69" s="68"/>
      <c r="NWC69" s="68"/>
      <c r="NWD69" s="68"/>
      <c r="NWE69" s="68"/>
      <c r="NWF69" s="68"/>
      <c r="NWG69" s="68"/>
      <c r="NWH69" s="68"/>
      <c r="NWI69" s="68"/>
      <c r="NWJ69" s="68"/>
      <c r="NWK69" s="68"/>
      <c r="NWL69" s="68"/>
      <c r="NWM69" s="68"/>
      <c r="NWN69" s="68"/>
      <c r="NWO69" s="68"/>
      <c r="NWP69" s="68"/>
      <c r="NWQ69" s="68"/>
      <c r="NWR69" s="68"/>
      <c r="NWS69" s="68"/>
      <c r="NWT69" s="68"/>
      <c r="NWU69" s="68"/>
      <c r="NWV69" s="68"/>
      <c r="NWW69" s="68"/>
      <c r="NWX69" s="68"/>
      <c r="NWY69" s="68"/>
      <c r="NWZ69" s="68"/>
      <c r="NXA69" s="68"/>
      <c r="NXB69" s="68"/>
      <c r="NXC69" s="68"/>
      <c r="NXD69" s="68"/>
      <c r="NXE69" s="68"/>
      <c r="NXF69" s="68"/>
      <c r="NXG69" s="68"/>
      <c r="NXH69" s="68"/>
      <c r="NXI69" s="68"/>
      <c r="NXJ69" s="68"/>
      <c r="NXK69" s="68"/>
      <c r="NXL69" s="68"/>
      <c r="NXM69" s="68"/>
      <c r="NXN69" s="68"/>
      <c r="NXO69" s="68"/>
      <c r="NXP69" s="68"/>
      <c r="NXQ69" s="68"/>
      <c r="NXR69" s="68"/>
      <c r="NXS69" s="68"/>
      <c r="NXT69" s="68"/>
      <c r="NXU69" s="68"/>
      <c r="NXV69" s="68"/>
      <c r="NXW69" s="68"/>
      <c r="NXX69" s="68"/>
      <c r="NXY69" s="68"/>
      <c r="NXZ69" s="68"/>
      <c r="NYA69" s="68"/>
      <c r="NYB69" s="68"/>
      <c r="NYC69" s="68"/>
      <c r="NYD69" s="68"/>
      <c r="NYE69" s="68"/>
      <c r="NYF69" s="68"/>
      <c r="NYG69" s="68"/>
      <c r="NYH69" s="68"/>
      <c r="NYI69" s="68"/>
      <c r="NYJ69" s="68"/>
      <c r="NYK69" s="68"/>
      <c r="NYL69" s="68"/>
      <c r="NYM69" s="68"/>
      <c r="NYN69" s="68"/>
      <c r="NYO69" s="68"/>
      <c r="NYP69" s="68"/>
      <c r="NYQ69" s="68"/>
      <c r="NYR69" s="68"/>
      <c r="NYS69" s="68"/>
      <c r="NYT69" s="68"/>
      <c r="NYU69" s="68"/>
      <c r="NYV69" s="68"/>
      <c r="NYW69" s="68"/>
      <c r="NYX69" s="68"/>
      <c r="NYY69" s="68"/>
      <c r="NYZ69" s="68"/>
      <c r="NZA69" s="68"/>
      <c r="NZB69" s="68"/>
      <c r="NZC69" s="68"/>
      <c r="NZD69" s="68"/>
      <c r="NZE69" s="68"/>
      <c r="NZF69" s="68"/>
      <c r="NZG69" s="68"/>
      <c r="NZH69" s="68"/>
      <c r="NZI69" s="68"/>
      <c r="NZJ69" s="68"/>
      <c r="NZK69" s="68"/>
      <c r="NZL69" s="68"/>
      <c r="NZM69" s="68"/>
      <c r="NZN69" s="68"/>
      <c r="NZO69" s="68"/>
      <c r="NZP69" s="68"/>
      <c r="NZQ69" s="68"/>
      <c r="NZR69" s="68"/>
      <c r="NZS69" s="68"/>
      <c r="NZT69" s="68"/>
      <c r="NZU69" s="68"/>
      <c r="NZV69" s="68"/>
      <c r="NZW69" s="68"/>
      <c r="NZX69" s="68"/>
      <c r="NZY69" s="68"/>
      <c r="NZZ69" s="68"/>
      <c r="OAA69" s="68"/>
      <c r="OAB69" s="68"/>
      <c r="OAC69" s="68"/>
      <c r="OAD69" s="68"/>
      <c r="OAE69" s="68"/>
      <c r="OAF69" s="68"/>
      <c r="OAG69" s="68"/>
      <c r="OAH69" s="68"/>
      <c r="OAI69" s="68"/>
      <c r="OAJ69" s="68"/>
      <c r="OAK69" s="68"/>
      <c r="OAL69" s="68"/>
      <c r="OAM69" s="68"/>
      <c r="OAN69" s="68"/>
      <c r="OAO69" s="68"/>
      <c r="OAP69" s="68"/>
      <c r="OAQ69" s="68"/>
      <c r="OAR69" s="68"/>
      <c r="OAS69" s="68"/>
      <c r="OAT69" s="68"/>
      <c r="OAU69" s="68"/>
      <c r="OAV69" s="68"/>
      <c r="OAW69" s="68"/>
      <c r="OAX69" s="68"/>
      <c r="OAY69" s="68"/>
      <c r="OAZ69" s="68"/>
      <c r="OBA69" s="68"/>
      <c r="OBB69" s="68"/>
      <c r="OBC69" s="68"/>
      <c r="OBD69" s="68"/>
      <c r="OBE69" s="68"/>
      <c r="OBF69" s="68"/>
      <c r="OBG69" s="68"/>
      <c r="OBH69" s="68"/>
      <c r="OBI69" s="68"/>
      <c r="OBJ69" s="68"/>
      <c r="OBK69" s="68"/>
      <c r="OBL69" s="68"/>
      <c r="OBM69" s="68"/>
      <c r="OBN69" s="68"/>
      <c r="OBO69" s="68"/>
      <c r="OBP69" s="68"/>
      <c r="OBQ69" s="68"/>
      <c r="OBR69" s="68"/>
      <c r="OBS69" s="68"/>
      <c r="OBT69" s="68"/>
      <c r="OBU69" s="68"/>
      <c r="OBV69" s="68"/>
      <c r="OBW69" s="68"/>
      <c r="OBX69" s="68"/>
      <c r="OBY69" s="68"/>
      <c r="OBZ69" s="68"/>
      <c r="OCA69" s="68"/>
      <c r="OCB69" s="68"/>
      <c r="OCC69" s="68"/>
      <c r="OCD69" s="68"/>
      <c r="OCE69" s="68"/>
      <c r="OCF69" s="68"/>
      <c r="OCG69" s="68"/>
      <c r="OCH69" s="68"/>
      <c r="OCI69" s="68"/>
      <c r="OCJ69" s="68"/>
      <c r="OCK69" s="68"/>
      <c r="OCL69" s="68"/>
      <c r="OCM69" s="68"/>
      <c r="OCN69" s="68"/>
      <c r="OCO69" s="68"/>
      <c r="OCP69" s="68"/>
      <c r="OCQ69" s="68"/>
      <c r="OCR69" s="68"/>
      <c r="OCS69" s="68"/>
      <c r="OCT69" s="68"/>
      <c r="OCU69" s="68"/>
      <c r="OCV69" s="68"/>
      <c r="OCW69" s="68"/>
      <c r="OCX69" s="68"/>
      <c r="OCY69" s="68"/>
      <c r="OCZ69" s="68"/>
      <c r="ODA69" s="68"/>
      <c r="ODB69" s="68"/>
      <c r="ODC69" s="68"/>
      <c r="ODD69" s="68"/>
      <c r="ODE69" s="68"/>
      <c r="ODF69" s="68"/>
      <c r="ODG69" s="68"/>
      <c r="ODH69" s="68"/>
      <c r="ODI69" s="68"/>
      <c r="ODJ69" s="68"/>
      <c r="ODK69" s="68"/>
      <c r="ODL69" s="68"/>
      <c r="ODM69" s="68"/>
      <c r="ODN69" s="68"/>
      <c r="ODO69" s="68"/>
      <c r="ODP69" s="68"/>
      <c r="ODQ69" s="68"/>
      <c r="ODR69" s="68"/>
      <c r="ODS69" s="68"/>
      <c r="ODT69" s="68"/>
      <c r="ODU69" s="68"/>
      <c r="ODV69" s="68"/>
      <c r="ODW69" s="68"/>
      <c r="ODX69" s="68"/>
      <c r="ODY69" s="68"/>
      <c r="ODZ69" s="68"/>
      <c r="OEA69" s="68"/>
      <c r="OEB69" s="68"/>
      <c r="OEC69" s="68"/>
      <c r="OED69" s="68"/>
      <c r="OEE69" s="68"/>
      <c r="OEF69" s="68"/>
      <c r="OEG69" s="68"/>
      <c r="OEH69" s="68"/>
      <c r="OEI69" s="68"/>
      <c r="OEJ69" s="68"/>
      <c r="OEK69" s="68"/>
      <c r="OEL69" s="68"/>
      <c r="OEM69" s="68"/>
      <c r="OEN69" s="68"/>
      <c r="OEO69" s="68"/>
      <c r="OEP69" s="68"/>
      <c r="OEQ69" s="68"/>
      <c r="OER69" s="68"/>
      <c r="OES69" s="68"/>
      <c r="OET69" s="68"/>
      <c r="OEU69" s="68"/>
      <c r="OEV69" s="68"/>
      <c r="OEW69" s="68"/>
      <c r="OEX69" s="68"/>
      <c r="OEY69" s="68"/>
      <c r="OEZ69" s="68"/>
      <c r="OFA69" s="68"/>
      <c r="OFB69" s="68"/>
      <c r="OFC69" s="68"/>
      <c r="OFD69" s="68"/>
      <c r="OFE69" s="68"/>
      <c r="OFF69" s="68"/>
      <c r="OFG69" s="68"/>
      <c r="OFH69" s="68"/>
      <c r="OFI69" s="68"/>
      <c r="OFJ69" s="68"/>
      <c r="OFK69" s="68"/>
      <c r="OFL69" s="68"/>
      <c r="OFM69" s="68"/>
      <c r="OFN69" s="68"/>
      <c r="OFO69" s="68"/>
      <c r="OFP69" s="68"/>
      <c r="OFQ69" s="68"/>
      <c r="OFR69" s="68"/>
      <c r="OFS69" s="68"/>
      <c r="OFT69" s="68"/>
      <c r="OFU69" s="68"/>
      <c r="OFV69" s="68"/>
      <c r="OFW69" s="68"/>
      <c r="OFX69" s="68"/>
      <c r="OFY69" s="68"/>
      <c r="OFZ69" s="68"/>
      <c r="OGA69" s="68"/>
      <c r="OGB69" s="68"/>
      <c r="OGC69" s="68"/>
      <c r="OGD69" s="68"/>
      <c r="OGE69" s="68"/>
      <c r="OGF69" s="68"/>
      <c r="OGG69" s="68"/>
      <c r="OGH69" s="68"/>
      <c r="OGI69" s="68"/>
      <c r="OGJ69" s="68"/>
      <c r="OGK69" s="68"/>
      <c r="OGL69" s="68"/>
      <c r="OGM69" s="68"/>
      <c r="OGN69" s="68"/>
      <c r="OGO69" s="68"/>
      <c r="OGP69" s="68"/>
      <c r="OGQ69" s="68"/>
      <c r="OGR69" s="68"/>
      <c r="OGS69" s="68"/>
      <c r="OGT69" s="68"/>
      <c r="OGU69" s="68"/>
      <c r="OGV69" s="68"/>
      <c r="OGW69" s="68"/>
      <c r="OGX69" s="68"/>
      <c r="OGY69" s="68"/>
      <c r="OGZ69" s="68"/>
      <c r="OHA69" s="68"/>
      <c r="OHB69" s="68"/>
      <c r="OHC69" s="68"/>
      <c r="OHD69" s="68"/>
      <c r="OHE69" s="68"/>
      <c r="OHF69" s="68"/>
      <c r="OHG69" s="68"/>
      <c r="OHH69" s="68"/>
      <c r="OHI69" s="68"/>
      <c r="OHJ69" s="68"/>
      <c r="OHK69" s="68"/>
      <c r="OHL69" s="68"/>
      <c r="OHM69" s="68"/>
      <c r="OHN69" s="68"/>
      <c r="OHO69" s="68"/>
      <c r="OHP69" s="68"/>
      <c r="OHQ69" s="68"/>
      <c r="OHR69" s="68"/>
      <c r="OHS69" s="68"/>
      <c r="OHT69" s="68"/>
      <c r="OHU69" s="68"/>
      <c r="OHV69" s="68"/>
      <c r="OHW69" s="68"/>
      <c r="OHX69" s="68"/>
      <c r="OHY69" s="68"/>
      <c r="OHZ69" s="68"/>
      <c r="OIA69" s="68"/>
      <c r="OIB69" s="68"/>
      <c r="OIC69" s="68"/>
      <c r="OID69" s="68"/>
      <c r="OIE69" s="68"/>
      <c r="OIF69" s="68"/>
      <c r="OIG69" s="68"/>
      <c r="OIH69" s="68"/>
      <c r="OII69" s="68"/>
      <c r="OIJ69" s="68"/>
      <c r="OIK69" s="68"/>
      <c r="OIL69" s="68"/>
      <c r="OIM69" s="68"/>
      <c r="OIN69" s="68"/>
      <c r="OIO69" s="68"/>
      <c r="OIP69" s="68"/>
      <c r="OIQ69" s="68"/>
      <c r="OIR69" s="68"/>
      <c r="OIS69" s="68"/>
      <c r="OIT69" s="68"/>
      <c r="OIU69" s="68"/>
      <c r="OIV69" s="68"/>
      <c r="OIW69" s="68"/>
      <c r="OIX69" s="68"/>
      <c r="OIY69" s="68"/>
      <c r="OIZ69" s="68"/>
      <c r="OJA69" s="68"/>
      <c r="OJB69" s="68"/>
      <c r="OJC69" s="68"/>
      <c r="OJD69" s="68"/>
      <c r="OJE69" s="68"/>
      <c r="OJF69" s="68"/>
      <c r="OJG69" s="68"/>
      <c r="OJH69" s="68"/>
      <c r="OJI69" s="68"/>
      <c r="OJJ69" s="68"/>
      <c r="OJK69" s="68"/>
      <c r="OJL69" s="68"/>
      <c r="OJM69" s="68"/>
      <c r="OJN69" s="68"/>
      <c r="OJO69" s="68"/>
      <c r="OJP69" s="68"/>
      <c r="OJQ69" s="68"/>
      <c r="OJR69" s="68"/>
      <c r="OJS69" s="68"/>
      <c r="OJT69" s="68"/>
      <c r="OJU69" s="68"/>
      <c r="OJV69" s="68"/>
      <c r="OJW69" s="68"/>
      <c r="OJX69" s="68"/>
      <c r="OJY69" s="68"/>
      <c r="OJZ69" s="68"/>
      <c r="OKA69" s="68"/>
      <c r="OKB69" s="68"/>
      <c r="OKC69" s="68"/>
      <c r="OKD69" s="68"/>
      <c r="OKE69" s="68"/>
      <c r="OKF69" s="68"/>
      <c r="OKG69" s="68"/>
      <c r="OKH69" s="68"/>
      <c r="OKI69" s="68"/>
      <c r="OKJ69" s="68"/>
      <c r="OKK69" s="68"/>
      <c r="OKL69" s="68"/>
      <c r="OKM69" s="68"/>
      <c r="OKN69" s="68"/>
      <c r="OKO69" s="68"/>
      <c r="OKP69" s="68"/>
      <c r="OKQ69" s="68"/>
      <c r="OKR69" s="68"/>
      <c r="OKS69" s="68"/>
      <c r="OKT69" s="68"/>
      <c r="OKU69" s="68"/>
      <c r="OKV69" s="68"/>
      <c r="OKW69" s="68"/>
      <c r="OKX69" s="68"/>
      <c r="OKY69" s="68"/>
      <c r="OKZ69" s="68"/>
      <c r="OLA69" s="68"/>
      <c r="OLB69" s="68"/>
      <c r="OLC69" s="68"/>
      <c r="OLD69" s="68"/>
      <c r="OLE69" s="68"/>
      <c r="OLF69" s="68"/>
      <c r="OLG69" s="68"/>
      <c r="OLH69" s="68"/>
      <c r="OLI69" s="68"/>
      <c r="OLJ69" s="68"/>
      <c r="OLK69" s="68"/>
      <c r="OLL69" s="68"/>
      <c r="OLM69" s="68"/>
      <c r="OLN69" s="68"/>
      <c r="OLO69" s="68"/>
      <c r="OLP69" s="68"/>
      <c r="OLQ69" s="68"/>
      <c r="OLR69" s="68"/>
      <c r="OLS69" s="68"/>
      <c r="OLT69" s="68"/>
      <c r="OLU69" s="68"/>
      <c r="OLV69" s="68"/>
      <c r="OLW69" s="68"/>
      <c r="OLX69" s="68"/>
      <c r="OLY69" s="68"/>
      <c r="OLZ69" s="68"/>
      <c r="OMA69" s="68"/>
      <c r="OMB69" s="68"/>
      <c r="OMC69" s="68"/>
      <c r="OMD69" s="68"/>
      <c r="OME69" s="68"/>
      <c r="OMF69" s="68"/>
      <c r="OMG69" s="68"/>
      <c r="OMH69" s="68"/>
      <c r="OMI69" s="68"/>
      <c r="OMJ69" s="68"/>
      <c r="OMK69" s="68"/>
      <c r="OML69" s="68"/>
      <c r="OMM69" s="68"/>
      <c r="OMN69" s="68"/>
      <c r="OMO69" s="68"/>
      <c r="OMP69" s="68"/>
      <c r="OMQ69" s="68"/>
      <c r="OMR69" s="68"/>
      <c r="OMS69" s="68"/>
      <c r="OMT69" s="68"/>
      <c r="OMU69" s="68"/>
      <c r="OMV69" s="68"/>
      <c r="OMW69" s="68"/>
      <c r="OMX69" s="68"/>
      <c r="OMY69" s="68"/>
      <c r="OMZ69" s="68"/>
      <c r="ONA69" s="68"/>
      <c r="ONB69" s="68"/>
      <c r="ONC69" s="68"/>
      <c r="OND69" s="68"/>
      <c r="ONE69" s="68"/>
      <c r="ONF69" s="68"/>
      <c r="ONG69" s="68"/>
      <c r="ONH69" s="68"/>
      <c r="ONI69" s="68"/>
      <c r="ONJ69" s="68"/>
      <c r="ONK69" s="68"/>
      <c r="ONL69" s="68"/>
      <c r="ONM69" s="68"/>
      <c r="ONN69" s="68"/>
      <c r="ONO69" s="68"/>
      <c r="ONP69" s="68"/>
      <c r="ONQ69" s="68"/>
      <c r="ONR69" s="68"/>
      <c r="ONS69" s="68"/>
      <c r="ONT69" s="68"/>
      <c r="ONU69" s="68"/>
      <c r="ONV69" s="68"/>
      <c r="ONW69" s="68"/>
      <c r="ONX69" s="68"/>
      <c r="ONY69" s="68"/>
      <c r="ONZ69" s="68"/>
      <c r="OOA69" s="68"/>
      <c r="OOB69" s="68"/>
      <c r="OOC69" s="68"/>
      <c r="OOD69" s="68"/>
      <c r="OOE69" s="68"/>
      <c r="OOF69" s="68"/>
      <c r="OOG69" s="68"/>
      <c r="OOH69" s="68"/>
      <c r="OOI69" s="68"/>
      <c r="OOJ69" s="68"/>
      <c r="OOK69" s="68"/>
      <c r="OOL69" s="68"/>
      <c r="OOM69" s="68"/>
      <c r="OON69" s="68"/>
      <c r="OOO69" s="68"/>
      <c r="OOP69" s="68"/>
      <c r="OOQ69" s="68"/>
      <c r="OOR69" s="68"/>
      <c r="OOS69" s="68"/>
      <c r="OOT69" s="68"/>
      <c r="OOU69" s="68"/>
      <c r="OOV69" s="68"/>
      <c r="OOW69" s="68"/>
      <c r="OOX69" s="68"/>
      <c r="OOY69" s="68"/>
      <c r="OOZ69" s="68"/>
      <c r="OPA69" s="68"/>
      <c r="OPB69" s="68"/>
      <c r="OPC69" s="68"/>
      <c r="OPD69" s="68"/>
      <c r="OPE69" s="68"/>
      <c r="OPF69" s="68"/>
      <c r="OPG69" s="68"/>
      <c r="OPH69" s="68"/>
      <c r="OPI69" s="68"/>
      <c r="OPJ69" s="68"/>
      <c r="OPK69" s="68"/>
      <c r="OPL69" s="68"/>
      <c r="OPM69" s="68"/>
      <c r="OPN69" s="68"/>
      <c r="OPO69" s="68"/>
      <c r="OPP69" s="68"/>
      <c r="OPQ69" s="68"/>
      <c r="OPR69" s="68"/>
      <c r="OPS69" s="68"/>
      <c r="OPT69" s="68"/>
      <c r="OPU69" s="68"/>
      <c r="OPV69" s="68"/>
      <c r="OPW69" s="68"/>
      <c r="OPX69" s="68"/>
      <c r="OPY69" s="68"/>
      <c r="OPZ69" s="68"/>
      <c r="OQA69" s="68"/>
      <c r="OQB69" s="68"/>
      <c r="OQC69" s="68"/>
      <c r="OQD69" s="68"/>
      <c r="OQE69" s="68"/>
      <c r="OQF69" s="68"/>
      <c r="OQG69" s="68"/>
      <c r="OQH69" s="68"/>
      <c r="OQI69" s="68"/>
      <c r="OQJ69" s="68"/>
      <c r="OQK69" s="68"/>
      <c r="OQL69" s="68"/>
      <c r="OQM69" s="68"/>
      <c r="OQN69" s="68"/>
      <c r="OQO69" s="68"/>
      <c r="OQP69" s="68"/>
      <c r="OQQ69" s="68"/>
      <c r="OQR69" s="68"/>
      <c r="OQS69" s="68"/>
      <c r="OQT69" s="68"/>
      <c r="OQU69" s="68"/>
      <c r="OQV69" s="68"/>
      <c r="OQW69" s="68"/>
      <c r="OQX69" s="68"/>
      <c r="OQY69" s="68"/>
      <c r="OQZ69" s="68"/>
      <c r="ORA69" s="68"/>
      <c r="ORB69" s="68"/>
      <c r="ORC69" s="68"/>
      <c r="ORD69" s="68"/>
      <c r="ORE69" s="68"/>
      <c r="ORF69" s="68"/>
      <c r="ORG69" s="68"/>
      <c r="ORH69" s="68"/>
      <c r="ORI69" s="68"/>
      <c r="ORJ69" s="68"/>
      <c r="ORK69" s="68"/>
      <c r="ORL69" s="68"/>
      <c r="ORM69" s="68"/>
      <c r="ORN69" s="68"/>
      <c r="ORO69" s="68"/>
      <c r="ORP69" s="68"/>
      <c r="ORQ69" s="68"/>
      <c r="ORR69" s="68"/>
      <c r="ORS69" s="68"/>
      <c r="ORT69" s="68"/>
      <c r="ORU69" s="68"/>
      <c r="ORV69" s="68"/>
      <c r="ORW69" s="68"/>
      <c r="ORX69" s="68"/>
      <c r="ORY69" s="68"/>
      <c r="ORZ69" s="68"/>
      <c r="OSA69" s="68"/>
      <c r="OSB69" s="68"/>
      <c r="OSC69" s="68"/>
      <c r="OSD69" s="68"/>
      <c r="OSE69" s="68"/>
      <c r="OSF69" s="68"/>
      <c r="OSG69" s="68"/>
      <c r="OSH69" s="68"/>
      <c r="OSI69" s="68"/>
      <c r="OSJ69" s="68"/>
      <c r="OSK69" s="68"/>
      <c r="OSL69" s="68"/>
      <c r="OSM69" s="68"/>
      <c r="OSN69" s="68"/>
      <c r="OSO69" s="68"/>
      <c r="OSP69" s="68"/>
      <c r="OSQ69" s="68"/>
      <c r="OSR69" s="68"/>
      <c r="OSS69" s="68"/>
      <c r="OST69" s="68"/>
      <c r="OSU69" s="68"/>
      <c r="OSV69" s="68"/>
      <c r="OSW69" s="68"/>
      <c r="OSX69" s="68"/>
      <c r="OSY69" s="68"/>
      <c r="OSZ69" s="68"/>
      <c r="OTA69" s="68"/>
      <c r="OTB69" s="68"/>
      <c r="OTC69" s="68"/>
      <c r="OTD69" s="68"/>
      <c r="OTE69" s="68"/>
      <c r="OTF69" s="68"/>
      <c r="OTG69" s="68"/>
      <c r="OTH69" s="68"/>
      <c r="OTI69" s="68"/>
      <c r="OTJ69" s="68"/>
      <c r="OTK69" s="68"/>
      <c r="OTL69" s="68"/>
      <c r="OTM69" s="68"/>
      <c r="OTN69" s="68"/>
      <c r="OTO69" s="68"/>
      <c r="OTP69" s="68"/>
      <c r="OTQ69" s="68"/>
      <c r="OTR69" s="68"/>
      <c r="OTS69" s="68"/>
      <c r="OTT69" s="68"/>
      <c r="OTU69" s="68"/>
      <c r="OTV69" s="68"/>
      <c r="OTW69" s="68"/>
      <c r="OTX69" s="68"/>
      <c r="OTY69" s="68"/>
      <c r="OTZ69" s="68"/>
      <c r="OUA69" s="68"/>
      <c r="OUB69" s="68"/>
      <c r="OUC69" s="68"/>
      <c r="OUD69" s="68"/>
      <c r="OUE69" s="68"/>
      <c r="OUF69" s="68"/>
      <c r="OUG69" s="68"/>
      <c r="OUH69" s="68"/>
      <c r="OUI69" s="68"/>
      <c r="OUJ69" s="68"/>
      <c r="OUK69" s="68"/>
      <c r="OUL69" s="68"/>
      <c r="OUM69" s="68"/>
      <c r="OUN69" s="68"/>
      <c r="OUO69" s="68"/>
      <c r="OUP69" s="68"/>
      <c r="OUQ69" s="68"/>
      <c r="OUR69" s="68"/>
      <c r="OUS69" s="68"/>
      <c r="OUT69" s="68"/>
      <c r="OUU69" s="68"/>
      <c r="OUV69" s="68"/>
      <c r="OUW69" s="68"/>
      <c r="OUX69" s="68"/>
      <c r="OUY69" s="68"/>
      <c r="OUZ69" s="68"/>
      <c r="OVA69" s="68"/>
      <c r="OVB69" s="68"/>
      <c r="OVC69" s="68"/>
      <c r="OVD69" s="68"/>
      <c r="OVE69" s="68"/>
      <c r="OVF69" s="68"/>
      <c r="OVG69" s="68"/>
      <c r="OVH69" s="68"/>
      <c r="OVI69" s="68"/>
      <c r="OVJ69" s="68"/>
      <c r="OVK69" s="68"/>
      <c r="OVL69" s="68"/>
      <c r="OVM69" s="68"/>
      <c r="OVN69" s="68"/>
      <c r="OVO69" s="68"/>
      <c r="OVP69" s="68"/>
      <c r="OVQ69" s="68"/>
      <c r="OVR69" s="68"/>
      <c r="OVS69" s="68"/>
      <c r="OVT69" s="68"/>
      <c r="OVU69" s="68"/>
      <c r="OVV69" s="68"/>
      <c r="OVW69" s="68"/>
      <c r="OVX69" s="68"/>
      <c r="OVY69" s="68"/>
      <c r="OVZ69" s="68"/>
      <c r="OWA69" s="68"/>
      <c r="OWB69" s="68"/>
      <c r="OWC69" s="68"/>
      <c r="OWD69" s="68"/>
      <c r="OWE69" s="68"/>
      <c r="OWF69" s="68"/>
      <c r="OWG69" s="68"/>
      <c r="OWH69" s="68"/>
      <c r="OWI69" s="68"/>
      <c r="OWJ69" s="68"/>
      <c r="OWK69" s="68"/>
      <c r="OWL69" s="68"/>
      <c r="OWM69" s="68"/>
      <c r="OWN69" s="68"/>
      <c r="OWO69" s="68"/>
      <c r="OWP69" s="68"/>
      <c r="OWQ69" s="68"/>
      <c r="OWR69" s="68"/>
      <c r="OWS69" s="68"/>
      <c r="OWT69" s="68"/>
      <c r="OWU69" s="68"/>
      <c r="OWV69" s="68"/>
      <c r="OWW69" s="68"/>
      <c r="OWX69" s="68"/>
      <c r="OWY69" s="68"/>
      <c r="OWZ69" s="68"/>
      <c r="OXA69" s="68"/>
      <c r="OXB69" s="68"/>
      <c r="OXC69" s="68"/>
      <c r="OXD69" s="68"/>
      <c r="OXE69" s="68"/>
      <c r="OXF69" s="68"/>
      <c r="OXG69" s="68"/>
      <c r="OXH69" s="68"/>
      <c r="OXI69" s="68"/>
      <c r="OXJ69" s="68"/>
      <c r="OXK69" s="68"/>
      <c r="OXL69" s="68"/>
      <c r="OXM69" s="68"/>
      <c r="OXN69" s="68"/>
      <c r="OXO69" s="68"/>
      <c r="OXP69" s="68"/>
      <c r="OXQ69" s="68"/>
      <c r="OXR69" s="68"/>
      <c r="OXS69" s="68"/>
      <c r="OXT69" s="68"/>
      <c r="OXU69" s="68"/>
      <c r="OXV69" s="68"/>
      <c r="OXW69" s="68"/>
      <c r="OXX69" s="68"/>
      <c r="OXY69" s="68"/>
      <c r="OXZ69" s="68"/>
      <c r="OYA69" s="68"/>
      <c r="OYB69" s="68"/>
      <c r="OYC69" s="68"/>
      <c r="OYD69" s="68"/>
      <c r="OYE69" s="68"/>
      <c r="OYF69" s="68"/>
      <c r="OYG69" s="68"/>
      <c r="OYH69" s="68"/>
      <c r="OYI69" s="68"/>
      <c r="OYJ69" s="68"/>
      <c r="OYK69" s="68"/>
      <c r="OYL69" s="68"/>
      <c r="OYM69" s="68"/>
      <c r="OYN69" s="68"/>
      <c r="OYO69" s="68"/>
      <c r="OYP69" s="68"/>
      <c r="OYQ69" s="68"/>
      <c r="OYR69" s="68"/>
      <c r="OYS69" s="68"/>
      <c r="OYT69" s="68"/>
      <c r="OYU69" s="68"/>
      <c r="OYV69" s="68"/>
      <c r="OYW69" s="68"/>
      <c r="OYX69" s="68"/>
      <c r="OYY69" s="68"/>
      <c r="OYZ69" s="68"/>
      <c r="OZA69" s="68"/>
      <c r="OZB69" s="68"/>
      <c r="OZC69" s="68"/>
      <c r="OZD69" s="68"/>
      <c r="OZE69" s="68"/>
      <c r="OZF69" s="68"/>
      <c r="OZG69" s="68"/>
      <c r="OZH69" s="68"/>
      <c r="OZI69" s="68"/>
      <c r="OZJ69" s="68"/>
      <c r="OZK69" s="68"/>
      <c r="OZL69" s="68"/>
      <c r="OZM69" s="68"/>
      <c r="OZN69" s="68"/>
      <c r="OZO69" s="68"/>
      <c r="OZP69" s="68"/>
      <c r="OZQ69" s="68"/>
      <c r="OZR69" s="68"/>
      <c r="OZS69" s="68"/>
      <c r="OZT69" s="68"/>
      <c r="OZU69" s="68"/>
      <c r="OZV69" s="68"/>
      <c r="OZW69" s="68"/>
      <c r="OZX69" s="68"/>
      <c r="OZY69" s="68"/>
      <c r="OZZ69" s="68"/>
      <c r="PAA69" s="68"/>
      <c r="PAB69" s="68"/>
      <c r="PAC69" s="68"/>
      <c r="PAD69" s="68"/>
      <c r="PAE69" s="68"/>
      <c r="PAF69" s="68"/>
      <c r="PAG69" s="68"/>
      <c r="PAH69" s="68"/>
      <c r="PAI69" s="68"/>
      <c r="PAJ69" s="68"/>
      <c r="PAK69" s="68"/>
      <c r="PAL69" s="68"/>
      <c r="PAM69" s="68"/>
      <c r="PAN69" s="68"/>
      <c r="PAO69" s="68"/>
      <c r="PAP69" s="68"/>
      <c r="PAQ69" s="68"/>
      <c r="PAR69" s="68"/>
      <c r="PAS69" s="68"/>
      <c r="PAT69" s="68"/>
      <c r="PAU69" s="68"/>
      <c r="PAV69" s="68"/>
      <c r="PAW69" s="68"/>
      <c r="PAX69" s="68"/>
      <c r="PAY69" s="68"/>
      <c r="PAZ69" s="68"/>
      <c r="PBA69" s="68"/>
      <c r="PBB69" s="68"/>
      <c r="PBC69" s="68"/>
      <c r="PBD69" s="68"/>
      <c r="PBE69" s="68"/>
      <c r="PBF69" s="68"/>
      <c r="PBG69" s="68"/>
      <c r="PBH69" s="68"/>
      <c r="PBI69" s="68"/>
      <c r="PBJ69" s="68"/>
      <c r="PBK69" s="68"/>
      <c r="PBL69" s="68"/>
      <c r="PBM69" s="68"/>
      <c r="PBN69" s="68"/>
      <c r="PBO69" s="68"/>
      <c r="PBP69" s="68"/>
      <c r="PBQ69" s="68"/>
      <c r="PBR69" s="68"/>
      <c r="PBS69" s="68"/>
      <c r="PBT69" s="68"/>
      <c r="PBU69" s="68"/>
      <c r="PBV69" s="68"/>
      <c r="PBW69" s="68"/>
      <c r="PBX69" s="68"/>
      <c r="PBY69" s="68"/>
      <c r="PBZ69" s="68"/>
      <c r="PCA69" s="68"/>
      <c r="PCB69" s="68"/>
      <c r="PCC69" s="68"/>
      <c r="PCD69" s="68"/>
      <c r="PCE69" s="68"/>
      <c r="PCF69" s="68"/>
      <c r="PCG69" s="68"/>
      <c r="PCH69" s="68"/>
      <c r="PCI69" s="68"/>
      <c r="PCJ69" s="68"/>
      <c r="PCK69" s="68"/>
      <c r="PCL69" s="68"/>
      <c r="PCM69" s="68"/>
      <c r="PCN69" s="68"/>
      <c r="PCO69" s="68"/>
      <c r="PCP69" s="68"/>
      <c r="PCQ69" s="68"/>
      <c r="PCR69" s="68"/>
      <c r="PCS69" s="68"/>
      <c r="PCT69" s="68"/>
      <c r="PCU69" s="68"/>
      <c r="PCV69" s="68"/>
      <c r="PCW69" s="68"/>
      <c r="PCX69" s="68"/>
      <c r="PCY69" s="68"/>
      <c r="PCZ69" s="68"/>
      <c r="PDA69" s="68"/>
      <c r="PDB69" s="68"/>
      <c r="PDC69" s="68"/>
      <c r="PDD69" s="68"/>
      <c r="PDE69" s="68"/>
      <c r="PDF69" s="68"/>
      <c r="PDG69" s="68"/>
      <c r="PDH69" s="68"/>
      <c r="PDI69" s="68"/>
      <c r="PDJ69" s="68"/>
      <c r="PDK69" s="68"/>
      <c r="PDL69" s="68"/>
      <c r="PDM69" s="68"/>
      <c r="PDN69" s="68"/>
      <c r="PDO69" s="68"/>
      <c r="PDP69" s="68"/>
      <c r="PDQ69" s="68"/>
      <c r="PDR69" s="68"/>
      <c r="PDS69" s="68"/>
      <c r="PDT69" s="68"/>
      <c r="PDU69" s="68"/>
      <c r="PDV69" s="68"/>
      <c r="PDW69" s="68"/>
      <c r="PDX69" s="68"/>
      <c r="PDY69" s="68"/>
      <c r="PDZ69" s="68"/>
      <c r="PEA69" s="68"/>
      <c r="PEB69" s="68"/>
      <c r="PEC69" s="68"/>
      <c r="PED69" s="68"/>
      <c r="PEE69" s="68"/>
      <c r="PEF69" s="68"/>
      <c r="PEG69" s="68"/>
      <c r="PEH69" s="68"/>
      <c r="PEI69" s="68"/>
      <c r="PEJ69" s="68"/>
      <c r="PEK69" s="68"/>
      <c r="PEL69" s="68"/>
      <c r="PEM69" s="68"/>
      <c r="PEN69" s="68"/>
      <c r="PEO69" s="68"/>
      <c r="PEP69" s="68"/>
      <c r="PEQ69" s="68"/>
      <c r="PER69" s="68"/>
      <c r="PES69" s="68"/>
      <c r="PET69" s="68"/>
      <c r="PEU69" s="68"/>
      <c r="PEV69" s="68"/>
      <c r="PEW69" s="68"/>
      <c r="PEX69" s="68"/>
      <c r="PEY69" s="68"/>
      <c r="PEZ69" s="68"/>
      <c r="PFA69" s="68"/>
      <c r="PFB69" s="68"/>
      <c r="PFC69" s="68"/>
      <c r="PFD69" s="68"/>
      <c r="PFE69" s="68"/>
      <c r="PFF69" s="68"/>
      <c r="PFG69" s="68"/>
      <c r="PFH69" s="68"/>
      <c r="PFI69" s="68"/>
      <c r="PFJ69" s="68"/>
      <c r="PFK69" s="68"/>
      <c r="PFL69" s="68"/>
      <c r="PFM69" s="68"/>
      <c r="PFN69" s="68"/>
      <c r="PFO69" s="68"/>
      <c r="PFP69" s="68"/>
      <c r="PFQ69" s="68"/>
      <c r="PFR69" s="68"/>
      <c r="PFS69" s="68"/>
      <c r="PFT69" s="68"/>
      <c r="PFU69" s="68"/>
      <c r="PFV69" s="68"/>
      <c r="PFW69" s="68"/>
      <c r="PFX69" s="68"/>
      <c r="PFY69" s="68"/>
      <c r="PFZ69" s="68"/>
      <c r="PGA69" s="68"/>
      <c r="PGB69" s="68"/>
      <c r="PGC69" s="68"/>
      <c r="PGD69" s="68"/>
      <c r="PGE69" s="68"/>
      <c r="PGF69" s="68"/>
      <c r="PGG69" s="68"/>
      <c r="PGH69" s="68"/>
      <c r="PGI69" s="68"/>
      <c r="PGJ69" s="68"/>
      <c r="PGK69" s="68"/>
      <c r="PGL69" s="68"/>
      <c r="PGM69" s="68"/>
      <c r="PGN69" s="68"/>
      <c r="PGO69" s="68"/>
      <c r="PGP69" s="68"/>
      <c r="PGQ69" s="68"/>
      <c r="PGR69" s="68"/>
      <c r="PGS69" s="68"/>
      <c r="PGT69" s="68"/>
      <c r="PGU69" s="68"/>
      <c r="PGV69" s="68"/>
      <c r="PGW69" s="68"/>
      <c r="PGX69" s="68"/>
      <c r="PGY69" s="68"/>
      <c r="PGZ69" s="68"/>
      <c r="PHA69" s="68"/>
      <c r="PHB69" s="68"/>
      <c r="PHC69" s="68"/>
      <c r="PHD69" s="68"/>
      <c r="PHE69" s="68"/>
      <c r="PHF69" s="68"/>
      <c r="PHG69" s="68"/>
      <c r="PHH69" s="68"/>
      <c r="PHI69" s="68"/>
      <c r="PHJ69" s="68"/>
      <c r="PHK69" s="68"/>
      <c r="PHL69" s="68"/>
      <c r="PHM69" s="68"/>
      <c r="PHN69" s="68"/>
      <c r="PHO69" s="68"/>
      <c r="PHP69" s="68"/>
      <c r="PHQ69" s="68"/>
      <c r="PHR69" s="68"/>
      <c r="PHS69" s="68"/>
      <c r="PHT69" s="68"/>
      <c r="PHU69" s="68"/>
      <c r="PHV69" s="68"/>
      <c r="PHW69" s="68"/>
      <c r="PHX69" s="68"/>
      <c r="PHY69" s="68"/>
      <c r="PHZ69" s="68"/>
      <c r="PIA69" s="68"/>
      <c r="PIB69" s="68"/>
      <c r="PIC69" s="68"/>
      <c r="PID69" s="68"/>
      <c r="PIE69" s="68"/>
      <c r="PIF69" s="68"/>
      <c r="PIG69" s="68"/>
      <c r="PIH69" s="68"/>
      <c r="PII69" s="68"/>
      <c r="PIJ69" s="68"/>
      <c r="PIK69" s="68"/>
      <c r="PIL69" s="68"/>
      <c r="PIM69" s="68"/>
      <c r="PIN69" s="68"/>
      <c r="PIO69" s="68"/>
      <c r="PIP69" s="68"/>
      <c r="PIQ69" s="68"/>
      <c r="PIR69" s="68"/>
      <c r="PIS69" s="68"/>
      <c r="PIT69" s="68"/>
      <c r="PIU69" s="68"/>
      <c r="PIV69" s="68"/>
      <c r="PIW69" s="68"/>
      <c r="PIX69" s="68"/>
      <c r="PIY69" s="68"/>
      <c r="PIZ69" s="68"/>
      <c r="PJA69" s="68"/>
      <c r="PJB69" s="68"/>
      <c r="PJC69" s="68"/>
      <c r="PJD69" s="68"/>
      <c r="PJE69" s="68"/>
      <c r="PJF69" s="68"/>
      <c r="PJG69" s="68"/>
      <c r="PJH69" s="68"/>
      <c r="PJI69" s="68"/>
      <c r="PJJ69" s="68"/>
      <c r="PJK69" s="68"/>
      <c r="PJL69" s="68"/>
      <c r="PJM69" s="68"/>
      <c r="PJN69" s="68"/>
      <c r="PJO69" s="68"/>
      <c r="PJP69" s="68"/>
      <c r="PJQ69" s="68"/>
      <c r="PJR69" s="68"/>
      <c r="PJS69" s="68"/>
      <c r="PJT69" s="68"/>
      <c r="PJU69" s="68"/>
      <c r="PJV69" s="68"/>
      <c r="PJW69" s="68"/>
      <c r="PJX69" s="68"/>
      <c r="PJY69" s="68"/>
      <c r="PJZ69" s="68"/>
      <c r="PKA69" s="68"/>
      <c r="PKB69" s="68"/>
      <c r="PKC69" s="68"/>
      <c r="PKD69" s="68"/>
      <c r="PKE69" s="68"/>
      <c r="PKF69" s="68"/>
      <c r="PKG69" s="68"/>
      <c r="PKH69" s="68"/>
      <c r="PKI69" s="68"/>
      <c r="PKJ69" s="68"/>
      <c r="PKK69" s="68"/>
      <c r="PKL69" s="68"/>
      <c r="PKM69" s="68"/>
      <c r="PKN69" s="68"/>
      <c r="PKO69" s="68"/>
      <c r="PKP69" s="68"/>
      <c r="PKQ69" s="68"/>
      <c r="PKR69" s="68"/>
      <c r="PKS69" s="68"/>
      <c r="PKT69" s="68"/>
      <c r="PKU69" s="68"/>
      <c r="PKV69" s="68"/>
      <c r="PKW69" s="68"/>
      <c r="PKX69" s="68"/>
      <c r="PKY69" s="68"/>
      <c r="PKZ69" s="68"/>
      <c r="PLA69" s="68"/>
      <c r="PLB69" s="68"/>
      <c r="PLC69" s="68"/>
      <c r="PLD69" s="68"/>
      <c r="PLE69" s="68"/>
      <c r="PLF69" s="68"/>
      <c r="PLG69" s="68"/>
      <c r="PLH69" s="68"/>
      <c r="PLI69" s="68"/>
      <c r="PLJ69" s="68"/>
      <c r="PLK69" s="68"/>
      <c r="PLL69" s="68"/>
      <c r="PLM69" s="68"/>
      <c r="PLN69" s="68"/>
      <c r="PLO69" s="68"/>
      <c r="PLP69" s="68"/>
      <c r="PLQ69" s="68"/>
      <c r="PLR69" s="68"/>
      <c r="PLS69" s="68"/>
      <c r="PLT69" s="68"/>
      <c r="PLU69" s="68"/>
      <c r="PLV69" s="68"/>
      <c r="PLW69" s="68"/>
      <c r="PLX69" s="68"/>
      <c r="PLY69" s="68"/>
      <c r="PLZ69" s="68"/>
      <c r="PMA69" s="68"/>
      <c r="PMB69" s="68"/>
      <c r="PMC69" s="68"/>
      <c r="PMD69" s="68"/>
      <c r="PME69" s="68"/>
      <c r="PMF69" s="68"/>
      <c r="PMG69" s="68"/>
      <c r="PMH69" s="68"/>
      <c r="PMI69" s="68"/>
      <c r="PMJ69" s="68"/>
      <c r="PMK69" s="68"/>
      <c r="PML69" s="68"/>
      <c r="PMM69" s="68"/>
      <c r="PMN69" s="68"/>
      <c r="PMO69" s="68"/>
      <c r="PMP69" s="68"/>
      <c r="PMQ69" s="68"/>
      <c r="PMR69" s="68"/>
      <c r="PMS69" s="68"/>
      <c r="PMT69" s="68"/>
      <c r="PMU69" s="68"/>
      <c r="PMV69" s="68"/>
      <c r="PMW69" s="68"/>
      <c r="PMX69" s="68"/>
      <c r="PMY69" s="68"/>
      <c r="PMZ69" s="68"/>
      <c r="PNA69" s="68"/>
      <c r="PNB69" s="68"/>
      <c r="PNC69" s="68"/>
      <c r="PND69" s="68"/>
      <c r="PNE69" s="68"/>
      <c r="PNF69" s="68"/>
      <c r="PNG69" s="68"/>
      <c r="PNH69" s="68"/>
      <c r="PNI69" s="68"/>
      <c r="PNJ69" s="68"/>
      <c r="PNK69" s="68"/>
      <c r="PNL69" s="68"/>
      <c r="PNM69" s="68"/>
      <c r="PNN69" s="68"/>
      <c r="PNO69" s="68"/>
      <c r="PNP69" s="68"/>
      <c r="PNQ69" s="68"/>
      <c r="PNR69" s="68"/>
      <c r="PNS69" s="68"/>
      <c r="PNT69" s="68"/>
      <c r="PNU69" s="68"/>
      <c r="PNV69" s="68"/>
      <c r="PNW69" s="68"/>
      <c r="PNX69" s="68"/>
      <c r="PNY69" s="68"/>
      <c r="PNZ69" s="68"/>
      <c r="POA69" s="68"/>
      <c r="POB69" s="68"/>
      <c r="POC69" s="68"/>
      <c r="POD69" s="68"/>
      <c r="POE69" s="68"/>
      <c r="POF69" s="68"/>
      <c r="POG69" s="68"/>
      <c r="POH69" s="68"/>
      <c r="POI69" s="68"/>
      <c r="POJ69" s="68"/>
      <c r="POK69" s="68"/>
      <c r="POL69" s="68"/>
      <c r="POM69" s="68"/>
      <c r="PON69" s="68"/>
      <c r="POO69" s="68"/>
      <c r="POP69" s="68"/>
      <c r="POQ69" s="68"/>
      <c r="POR69" s="68"/>
      <c r="POS69" s="68"/>
      <c r="POT69" s="68"/>
      <c r="POU69" s="68"/>
      <c r="POV69" s="68"/>
      <c r="POW69" s="68"/>
      <c r="POX69" s="68"/>
      <c r="POY69" s="68"/>
      <c r="POZ69" s="68"/>
      <c r="PPA69" s="68"/>
      <c r="PPB69" s="68"/>
      <c r="PPC69" s="68"/>
      <c r="PPD69" s="68"/>
      <c r="PPE69" s="68"/>
      <c r="PPF69" s="68"/>
      <c r="PPG69" s="68"/>
      <c r="PPH69" s="68"/>
      <c r="PPI69" s="68"/>
      <c r="PPJ69" s="68"/>
      <c r="PPK69" s="68"/>
      <c r="PPL69" s="68"/>
      <c r="PPM69" s="68"/>
      <c r="PPN69" s="68"/>
      <c r="PPO69" s="68"/>
      <c r="PPP69" s="68"/>
      <c r="PPQ69" s="68"/>
      <c r="PPR69" s="68"/>
      <c r="PPS69" s="68"/>
      <c r="PPT69" s="68"/>
      <c r="PPU69" s="68"/>
      <c r="PPV69" s="68"/>
      <c r="PPW69" s="68"/>
      <c r="PPX69" s="68"/>
      <c r="PPY69" s="68"/>
      <c r="PPZ69" s="68"/>
      <c r="PQA69" s="68"/>
      <c r="PQB69" s="68"/>
      <c r="PQC69" s="68"/>
      <c r="PQD69" s="68"/>
      <c r="PQE69" s="68"/>
      <c r="PQF69" s="68"/>
      <c r="PQG69" s="68"/>
      <c r="PQH69" s="68"/>
      <c r="PQI69" s="68"/>
      <c r="PQJ69" s="68"/>
      <c r="PQK69" s="68"/>
      <c r="PQL69" s="68"/>
      <c r="PQM69" s="68"/>
      <c r="PQN69" s="68"/>
      <c r="PQO69" s="68"/>
      <c r="PQP69" s="68"/>
      <c r="PQQ69" s="68"/>
      <c r="PQR69" s="68"/>
      <c r="PQS69" s="68"/>
      <c r="PQT69" s="68"/>
      <c r="PQU69" s="68"/>
      <c r="PQV69" s="68"/>
      <c r="PQW69" s="68"/>
      <c r="PQX69" s="68"/>
      <c r="PQY69" s="68"/>
      <c r="PQZ69" s="68"/>
      <c r="PRA69" s="68"/>
      <c r="PRB69" s="68"/>
      <c r="PRC69" s="68"/>
      <c r="PRD69" s="68"/>
      <c r="PRE69" s="68"/>
      <c r="PRF69" s="68"/>
      <c r="PRG69" s="68"/>
      <c r="PRH69" s="68"/>
      <c r="PRI69" s="68"/>
      <c r="PRJ69" s="68"/>
      <c r="PRK69" s="68"/>
      <c r="PRL69" s="68"/>
      <c r="PRM69" s="68"/>
      <c r="PRN69" s="68"/>
      <c r="PRO69" s="68"/>
      <c r="PRP69" s="68"/>
      <c r="PRQ69" s="68"/>
      <c r="PRR69" s="68"/>
      <c r="PRS69" s="68"/>
      <c r="PRT69" s="68"/>
      <c r="PRU69" s="68"/>
      <c r="PRV69" s="68"/>
      <c r="PRW69" s="68"/>
      <c r="PRX69" s="68"/>
      <c r="PRY69" s="68"/>
      <c r="PRZ69" s="68"/>
      <c r="PSA69" s="68"/>
      <c r="PSB69" s="68"/>
      <c r="PSC69" s="68"/>
      <c r="PSD69" s="68"/>
      <c r="PSE69" s="68"/>
      <c r="PSF69" s="68"/>
      <c r="PSG69" s="68"/>
      <c r="PSH69" s="68"/>
      <c r="PSI69" s="68"/>
      <c r="PSJ69" s="68"/>
      <c r="PSK69" s="68"/>
      <c r="PSL69" s="68"/>
      <c r="PSM69" s="68"/>
      <c r="PSN69" s="68"/>
      <c r="PSO69" s="68"/>
      <c r="PSP69" s="68"/>
      <c r="PSQ69" s="68"/>
      <c r="PSR69" s="68"/>
      <c r="PSS69" s="68"/>
      <c r="PST69" s="68"/>
      <c r="PSU69" s="68"/>
      <c r="PSV69" s="68"/>
      <c r="PSW69" s="68"/>
      <c r="PSX69" s="68"/>
      <c r="PSY69" s="68"/>
      <c r="PSZ69" s="68"/>
      <c r="PTA69" s="68"/>
      <c r="PTB69" s="68"/>
      <c r="PTC69" s="68"/>
      <c r="PTD69" s="68"/>
      <c r="PTE69" s="68"/>
      <c r="PTF69" s="68"/>
      <c r="PTG69" s="68"/>
      <c r="PTH69" s="68"/>
      <c r="PTI69" s="68"/>
      <c r="PTJ69" s="68"/>
      <c r="PTK69" s="68"/>
      <c r="PTL69" s="68"/>
      <c r="PTM69" s="68"/>
      <c r="PTN69" s="68"/>
      <c r="PTO69" s="68"/>
      <c r="PTP69" s="68"/>
      <c r="PTQ69" s="68"/>
      <c r="PTR69" s="68"/>
      <c r="PTS69" s="68"/>
      <c r="PTT69" s="68"/>
      <c r="PTU69" s="68"/>
      <c r="PTV69" s="68"/>
      <c r="PTW69" s="68"/>
      <c r="PTX69" s="68"/>
      <c r="PTY69" s="68"/>
      <c r="PTZ69" s="68"/>
      <c r="PUA69" s="68"/>
      <c r="PUB69" s="68"/>
      <c r="PUC69" s="68"/>
      <c r="PUD69" s="68"/>
      <c r="PUE69" s="68"/>
      <c r="PUF69" s="68"/>
      <c r="PUG69" s="68"/>
      <c r="PUH69" s="68"/>
      <c r="PUI69" s="68"/>
      <c r="PUJ69" s="68"/>
      <c r="PUK69" s="68"/>
      <c r="PUL69" s="68"/>
      <c r="PUM69" s="68"/>
      <c r="PUN69" s="68"/>
      <c r="PUO69" s="68"/>
      <c r="PUP69" s="68"/>
      <c r="PUQ69" s="68"/>
      <c r="PUR69" s="68"/>
      <c r="PUS69" s="68"/>
      <c r="PUT69" s="68"/>
      <c r="PUU69" s="68"/>
      <c r="PUV69" s="68"/>
      <c r="PUW69" s="68"/>
      <c r="PUX69" s="68"/>
      <c r="PUY69" s="68"/>
      <c r="PUZ69" s="68"/>
      <c r="PVA69" s="68"/>
      <c r="PVB69" s="68"/>
      <c r="PVC69" s="68"/>
      <c r="PVD69" s="68"/>
      <c r="PVE69" s="68"/>
      <c r="PVF69" s="68"/>
      <c r="PVG69" s="68"/>
      <c r="PVH69" s="68"/>
      <c r="PVI69" s="68"/>
      <c r="PVJ69" s="68"/>
      <c r="PVK69" s="68"/>
      <c r="PVL69" s="68"/>
      <c r="PVM69" s="68"/>
      <c r="PVN69" s="68"/>
      <c r="PVO69" s="68"/>
      <c r="PVP69" s="68"/>
      <c r="PVQ69" s="68"/>
      <c r="PVR69" s="68"/>
      <c r="PVS69" s="68"/>
      <c r="PVT69" s="68"/>
      <c r="PVU69" s="68"/>
      <c r="PVV69" s="68"/>
      <c r="PVW69" s="68"/>
      <c r="PVX69" s="68"/>
      <c r="PVY69" s="68"/>
      <c r="PVZ69" s="68"/>
      <c r="PWA69" s="68"/>
      <c r="PWB69" s="68"/>
      <c r="PWC69" s="68"/>
      <c r="PWD69" s="68"/>
      <c r="PWE69" s="68"/>
      <c r="PWF69" s="68"/>
      <c r="PWG69" s="68"/>
      <c r="PWH69" s="68"/>
      <c r="PWI69" s="68"/>
      <c r="PWJ69" s="68"/>
      <c r="PWK69" s="68"/>
      <c r="PWL69" s="68"/>
      <c r="PWM69" s="68"/>
      <c r="PWN69" s="68"/>
      <c r="PWO69" s="68"/>
      <c r="PWP69" s="68"/>
      <c r="PWQ69" s="68"/>
      <c r="PWR69" s="68"/>
      <c r="PWS69" s="68"/>
      <c r="PWT69" s="68"/>
      <c r="PWU69" s="68"/>
      <c r="PWV69" s="68"/>
      <c r="PWW69" s="68"/>
      <c r="PWX69" s="68"/>
      <c r="PWY69" s="68"/>
      <c r="PWZ69" s="68"/>
      <c r="PXA69" s="68"/>
      <c r="PXB69" s="68"/>
      <c r="PXC69" s="68"/>
      <c r="PXD69" s="68"/>
      <c r="PXE69" s="68"/>
      <c r="PXF69" s="68"/>
      <c r="PXG69" s="68"/>
      <c r="PXH69" s="68"/>
      <c r="PXI69" s="68"/>
      <c r="PXJ69" s="68"/>
      <c r="PXK69" s="68"/>
      <c r="PXL69" s="68"/>
      <c r="PXM69" s="68"/>
      <c r="PXN69" s="68"/>
      <c r="PXO69" s="68"/>
      <c r="PXP69" s="68"/>
      <c r="PXQ69" s="68"/>
      <c r="PXR69" s="68"/>
      <c r="PXS69" s="68"/>
      <c r="PXT69" s="68"/>
      <c r="PXU69" s="68"/>
      <c r="PXV69" s="68"/>
      <c r="PXW69" s="68"/>
      <c r="PXX69" s="68"/>
      <c r="PXY69" s="68"/>
      <c r="PXZ69" s="68"/>
      <c r="PYA69" s="68"/>
      <c r="PYB69" s="68"/>
      <c r="PYC69" s="68"/>
      <c r="PYD69" s="68"/>
      <c r="PYE69" s="68"/>
      <c r="PYF69" s="68"/>
      <c r="PYG69" s="68"/>
      <c r="PYH69" s="68"/>
      <c r="PYI69" s="68"/>
      <c r="PYJ69" s="68"/>
      <c r="PYK69" s="68"/>
      <c r="PYL69" s="68"/>
      <c r="PYM69" s="68"/>
      <c r="PYN69" s="68"/>
      <c r="PYO69" s="68"/>
      <c r="PYP69" s="68"/>
      <c r="PYQ69" s="68"/>
      <c r="PYR69" s="68"/>
      <c r="PYS69" s="68"/>
      <c r="PYT69" s="68"/>
      <c r="PYU69" s="68"/>
      <c r="PYV69" s="68"/>
      <c r="PYW69" s="68"/>
      <c r="PYX69" s="68"/>
      <c r="PYY69" s="68"/>
      <c r="PYZ69" s="68"/>
      <c r="PZA69" s="68"/>
      <c r="PZB69" s="68"/>
      <c r="PZC69" s="68"/>
      <c r="PZD69" s="68"/>
      <c r="PZE69" s="68"/>
      <c r="PZF69" s="68"/>
      <c r="PZG69" s="68"/>
      <c r="PZH69" s="68"/>
      <c r="PZI69" s="68"/>
      <c r="PZJ69" s="68"/>
      <c r="PZK69" s="68"/>
      <c r="PZL69" s="68"/>
      <c r="PZM69" s="68"/>
      <c r="PZN69" s="68"/>
      <c r="PZO69" s="68"/>
      <c r="PZP69" s="68"/>
      <c r="PZQ69" s="68"/>
      <c r="PZR69" s="68"/>
      <c r="PZS69" s="68"/>
      <c r="PZT69" s="68"/>
      <c r="PZU69" s="68"/>
      <c r="PZV69" s="68"/>
      <c r="PZW69" s="68"/>
      <c r="PZX69" s="68"/>
      <c r="PZY69" s="68"/>
      <c r="PZZ69" s="68"/>
      <c r="QAA69" s="68"/>
      <c r="QAB69" s="68"/>
      <c r="QAC69" s="68"/>
      <c r="QAD69" s="68"/>
      <c r="QAE69" s="68"/>
      <c r="QAF69" s="68"/>
      <c r="QAG69" s="68"/>
      <c r="QAH69" s="68"/>
      <c r="QAI69" s="68"/>
      <c r="QAJ69" s="68"/>
      <c r="QAK69" s="68"/>
      <c r="QAL69" s="68"/>
      <c r="QAM69" s="68"/>
      <c r="QAN69" s="68"/>
      <c r="QAO69" s="68"/>
      <c r="QAP69" s="68"/>
      <c r="QAQ69" s="68"/>
      <c r="QAR69" s="68"/>
      <c r="QAS69" s="68"/>
      <c r="QAT69" s="68"/>
      <c r="QAU69" s="68"/>
      <c r="QAV69" s="68"/>
      <c r="QAW69" s="68"/>
      <c r="QAX69" s="68"/>
      <c r="QAY69" s="68"/>
      <c r="QAZ69" s="68"/>
      <c r="QBA69" s="68"/>
      <c r="QBB69" s="68"/>
      <c r="QBC69" s="68"/>
      <c r="QBD69" s="68"/>
      <c r="QBE69" s="68"/>
      <c r="QBF69" s="68"/>
      <c r="QBG69" s="68"/>
      <c r="QBH69" s="68"/>
      <c r="QBI69" s="68"/>
      <c r="QBJ69" s="68"/>
      <c r="QBK69" s="68"/>
      <c r="QBL69" s="68"/>
      <c r="QBM69" s="68"/>
      <c r="QBN69" s="68"/>
      <c r="QBO69" s="68"/>
      <c r="QBP69" s="68"/>
      <c r="QBQ69" s="68"/>
      <c r="QBR69" s="68"/>
      <c r="QBS69" s="68"/>
      <c r="QBT69" s="68"/>
      <c r="QBU69" s="68"/>
      <c r="QBV69" s="68"/>
      <c r="QBW69" s="68"/>
      <c r="QBX69" s="68"/>
      <c r="QBY69" s="68"/>
      <c r="QBZ69" s="68"/>
      <c r="QCA69" s="68"/>
      <c r="QCB69" s="68"/>
      <c r="QCC69" s="68"/>
      <c r="QCD69" s="68"/>
      <c r="QCE69" s="68"/>
      <c r="QCF69" s="68"/>
      <c r="QCG69" s="68"/>
      <c r="QCH69" s="68"/>
      <c r="QCI69" s="68"/>
      <c r="QCJ69" s="68"/>
      <c r="QCK69" s="68"/>
      <c r="QCL69" s="68"/>
      <c r="QCM69" s="68"/>
      <c r="QCN69" s="68"/>
      <c r="QCO69" s="68"/>
      <c r="QCP69" s="68"/>
      <c r="QCQ69" s="68"/>
      <c r="QCR69" s="68"/>
      <c r="QCS69" s="68"/>
      <c r="QCT69" s="68"/>
      <c r="QCU69" s="68"/>
      <c r="QCV69" s="68"/>
      <c r="QCW69" s="68"/>
      <c r="QCX69" s="68"/>
      <c r="QCY69" s="68"/>
      <c r="QCZ69" s="68"/>
      <c r="QDA69" s="68"/>
      <c r="QDB69" s="68"/>
      <c r="QDC69" s="68"/>
      <c r="QDD69" s="68"/>
      <c r="QDE69" s="68"/>
      <c r="QDF69" s="68"/>
      <c r="QDG69" s="68"/>
      <c r="QDH69" s="68"/>
      <c r="QDI69" s="68"/>
      <c r="QDJ69" s="68"/>
      <c r="QDK69" s="68"/>
      <c r="QDL69" s="68"/>
      <c r="QDM69" s="68"/>
      <c r="QDN69" s="68"/>
      <c r="QDO69" s="68"/>
      <c r="QDP69" s="68"/>
      <c r="QDQ69" s="68"/>
      <c r="QDR69" s="68"/>
      <c r="QDS69" s="68"/>
      <c r="QDT69" s="68"/>
      <c r="QDU69" s="68"/>
      <c r="QDV69" s="68"/>
      <c r="QDW69" s="68"/>
      <c r="QDX69" s="68"/>
      <c r="QDY69" s="68"/>
      <c r="QDZ69" s="68"/>
      <c r="QEA69" s="68"/>
      <c r="QEB69" s="68"/>
      <c r="QEC69" s="68"/>
      <c r="QED69" s="68"/>
      <c r="QEE69" s="68"/>
      <c r="QEF69" s="68"/>
      <c r="QEG69" s="68"/>
      <c r="QEH69" s="68"/>
      <c r="QEI69" s="68"/>
      <c r="QEJ69" s="68"/>
      <c r="QEK69" s="68"/>
      <c r="QEL69" s="68"/>
      <c r="QEM69" s="68"/>
      <c r="QEN69" s="68"/>
      <c r="QEO69" s="68"/>
      <c r="QEP69" s="68"/>
      <c r="QEQ69" s="68"/>
      <c r="QER69" s="68"/>
      <c r="QES69" s="68"/>
      <c r="QET69" s="68"/>
      <c r="QEU69" s="68"/>
      <c r="QEV69" s="68"/>
      <c r="QEW69" s="68"/>
      <c r="QEX69" s="68"/>
      <c r="QEY69" s="68"/>
      <c r="QEZ69" s="68"/>
      <c r="QFA69" s="68"/>
      <c r="QFB69" s="68"/>
      <c r="QFC69" s="68"/>
      <c r="QFD69" s="68"/>
      <c r="QFE69" s="68"/>
      <c r="QFF69" s="68"/>
      <c r="QFG69" s="68"/>
      <c r="QFH69" s="68"/>
      <c r="QFI69" s="68"/>
      <c r="QFJ69" s="68"/>
      <c r="QFK69" s="68"/>
      <c r="QFL69" s="68"/>
      <c r="QFM69" s="68"/>
      <c r="QFN69" s="68"/>
      <c r="QFO69" s="68"/>
      <c r="QFP69" s="68"/>
      <c r="QFQ69" s="68"/>
      <c r="QFR69" s="68"/>
      <c r="QFS69" s="68"/>
      <c r="QFT69" s="68"/>
      <c r="QFU69" s="68"/>
      <c r="QFV69" s="68"/>
      <c r="QFW69" s="68"/>
      <c r="QFX69" s="68"/>
      <c r="QFY69" s="68"/>
      <c r="QFZ69" s="68"/>
      <c r="QGA69" s="68"/>
      <c r="QGB69" s="68"/>
      <c r="QGC69" s="68"/>
      <c r="QGD69" s="68"/>
      <c r="QGE69" s="68"/>
      <c r="QGF69" s="68"/>
      <c r="QGG69" s="68"/>
      <c r="QGH69" s="68"/>
      <c r="QGI69" s="68"/>
      <c r="QGJ69" s="68"/>
      <c r="QGK69" s="68"/>
      <c r="QGL69" s="68"/>
      <c r="QGM69" s="68"/>
      <c r="QGN69" s="68"/>
      <c r="QGO69" s="68"/>
      <c r="QGP69" s="68"/>
      <c r="QGQ69" s="68"/>
      <c r="QGR69" s="68"/>
      <c r="QGS69" s="68"/>
      <c r="QGT69" s="68"/>
      <c r="QGU69" s="68"/>
      <c r="QGV69" s="68"/>
      <c r="QGW69" s="68"/>
      <c r="QGX69" s="68"/>
      <c r="QGY69" s="68"/>
      <c r="QGZ69" s="68"/>
      <c r="QHA69" s="68"/>
      <c r="QHB69" s="68"/>
      <c r="QHC69" s="68"/>
      <c r="QHD69" s="68"/>
      <c r="QHE69" s="68"/>
      <c r="QHF69" s="68"/>
      <c r="QHG69" s="68"/>
      <c r="QHH69" s="68"/>
      <c r="QHI69" s="68"/>
      <c r="QHJ69" s="68"/>
      <c r="QHK69" s="68"/>
      <c r="QHL69" s="68"/>
      <c r="QHM69" s="68"/>
      <c r="QHN69" s="68"/>
      <c r="QHO69" s="68"/>
      <c r="QHP69" s="68"/>
      <c r="QHQ69" s="68"/>
      <c r="QHR69" s="68"/>
      <c r="QHS69" s="68"/>
      <c r="QHT69" s="68"/>
      <c r="QHU69" s="68"/>
      <c r="QHV69" s="68"/>
      <c r="QHW69" s="68"/>
      <c r="QHX69" s="68"/>
      <c r="QHY69" s="68"/>
      <c r="QHZ69" s="68"/>
      <c r="QIA69" s="68"/>
      <c r="QIB69" s="68"/>
      <c r="QIC69" s="68"/>
      <c r="QID69" s="68"/>
      <c r="QIE69" s="68"/>
      <c r="QIF69" s="68"/>
      <c r="QIG69" s="68"/>
      <c r="QIH69" s="68"/>
      <c r="QII69" s="68"/>
      <c r="QIJ69" s="68"/>
      <c r="QIK69" s="68"/>
      <c r="QIL69" s="68"/>
      <c r="QIM69" s="68"/>
      <c r="QIN69" s="68"/>
      <c r="QIO69" s="68"/>
      <c r="QIP69" s="68"/>
      <c r="QIQ69" s="68"/>
      <c r="QIR69" s="68"/>
      <c r="QIS69" s="68"/>
      <c r="QIT69" s="68"/>
      <c r="QIU69" s="68"/>
      <c r="QIV69" s="68"/>
      <c r="QIW69" s="68"/>
      <c r="QIX69" s="68"/>
      <c r="QIY69" s="68"/>
      <c r="QIZ69" s="68"/>
      <c r="QJA69" s="68"/>
      <c r="QJB69" s="68"/>
      <c r="QJC69" s="68"/>
      <c r="QJD69" s="68"/>
      <c r="QJE69" s="68"/>
      <c r="QJF69" s="68"/>
      <c r="QJG69" s="68"/>
      <c r="QJH69" s="68"/>
      <c r="QJI69" s="68"/>
      <c r="QJJ69" s="68"/>
      <c r="QJK69" s="68"/>
      <c r="QJL69" s="68"/>
      <c r="QJM69" s="68"/>
      <c r="QJN69" s="68"/>
      <c r="QJO69" s="68"/>
      <c r="QJP69" s="68"/>
      <c r="QJQ69" s="68"/>
      <c r="QJR69" s="68"/>
      <c r="QJS69" s="68"/>
      <c r="QJT69" s="68"/>
      <c r="QJU69" s="68"/>
      <c r="QJV69" s="68"/>
      <c r="QJW69" s="68"/>
      <c r="QJX69" s="68"/>
      <c r="QJY69" s="68"/>
      <c r="QJZ69" s="68"/>
      <c r="QKA69" s="68"/>
      <c r="QKB69" s="68"/>
      <c r="QKC69" s="68"/>
      <c r="QKD69" s="68"/>
      <c r="QKE69" s="68"/>
      <c r="QKF69" s="68"/>
      <c r="QKG69" s="68"/>
      <c r="QKH69" s="68"/>
      <c r="QKI69" s="68"/>
      <c r="QKJ69" s="68"/>
      <c r="QKK69" s="68"/>
      <c r="QKL69" s="68"/>
      <c r="QKM69" s="68"/>
      <c r="QKN69" s="68"/>
      <c r="QKO69" s="68"/>
      <c r="QKP69" s="68"/>
      <c r="QKQ69" s="68"/>
      <c r="QKR69" s="68"/>
      <c r="QKS69" s="68"/>
      <c r="QKT69" s="68"/>
      <c r="QKU69" s="68"/>
      <c r="QKV69" s="68"/>
      <c r="QKW69" s="68"/>
      <c r="QKX69" s="68"/>
      <c r="QKY69" s="68"/>
      <c r="QKZ69" s="68"/>
      <c r="QLA69" s="68"/>
      <c r="QLB69" s="68"/>
      <c r="QLC69" s="68"/>
      <c r="QLD69" s="68"/>
      <c r="QLE69" s="68"/>
      <c r="QLF69" s="68"/>
      <c r="QLG69" s="68"/>
      <c r="QLH69" s="68"/>
      <c r="QLI69" s="68"/>
      <c r="QLJ69" s="68"/>
      <c r="QLK69" s="68"/>
      <c r="QLL69" s="68"/>
      <c r="QLM69" s="68"/>
      <c r="QLN69" s="68"/>
      <c r="QLO69" s="68"/>
      <c r="QLP69" s="68"/>
      <c r="QLQ69" s="68"/>
      <c r="QLR69" s="68"/>
      <c r="QLS69" s="68"/>
      <c r="QLT69" s="68"/>
      <c r="QLU69" s="68"/>
      <c r="QLV69" s="68"/>
      <c r="QLW69" s="68"/>
      <c r="QLX69" s="68"/>
      <c r="QLY69" s="68"/>
      <c r="QLZ69" s="68"/>
      <c r="QMA69" s="68"/>
      <c r="QMB69" s="68"/>
      <c r="QMC69" s="68"/>
      <c r="QMD69" s="68"/>
      <c r="QME69" s="68"/>
      <c r="QMF69" s="68"/>
      <c r="QMG69" s="68"/>
      <c r="QMH69" s="68"/>
      <c r="QMI69" s="68"/>
      <c r="QMJ69" s="68"/>
      <c r="QMK69" s="68"/>
      <c r="QML69" s="68"/>
      <c r="QMM69" s="68"/>
      <c r="QMN69" s="68"/>
      <c r="QMO69" s="68"/>
      <c r="QMP69" s="68"/>
      <c r="QMQ69" s="68"/>
      <c r="QMR69" s="68"/>
      <c r="QMS69" s="68"/>
      <c r="QMT69" s="68"/>
      <c r="QMU69" s="68"/>
      <c r="QMV69" s="68"/>
      <c r="QMW69" s="68"/>
      <c r="QMX69" s="68"/>
      <c r="QMY69" s="68"/>
      <c r="QMZ69" s="68"/>
      <c r="QNA69" s="68"/>
      <c r="QNB69" s="68"/>
      <c r="QNC69" s="68"/>
      <c r="QND69" s="68"/>
      <c r="QNE69" s="68"/>
      <c r="QNF69" s="68"/>
      <c r="QNG69" s="68"/>
      <c r="QNH69" s="68"/>
      <c r="QNI69" s="68"/>
      <c r="QNJ69" s="68"/>
      <c r="QNK69" s="68"/>
      <c r="QNL69" s="68"/>
      <c r="QNM69" s="68"/>
      <c r="QNN69" s="68"/>
      <c r="QNO69" s="68"/>
      <c r="QNP69" s="68"/>
      <c r="QNQ69" s="68"/>
      <c r="QNR69" s="68"/>
      <c r="QNS69" s="68"/>
      <c r="QNT69" s="68"/>
      <c r="QNU69" s="68"/>
      <c r="QNV69" s="68"/>
      <c r="QNW69" s="68"/>
      <c r="QNX69" s="68"/>
      <c r="QNY69" s="68"/>
      <c r="QNZ69" s="68"/>
      <c r="QOA69" s="68"/>
      <c r="QOB69" s="68"/>
      <c r="QOC69" s="68"/>
      <c r="QOD69" s="68"/>
      <c r="QOE69" s="68"/>
      <c r="QOF69" s="68"/>
      <c r="QOG69" s="68"/>
      <c r="QOH69" s="68"/>
      <c r="QOI69" s="68"/>
      <c r="QOJ69" s="68"/>
      <c r="QOK69" s="68"/>
      <c r="QOL69" s="68"/>
      <c r="QOM69" s="68"/>
      <c r="QON69" s="68"/>
      <c r="QOO69" s="68"/>
      <c r="QOP69" s="68"/>
      <c r="QOQ69" s="68"/>
      <c r="QOR69" s="68"/>
      <c r="QOS69" s="68"/>
      <c r="QOT69" s="68"/>
      <c r="QOU69" s="68"/>
      <c r="QOV69" s="68"/>
      <c r="QOW69" s="68"/>
      <c r="QOX69" s="68"/>
      <c r="QOY69" s="68"/>
      <c r="QOZ69" s="68"/>
      <c r="QPA69" s="68"/>
      <c r="QPB69" s="68"/>
      <c r="QPC69" s="68"/>
      <c r="QPD69" s="68"/>
      <c r="QPE69" s="68"/>
      <c r="QPF69" s="68"/>
      <c r="QPG69" s="68"/>
      <c r="QPH69" s="68"/>
      <c r="QPI69" s="68"/>
      <c r="QPJ69" s="68"/>
      <c r="QPK69" s="68"/>
      <c r="QPL69" s="68"/>
      <c r="QPM69" s="68"/>
      <c r="QPN69" s="68"/>
      <c r="QPO69" s="68"/>
      <c r="QPP69" s="68"/>
      <c r="QPQ69" s="68"/>
      <c r="QPR69" s="68"/>
      <c r="QPS69" s="68"/>
      <c r="QPT69" s="68"/>
      <c r="QPU69" s="68"/>
      <c r="QPV69" s="68"/>
      <c r="QPW69" s="68"/>
      <c r="QPX69" s="68"/>
      <c r="QPY69" s="68"/>
      <c r="QPZ69" s="68"/>
      <c r="QQA69" s="68"/>
      <c r="QQB69" s="68"/>
      <c r="QQC69" s="68"/>
      <c r="QQD69" s="68"/>
      <c r="QQE69" s="68"/>
      <c r="QQF69" s="68"/>
      <c r="QQG69" s="68"/>
      <c r="QQH69" s="68"/>
      <c r="QQI69" s="68"/>
      <c r="QQJ69" s="68"/>
      <c r="QQK69" s="68"/>
      <c r="QQL69" s="68"/>
      <c r="QQM69" s="68"/>
      <c r="QQN69" s="68"/>
      <c r="QQO69" s="68"/>
      <c r="QQP69" s="68"/>
      <c r="QQQ69" s="68"/>
      <c r="QQR69" s="68"/>
      <c r="QQS69" s="68"/>
      <c r="QQT69" s="68"/>
      <c r="QQU69" s="68"/>
      <c r="QQV69" s="68"/>
      <c r="QQW69" s="68"/>
      <c r="QQX69" s="68"/>
      <c r="QQY69" s="68"/>
      <c r="QQZ69" s="68"/>
      <c r="QRA69" s="68"/>
      <c r="QRB69" s="68"/>
      <c r="QRC69" s="68"/>
      <c r="QRD69" s="68"/>
      <c r="QRE69" s="68"/>
      <c r="QRF69" s="68"/>
      <c r="QRG69" s="68"/>
      <c r="QRH69" s="68"/>
      <c r="QRI69" s="68"/>
      <c r="QRJ69" s="68"/>
      <c r="QRK69" s="68"/>
      <c r="QRL69" s="68"/>
      <c r="QRM69" s="68"/>
      <c r="QRN69" s="68"/>
      <c r="QRO69" s="68"/>
      <c r="QRP69" s="68"/>
      <c r="QRQ69" s="68"/>
      <c r="QRR69" s="68"/>
      <c r="QRS69" s="68"/>
      <c r="QRT69" s="68"/>
      <c r="QRU69" s="68"/>
      <c r="QRV69" s="68"/>
      <c r="QRW69" s="68"/>
      <c r="QRX69" s="68"/>
      <c r="QRY69" s="68"/>
      <c r="QRZ69" s="68"/>
      <c r="QSA69" s="68"/>
      <c r="QSB69" s="68"/>
      <c r="QSC69" s="68"/>
      <c r="QSD69" s="68"/>
      <c r="QSE69" s="68"/>
      <c r="QSF69" s="68"/>
      <c r="QSG69" s="68"/>
      <c r="QSH69" s="68"/>
      <c r="QSI69" s="68"/>
      <c r="QSJ69" s="68"/>
      <c r="QSK69" s="68"/>
      <c r="QSL69" s="68"/>
      <c r="QSM69" s="68"/>
      <c r="QSN69" s="68"/>
      <c r="QSO69" s="68"/>
      <c r="QSP69" s="68"/>
      <c r="QSQ69" s="68"/>
      <c r="QSR69" s="68"/>
      <c r="QSS69" s="68"/>
      <c r="QST69" s="68"/>
      <c r="QSU69" s="68"/>
      <c r="QSV69" s="68"/>
      <c r="QSW69" s="68"/>
      <c r="QSX69" s="68"/>
      <c r="QSY69" s="68"/>
      <c r="QSZ69" s="68"/>
      <c r="QTA69" s="68"/>
      <c r="QTB69" s="68"/>
      <c r="QTC69" s="68"/>
      <c r="QTD69" s="68"/>
      <c r="QTE69" s="68"/>
      <c r="QTF69" s="68"/>
      <c r="QTG69" s="68"/>
      <c r="QTH69" s="68"/>
      <c r="QTI69" s="68"/>
      <c r="QTJ69" s="68"/>
      <c r="QTK69" s="68"/>
      <c r="QTL69" s="68"/>
      <c r="QTM69" s="68"/>
      <c r="QTN69" s="68"/>
      <c r="QTO69" s="68"/>
      <c r="QTP69" s="68"/>
      <c r="QTQ69" s="68"/>
      <c r="QTR69" s="68"/>
      <c r="QTS69" s="68"/>
      <c r="QTT69" s="68"/>
      <c r="QTU69" s="68"/>
      <c r="QTV69" s="68"/>
      <c r="QTW69" s="68"/>
      <c r="QTX69" s="68"/>
      <c r="QTY69" s="68"/>
      <c r="QTZ69" s="68"/>
      <c r="QUA69" s="68"/>
      <c r="QUB69" s="68"/>
      <c r="QUC69" s="68"/>
      <c r="QUD69" s="68"/>
      <c r="QUE69" s="68"/>
      <c r="QUF69" s="68"/>
      <c r="QUG69" s="68"/>
      <c r="QUH69" s="68"/>
      <c r="QUI69" s="68"/>
      <c r="QUJ69" s="68"/>
      <c r="QUK69" s="68"/>
      <c r="QUL69" s="68"/>
      <c r="QUM69" s="68"/>
      <c r="QUN69" s="68"/>
      <c r="QUO69" s="68"/>
      <c r="QUP69" s="68"/>
      <c r="QUQ69" s="68"/>
      <c r="QUR69" s="68"/>
      <c r="QUS69" s="68"/>
      <c r="QUT69" s="68"/>
      <c r="QUU69" s="68"/>
      <c r="QUV69" s="68"/>
      <c r="QUW69" s="68"/>
      <c r="QUX69" s="68"/>
      <c r="QUY69" s="68"/>
      <c r="QUZ69" s="68"/>
      <c r="QVA69" s="68"/>
      <c r="QVB69" s="68"/>
      <c r="QVC69" s="68"/>
      <c r="QVD69" s="68"/>
      <c r="QVE69" s="68"/>
      <c r="QVF69" s="68"/>
      <c r="QVG69" s="68"/>
      <c r="QVH69" s="68"/>
      <c r="QVI69" s="68"/>
      <c r="QVJ69" s="68"/>
      <c r="QVK69" s="68"/>
      <c r="QVL69" s="68"/>
      <c r="QVM69" s="68"/>
      <c r="QVN69" s="68"/>
      <c r="QVO69" s="68"/>
      <c r="QVP69" s="68"/>
      <c r="QVQ69" s="68"/>
      <c r="QVR69" s="68"/>
      <c r="QVS69" s="68"/>
      <c r="QVT69" s="68"/>
      <c r="QVU69" s="68"/>
      <c r="QVV69" s="68"/>
      <c r="QVW69" s="68"/>
      <c r="QVX69" s="68"/>
      <c r="QVY69" s="68"/>
      <c r="QVZ69" s="68"/>
      <c r="QWA69" s="68"/>
      <c r="QWB69" s="68"/>
      <c r="QWC69" s="68"/>
      <c r="QWD69" s="68"/>
      <c r="QWE69" s="68"/>
      <c r="QWF69" s="68"/>
      <c r="QWG69" s="68"/>
      <c r="QWH69" s="68"/>
      <c r="QWI69" s="68"/>
      <c r="QWJ69" s="68"/>
      <c r="QWK69" s="68"/>
      <c r="QWL69" s="68"/>
      <c r="QWM69" s="68"/>
      <c r="QWN69" s="68"/>
      <c r="QWO69" s="68"/>
      <c r="QWP69" s="68"/>
      <c r="QWQ69" s="68"/>
      <c r="QWR69" s="68"/>
      <c r="QWS69" s="68"/>
      <c r="QWT69" s="68"/>
      <c r="QWU69" s="68"/>
      <c r="QWV69" s="68"/>
      <c r="QWW69" s="68"/>
      <c r="QWX69" s="68"/>
      <c r="QWY69" s="68"/>
      <c r="QWZ69" s="68"/>
      <c r="QXA69" s="68"/>
      <c r="QXB69" s="68"/>
      <c r="QXC69" s="68"/>
      <c r="QXD69" s="68"/>
      <c r="QXE69" s="68"/>
      <c r="QXF69" s="68"/>
      <c r="QXG69" s="68"/>
      <c r="QXH69" s="68"/>
      <c r="QXI69" s="68"/>
      <c r="QXJ69" s="68"/>
      <c r="QXK69" s="68"/>
      <c r="QXL69" s="68"/>
      <c r="QXM69" s="68"/>
      <c r="QXN69" s="68"/>
      <c r="QXO69" s="68"/>
      <c r="QXP69" s="68"/>
      <c r="QXQ69" s="68"/>
      <c r="QXR69" s="68"/>
      <c r="QXS69" s="68"/>
      <c r="QXT69" s="68"/>
      <c r="QXU69" s="68"/>
      <c r="QXV69" s="68"/>
      <c r="QXW69" s="68"/>
      <c r="QXX69" s="68"/>
      <c r="QXY69" s="68"/>
      <c r="QXZ69" s="68"/>
      <c r="QYA69" s="68"/>
      <c r="QYB69" s="68"/>
      <c r="QYC69" s="68"/>
      <c r="QYD69" s="68"/>
      <c r="QYE69" s="68"/>
      <c r="QYF69" s="68"/>
      <c r="QYG69" s="68"/>
      <c r="QYH69" s="68"/>
      <c r="QYI69" s="68"/>
      <c r="QYJ69" s="68"/>
      <c r="QYK69" s="68"/>
      <c r="QYL69" s="68"/>
      <c r="QYM69" s="68"/>
      <c r="QYN69" s="68"/>
      <c r="QYO69" s="68"/>
      <c r="QYP69" s="68"/>
      <c r="QYQ69" s="68"/>
      <c r="QYR69" s="68"/>
      <c r="QYS69" s="68"/>
      <c r="QYT69" s="68"/>
      <c r="QYU69" s="68"/>
      <c r="QYV69" s="68"/>
      <c r="QYW69" s="68"/>
      <c r="QYX69" s="68"/>
      <c r="QYY69" s="68"/>
      <c r="QYZ69" s="68"/>
      <c r="QZA69" s="68"/>
      <c r="QZB69" s="68"/>
      <c r="QZC69" s="68"/>
      <c r="QZD69" s="68"/>
      <c r="QZE69" s="68"/>
      <c r="QZF69" s="68"/>
      <c r="QZG69" s="68"/>
      <c r="QZH69" s="68"/>
      <c r="QZI69" s="68"/>
      <c r="QZJ69" s="68"/>
      <c r="QZK69" s="68"/>
      <c r="QZL69" s="68"/>
      <c r="QZM69" s="68"/>
      <c r="QZN69" s="68"/>
      <c r="QZO69" s="68"/>
      <c r="QZP69" s="68"/>
      <c r="QZQ69" s="68"/>
      <c r="QZR69" s="68"/>
      <c r="QZS69" s="68"/>
      <c r="QZT69" s="68"/>
      <c r="QZU69" s="68"/>
      <c r="QZV69" s="68"/>
      <c r="QZW69" s="68"/>
      <c r="QZX69" s="68"/>
      <c r="QZY69" s="68"/>
      <c r="QZZ69" s="68"/>
      <c r="RAA69" s="68"/>
      <c r="RAB69" s="68"/>
      <c r="RAC69" s="68"/>
      <c r="RAD69" s="68"/>
      <c r="RAE69" s="68"/>
      <c r="RAF69" s="68"/>
      <c r="RAG69" s="68"/>
      <c r="RAH69" s="68"/>
      <c r="RAI69" s="68"/>
      <c r="RAJ69" s="68"/>
      <c r="RAK69" s="68"/>
      <c r="RAL69" s="68"/>
      <c r="RAM69" s="68"/>
      <c r="RAN69" s="68"/>
      <c r="RAO69" s="68"/>
      <c r="RAP69" s="68"/>
      <c r="RAQ69" s="68"/>
      <c r="RAR69" s="68"/>
      <c r="RAS69" s="68"/>
      <c r="RAT69" s="68"/>
      <c r="RAU69" s="68"/>
      <c r="RAV69" s="68"/>
      <c r="RAW69" s="68"/>
      <c r="RAX69" s="68"/>
      <c r="RAY69" s="68"/>
      <c r="RAZ69" s="68"/>
      <c r="RBA69" s="68"/>
      <c r="RBB69" s="68"/>
      <c r="RBC69" s="68"/>
      <c r="RBD69" s="68"/>
      <c r="RBE69" s="68"/>
      <c r="RBF69" s="68"/>
      <c r="RBG69" s="68"/>
      <c r="RBH69" s="68"/>
      <c r="RBI69" s="68"/>
      <c r="RBJ69" s="68"/>
      <c r="RBK69" s="68"/>
      <c r="RBL69" s="68"/>
      <c r="RBM69" s="68"/>
      <c r="RBN69" s="68"/>
      <c r="RBO69" s="68"/>
      <c r="RBP69" s="68"/>
      <c r="RBQ69" s="68"/>
      <c r="RBR69" s="68"/>
      <c r="RBS69" s="68"/>
      <c r="RBT69" s="68"/>
      <c r="RBU69" s="68"/>
      <c r="RBV69" s="68"/>
      <c r="RBW69" s="68"/>
      <c r="RBX69" s="68"/>
      <c r="RBY69" s="68"/>
      <c r="RBZ69" s="68"/>
      <c r="RCA69" s="68"/>
      <c r="RCB69" s="68"/>
      <c r="RCC69" s="68"/>
      <c r="RCD69" s="68"/>
      <c r="RCE69" s="68"/>
      <c r="RCF69" s="68"/>
      <c r="RCG69" s="68"/>
      <c r="RCH69" s="68"/>
      <c r="RCI69" s="68"/>
      <c r="RCJ69" s="68"/>
      <c r="RCK69" s="68"/>
      <c r="RCL69" s="68"/>
      <c r="RCM69" s="68"/>
      <c r="RCN69" s="68"/>
      <c r="RCO69" s="68"/>
      <c r="RCP69" s="68"/>
      <c r="RCQ69" s="68"/>
      <c r="RCR69" s="68"/>
      <c r="RCS69" s="68"/>
      <c r="RCT69" s="68"/>
      <c r="RCU69" s="68"/>
      <c r="RCV69" s="68"/>
      <c r="RCW69" s="68"/>
      <c r="RCX69" s="68"/>
      <c r="RCY69" s="68"/>
      <c r="RCZ69" s="68"/>
      <c r="RDA69" s="68"/>
      <c r="RDB69" s="68"/>
      <c r="RDC69" s="68"/>
      <c r="RDD69" s="68"/>
      <c r="RDE69" s="68"/>
      <c r="RDF69" s="68"/>
      <c r="RDG69" s="68"/>
      <c r="RDH69" s="68"/>
      <c r="RDI69" s="68"/>
      <c r="RDJ69" s="68"/>
      <c r="RDK69" s="68"/>
      <c r="RDL69" s="68"/>
      <c r="RDM69" s="68"/>
      <c r="RDN69" s="68"/>
      <c r="RDO69" s="68"/>
      <c r="RDP69" s="68"/>
      <c r="RDQ69" s="68"/>
      <c r="RDR69" s="68"/>
      <c r="RDS69" s="68"/>
      <c r="RDT69" s="68"/>
      <c r="RDU69" s="68"/>
      <c r="RDV69" s="68"/>
      <c r="RDW69" s="68"/>
      <c r="RDX69" s="68"/>
      <c r="RDY69" s="68"/>
      <c r="RDZ69" s="68"/>
      <c r="REA69" s="68"/>
      <c r="REB69" s="68"/>
      <c r="REC69" s="68"/>
      <c r="RED69" s="68"/>
      <c r="REE69" s="68"/>
      <c r="REF69" s="68"/>
      <c r="REG69" s="68"/>
      <c r="REH69" s="68"/>
      <c r="REI69" s="68"/>
      <c r="REJ69" s="68"/>
      <c r="REK69" s="68"/>
      <c r="REL69" s="68"/>
      <c r="REM69" s="68"/>
      <c r="REN69" s="68"/>
      <c r="REO69" s="68"/>
      <c r="REP69" s="68"/>
      <c r="REQ69" s="68"/>
      <c r="RER69" s="68"/>
      <c r="RES69" s="68"/>
      <c r="RET69" s="68"/>
      <c r="REU69" s="68"/>
      <c r="REV69" s="68"/>
      <c r="REW69" s="68"/>
      <c r="REX69" s="68"/>
      <c r="REY69" s="68"/>
      <c r="REZ69" s="68"/>
      <c r="RFA69" s="68"/>
      <c r="RFB69" s="68"/>
      <c r="RFC69" s="68"/>
      <c r="RFD69" s="68"/>
      <c r="RFE69" s="68"/>
      <c r="RFF69" s="68"/>
      <c r="RFG69" s="68"/>
      <c r="RFH69" s="68"/>
      <c r="RFI69" s="68"/>
      <c r="RFJ69" s="68"/>
      <c r="RFK69" s="68"/>
      <c r="RFL69" s="68"/>
      <c r="RFM69" s="68"/>
      <c r="RFN69" s="68"/>
      <c r="RFO69" s="68"/>
      <c r="RFP69" s="68"/>
      <c r="RFQ69" s="68"/>
      <c r="RFR69" s="68"/>
      <c r="RFS69" s="68"/>
      <c r="RFT69" s="68"/>
      <c r="RFU69" s="68"/>
      <c r="RFV69" s="68"/>
      <c r="RFW69" s="68"/>
      <c r="RFX69" s="68"/>
      <c r="RFY69" s="68"/>
      <c r="RFZ69" s="68"/>
      <c r="RGA69" s="68"/>
      <c r="RGB69" s="68"/>
      <c r="RGC69" s="68"/>
      <c r="RGD69" s="68"/>
      <c r="RGE69" s="68"/>
      <c r="RGF69" s="68"/>
      <c r="RGG69" s="68"/>
      <c r="RGH69" s="68"/>
      <c r="RGI69" s="68"/>
      <c r="RGJ69" s="68"/>
      <c r="RGK69" s="68"/>
      <c r="RGL69" s="68"/>
      <c r="RGM69" s="68"/>
      <c r="RGN69" s="68"/>
      <c r="RGO69" s="68"/>
      <c r="RGP69" s="68"/>
      <c r="RGQ69" s="68"/>
      <c r="RGR69" s="68"/>
      <c r="RGS69" s="68"/>
      <c r="RGT69" s="68"/>
      <c r="RGU69" s="68"/>
      <c r="RGV69" s="68"/>
      <c r="RGW69" s="68"/>
      <c r="RGX69" s="68"/>
      <c r="RGY69" s="68"/>
      <c r="RGZ69" s="68"/>
      <c r="RHA69" s="68"/>
      <c r="RHB69" s="68"/>
      <c r="RHC69" s="68"/>
      <c r="RHD69" s="68"/>
      <c r="RHE69" s="68"/>
      <c r="RHF69" s="68"/>
      <c r="RHG69" s="68"/>
      <c r="RHH69" s="68"/>
      <c r="RHI69" s="68"/>
      <c r="RHJ69" s="68"/>
      <c r="RHK69" s="68"/>
      <c r="RHL69" s="68"/>
      <c r="RHM69" s="68"/>
      <c r="RHN69" s="68"/>
      <c r="RHO69" s="68"/>
      <c r="RHP69" s="68"/>
      <c r="RHQ69" s="68"/>
      <c r="RHR69" s="68"/>
      <c r="RHS69" s="68"/>
      <c r="RHT69" s="68"/>
      <c r="RHU69" s="68"/>
      <c r="RHV69" s="68"/>
      <c r="RHW69" s="68"/>
      <c r="RHX69" s="68"/>
      <c r="RHY69" s="68"/>
      <c r="RHZ69" s="68"/>
      <c r="RIA69" s="68"/>
      <c r="RIB69" s="68"/>
      <c r="RIC69" s="68"/>
      <c r="RID69" s="68"/>
      <c r="RIE69" s="68"/>
      <c r="RIF69" s="68"/>
      <c r="RIG69" s="68"/>
      <c r="RIH69" s="68"/>
      <c r="RII69" s="68"/>
      <c r="RIJ69" s="68"/>
      <c r="RIK69" s="68"/>
      <c r="RIL69" s="68"/>
      <c r="RIM69" s="68"/>
      <c r="RIN69" s="68"/>
      <c r="RIO69" s="68"/>
      <c r="RIP69" s="68"/>
      <c r="RIQ69" s="68"/>
      <c r="RIR69" s="68"/>
      <c r="RIS69" s="68"/>
      <c r="RIT69" s="68"/>
      <c r="RIU69" s="68"/>
      <c r="RIV69" s="68"/>
      <c r="RIW69" s="68"/>
      <c r="RIX69" s="68"/>
      <c r="RIY69" s="68"/>
      <c r="RIZ69" s="68"/>
      <c r="RJA69" s="68"/>
      <c r="RJB69" s="68"/>
      <c r="RJC69" s="68"/>
      <c r="RJD69" s="68"/>
      <c r="RJE69" s="68"/>
      <c r="RJF69" s="68"/>
      <c r="RJG69" s="68"/>
      <c r="RJH69" s="68"/>
      <c r="RJI69" s="68"/>
      <c r="RJJ69" s="68"/>
      <c r="RJK69" s="68"/>
      <c r="RJL69" s="68"/>
      <c r="RJM69" s="68"/>
      <c r="RJN69" s="68"/>
      <c r="RJO69" s="68"/>
      <c r="RJP69" s="68"/>
      <c r="RJQ69" s="68"/>
      <c r="RJR69" s="68"/>
      <c r="RJS69" s="68"/>
      <c r="RJT69" s="68"/>
      <c r="RJU69" s="68"/>
      <c r="RJV69" s="68"/>
      <c r="RJW69" s="68"/>
      <c r="RJX69" s="68"/>
      <c r="RJY69" s="68"/>
      <c r="RJZ69" s="68"/>
      <c r="RKA69" s="68"/>
      <c r="RKB69" s="68"/>
      <c r="RKC69" s="68"/>
      <c r="RKD69" s="68"/>
      <c r="RKE69" s="68"/>
      <c r="RKF69" s="68"/>
      <c r="RKG69" s="68"/>
      <c r="RKH69" s="68"/>
      <c r="RKI69" s="68"/>
      <c r="RKJ69" s="68"/>
      <c r="RKK69" s="68"/>
      <c r="RKL69" s="68"/>
      <c r="RKM69" s="68"/>
      <c r="RKN69" s="68"/>
      <c r="RKO69" s="68"/>
      <c r="RKP69" s="68"/>
      <c r="RKQ69" s="68"/>
      <c r="RKR69" s="68"/>
      <c r="RKS69" s="68"/>
      <c r="RKT69" s="68"/>
      <c r="RKU69" s="68"/>
      <c r="RKV69" s="68"/>
      <c r="RKW69" s="68"/>
      <c r="RKX69" s="68"/>
      <c r="RKY69" s="68"/>
      <c r="RKZ69" s="68"/>
      <c r="RLA69" s="68"/>
      <c r="RLB69" s="68"/>
      <c r="RLC69" s="68"/>
      <c r="RLD69" s="68"/>
      <c r="RLE69" s="68"/>
      <c r="RLF69" s="68"/>
      <c r="RLG69" s="68"/>
      <c r="RLH69" s="68"/>
      <c r="RLI69" s="68"/>
      <c r="RLJ69" s="68"/>
      <c r="RLK69" s="68"/>
      <c r="RLL69" s="68"/>
      <c r="RLM69" s="68"/>
      <c r="RLN69" s="68"/>
      <c r="RLO69" s="68"/>
      <c r="RLP69" s="68"/>
      <c r="RLQ69" s="68"/>
      <c r="RLR69" s="68"/>
      <c r="RLS69" s="68"/>
      <c r="RLT69" s="68"/>
      <c r="RLU69" s="68"/>
      <c r="RLV69" s="68"/>
      <c r="RLW69" s="68"/>
      <c r="RLX69" s="68"/>
      <c r="RLY69" s="68"/>
      <c r="RLZ69" s="68"/>
      <c r="RMA69" s="68"/>
      <c r="RMB69" s="68"/>
      <c r="RMC69" s="68"/>
      <c r="RMD69" s="68"/>
      <c r="RME69" s="68"/>
      <c r="RMF69" s="68"/>
      <c r="RMG69" s="68"/>
      <c r="RMH69" s="68"/>
      <c r="RMI69" s="68"/>
      <c r="RMJ69" s="68"/>
      <c r="RMK69" s="68"/>
      <c r="RML69" s="68"/>
      <c r="RMM69" s="68"/>
      <c r="RMN69" s="68"/>
      <c r="RMO69" s="68"/>
      <c r="RMP69" s="68"/>
      <c r="RMQ69" s="68"/>
      <c r="RMR69" s="68"/>
      <c r="RMS69" s="68"/>
      <c r="RMT69" s="68"/>
      <c r="RMU69" s="68"/>
      <c r="RMV69" s="68"/>
      <c r="RMW69" s="68"/>
      <c r="RMX69" s="68"/>
      <c r="RMY69" s="68"/>
      <c r="RMZ69" s="68"/>
      <c r="RNA69" s="68"/>
      <c r="RNB69" s="68"/>
      <c r="RNC69" s="68"/>
      <c r="RND69" s="68"/>
      <c r="RNE69" s="68"/>
      <c r="RNF69" s="68"/>
      <c r="RNG69" s="68"/>
      <c r="RNH69" s="68"/>
      <c r="RNI69" s="68"/>
      <c r="RNJ69" s="68"/>
      <c r="RNK69" s="68"/>
      <c r="RNL69" s="68"/>
      <c r="RNM69" s="68"/>
      <c r="RNN69" s="68"/>
      <c r="RNO69" s="68"/>
      <c r="RNP69" s="68"/>
      <c r="RNQ69" s="68"/>
      <c r="RNR69" s="68"/>
      <c r="RNS69" s="68"/>
      <c r="RNT69" s="68"/>
      <c r="RNU69" s="68"/>
      <c r="RNV69" s="68"/>
      <c r="RNW69" s="68"/>
      <c r="RNX69" s="68"/>
      <c r="RNY69" s="68"/>
      <c r="RNZ69" s="68"/>
      <c r="ROA69" s="68"/>
      <c r="ROB69" s="68"/>
      <c r="ROC69" s="68"/>
      <c r="ROD69" s="68"/>
      <c r="ROE69" s="68"/>
      <c r="ROF69" s="68"/>
      <c r="ROG69" s="68"/>
      <c r="ROH69" s="68"/>
      <c r="ROI69" s="68"/>
      <c r="ROJ69" s="68"/>
      <c r="ROK69" s="68"/>
      <c r="ROL69" s="68"/>
      <c r="ROM69" s="68"/>
      <c r="RON69" s="68"/>
      <c r="ROO69" s="68"/>
      <c r="ROP69" s="68"/>
      <c r="ROQ69" s="68"/>
      <c r="ROR69" s="68"/>
      <c r="ROS69" s="68"/>
      <c r="ROT69" s="68"/>
      <c r="ROU69" s="68"/>
      <c r="ROV69" s="68"/>
      <c r="ROW69" s="68"/>
      <c r="ROX69" s="68"/>
      <c r="ROY69" s="68"/>
      <c r="ROZ69" s="68"/>
      <c r="RPA69" s="68"/>
      <c r="RPB69" s="68"/>
      <c r="RPC69" s="68"/>
      <c r="RPD69" s="68"/>
      <c r="RPE69" s="68"/>
      <c r="RPF69" s="68"/>
      <c r="RPG69" s="68"/>
      <c r="RPH69" s="68"/>
      <c r="RPI69" s="68"/>
      <c r="RPJ69" s="68"/>
      <c r="RPK69" s="68"/>
      <c r="RPL69" s="68"/>
      <c r="RPM69" s="68"/>
      <c r="RPN69" s="68"/>
      <c r="RPO69" s="68"/>
      <c r="RPP69" s="68"/>
      <c r="RPQ69" s="68"/>
      <c r="RPR69" s="68"/>
      <c r="RPS69" s="68"/>
      <c r="RPT69" s="68"/>
      <c r="RPU69" s="68"/>
      <c r="RPV69" s="68"/>
      <c r="RPW69" s="68"/>
      <c r="RPX69" s="68"/>
      <c r="RPY69" s="68"/>
      <c r="RPZ69" s="68"/>
      <c r="RQA69" s="68"/>
      <c r="RQB69" s="68"/>
      <c r="RQC69" s="68"/>
      <c r="RQD69" s="68"/>
      <c r="RQE69" s="68"/>
      <c r="RQF69" s="68"/>
      <c r="RQG69" s="68"/>
      <c r="RQH69" s="68"/>
      <c r="RQI69" s="68"/>
      <c r="RQJ69" s="68"/>
      <c r="RQK69" s="68"/>
      <c r="RQL69" s="68"/>
      <c r="RQM69" s="68"/>
      <c r="RQN69" s="68"/>
      <c r="RQO69" s="68"/>
      <c r="RQP69" s="68"/>
      <c r="RQQ69" s="68"/>
      <c r="RQR69" s="68"/>
      <c r="RQS69" s="68"/>
      <c r="RQT69" s="68"/>
      <c r="RQU69" s="68"/>
      <c r="RQV69" s="68"/>
      <c r="RQW69" s="68"/>
      <c r="RQX69" s="68"/>
      <c r="RQY69" s="68"/>
      <c r="RQZ69" s="68"/>
      <c r="RRA69" s="68"/>
      <c r="RRB69" s="68"/>
      <c r="RRC69" s="68"/>
      <c r="RRD69" s="68"/>
      <c r="RRE69" s="68"/>
      <c r="RRF69" s="68"/>
      <c r="RRG69" s="68"/>
      <c r="RRH69" s="68"/>
      <c r="RRI69" s="68"/>
      <c r="RRJ69" s="68"/>
      <c r="RRK69" s="68"/>
      <c r="RRL69" s="68"/>
      <c r="RRM69" s="68"/>
      <c r="RRN69" s="68"/>
      <c r="RRO69" s="68"/>
      <c r="RRP69" s="68"/>
      <c r="RRQ69" s="68"/>
      <c r="RRR69" s="68"/>
      <c r="RRS69" s="68"/>
      <c r="RRT69" s="68"/>
      <c r="RRU69" s="68"/>
      <c r="RRV69" s="68"/>
      <c r="RRW69" s="68"/>
      <c r="RRX69" s="68"/>
      <c r="RRY69" s="68"/>
      <c r="RRZ69" s="68"/>
      <c r="RSA69" s="68"/>
      <c r="RSB69" s="68"/>
      <c r="RSC69" s="68"/>
      <c r="RSD69" s="68"/>
      <c r="RSE69" s="68"/>
      <c r="RSF69" s="68"/>
      <c r="RSG69" s="68"/>
      <c r="RSH69" s="68"/>
      <c r="RSI69" s="68"/>
      <c r="RSJ69" s="68"/>
      <c r="RSK69" s="68"/>
      <c r="RSL69" s="68"/>
      <c r="RSM69" s="68"/>
      <c r="RSN69" s="68"/>
      <c r="RSO69" s="68"/>
      <c r="RSP69" s="68"/>
      <c r="RSQ69" s="68"/>
      <c r="RSR69" s="68"/>
      <c r="RSS69" s="68"/>
      <c r="RST69" s="68"/>
      <c r="RSU69" s="68"/>
      <c r="RSV69" s="68"/>
      <c r="RSW69" s="68"/>
      <c r="RSX69" s="68"/>
      <c r="RSY69" s="68"/>
      <c r="RSZ69" s="68"/>
      <c r="RTA69" s="68"/>
      <c r="RTB69" s="68"/>
      <c r="RTC69" s="68"/>
      <c r="RTD69" s="68"/>
      <c r="RTE69" s="68"/>
      <c r="RTF69" s="68"/>
      <c r="RTG69" s="68"/>
      <c r="RTH69" s="68"/>
      <c r="RTI69" s="68"/>
      <c r="RTJ69" s="68"/>
      <c r="RTK69" s="68"/>
      <c r="RTL69" s="68"/>
      <c r="RTM69" s="68"/>
      <c r="RTN69" s="68"/>
      <c r="RTO69" s="68"/>
      <c r="RTP69" s="68"/>
      <c r="RTQ69" s="68"/>
      <c r="RTR69" s="68"/>
      <c r="RTS69" s="68"/>
      <c r="RTT69" s="68"/>
      <c r="RTU69" s="68"/>
      <c r="RTV69" s="68"/>
      <c r="RTW69" s="68"/>
      <c r="RTX69" s="68"/>
      <c r="RTY69" s="68"/>
      <c r="RTZ69" s="68"/>
      <c r="RUA69" s="68"/>
      <c r="RUB69" s="68"/>
      <c r="RUC69" s="68"/>
      <c r="RUD69" s="68"/>
      <c r="RUE69" s="68"/>
      <c r="RUF69" s="68"/>
      <c r="RUG69" s="68"/>
      <c r="RUH69" s="68"/>
      <c r="RUI69" s="68"/>
      <c r="RUJ69" s="68"/>
      <c r="RUK69" s="68"/>
      <c r="RUL69" s="68"/>
      <c r="RUM69" s="68"/>
      <c r="RUN69" s="68"/>
      <c r="RUO69" s="68"/>
      <c r="RUP69" s="68"/>
      <c r="RUQ69" s="68"/>
      <c r="RUR69" s="68"/>
      <c r="RUS69" s="68"/>
      <c r="RUT69" s="68"/>
      <c r="RUU69" s="68"/>
      <c r="RUV69" s="68"/>
      <c r="RUW69" s="68"/>
      <c r="RUX69" s="68"/>
      <c r="RUY69" s="68"/>
      <c r="RUZ69" s="68"/>
      <c r="RVA69" s="68"/>
      <c r="RVB69" s="68"/>
      <c r="RVC69" s="68"/>
      <c r="RVD69" s="68"/>
      <c r="RVE69" s="68"/>
      <c r="RVF69" s="68"/>
      <c r="RVG69" s="68"/>
      <c r="RVH69" s="68"/>
      <c r="RVI69" s="68"/>
      <c r="RVJ69" s="68"/>
      <c r="RVK69" s="68"/>
      <c r="RVL69" s="68"/>
      <c r="RVM69" s="68"/>
      <c r="RVN69" s="68"/>
      <c r="RVO69" s="68"/>
      <c r="RVP69" s="68"/>
      <c r="RVQ69" s="68"/>
      <c r="RVR69" s="68"/>
      <c r="RVS69" s="68"/>
      <c r="RVT69" s="68"/>
      <c r="RVU69" s="68"/>
      <c r="RVV69" s="68"/>
      <c r="RVW69" s="68"/>
      <c r="RVX69" s="68"/>
      <c r="RVY69" s="68"/>
      <c r="RVZ69" s="68"/>
      <c r="RWA69" s="68"/>
      <c r="RWB69" s="68"/>
      <c r="RWC69" s="68"/>
      <c r="RWD69" s="68"/>
      <c r="RWE69" s="68"/>
      <c r="RWF69" s="68"/>
      <c r="RWG69" s="68"/>
      <c r="RWH69" s="68"/>
      <c r="RWI69" s="68"/>
      <c r="RWJ69" s="68"/>
      <c r="RWK69" s="68"/>
      <c r="RWL69" s="68"/>
      <c r="RWM69" s="68"/>
      <c r="RWN69" s="68"/>
      <c r="RWO69" s="68"/>
      <c r="RWP69" s="68"/>
      <c r="RWQ69" s="68"/>
      <c r="RWR69" s="68"/>
      <c r="RWS69" s="68"/>
      <c r="RWT69" s="68"/>
      <c r="RWU69" s="68"/>
      <c r="RWV69" s="68"/>
      <c r="RWW69" s="68"/>
      <c r="RWX69" s="68"/>
      <c r="RWY69" s="68"/>
      <c r="RWZ69" s="68"/>
      <c r="RXA69" s="68"/>
      <c r="RXB69" s="68"/>
      <c r="RXC69" s="68"/>
      <c r="RXD69" s="68"/>
      <c r="RXE69" s="68"/>
      <c r="RXF69" s="68"/>
      <c r="RXG69" s="68"/>
      <c r="RXH69" s="68"/>
      <c r="RXI69" s="68"/>
      <c r="RXJ69" s="68"/>
      <c r="RXK69" s="68"/>
      <c r="RXL69" s="68"/>
      <c r="RXM69" s="68"/>
      <c r="RXN69" s="68"/>
      <c r="RXO69" s="68"/>
      <c r="RXP69" s="68"/>
      <c r="RXQ69" s="68"/>
      <c r="RXR69" s="68"/>
      <c r="RXS69" s="68"/>
      <c r="RXT69" s="68"/>
      <c r="RXU69" s="68"/>
      <c r="RXV69" s="68"/>
      <c r="RXW69" s="68"/>
      <c r="RXX69" s="68"/>
      <c r="RXY69" s="68"/>
      <c r="RXZ69" s="68"/>
      <c r="RYA69" s="68"/>
      <c r="RYB69" s="68"/>
      <c r="RYC69" s="68"/>
      <c r="RYD69" s="68"/>
      <c r="RYE69" s="68"/>
      <c r="RYF69" s="68"/>
      <c r="RYG69" s="68"/>
      <c r="RYH69" s="68"/>
      <c r="RYI69" s="68"/>
      <c r="RYJ69" s="68"/>
      <c r="RYK69" s="68"/>
      <c r="RYL69" s="68"/>
      <c r="RYM69" s="68"/>
      <c r="RYN69" s="68"/>
      <c r="RYO69" s="68"/>
      <c r="RYP69" s="68"/>
      <c r="RYQ69" s="68"/>
      <c r="RYR69" s="68"/>
      <c r="RYS69" s="68"/>
      <c r="RYT69" s="68"/>
      <c r="RYU69" s="68"/>
      <c r="RYV69" s="68"/>
      <c r="RYW69" s="68"/>
      <c r="RYX69" s="68"/>
      <c r="RYY69" s="68"/>
      <c r="RYZ69" s="68"/>
      <c r="RZA69" s="68"/>
      <c r="RZB69" s="68"/>
      <c r="RZC69" s="68"/>
      <c r="RZD69" s="68"/>
      <c r="RZE69" s="68"/>
      <c r="RZF69" s="68"/>
      <c r="RZG69" s="68"/>
      <c r="RZH69" s="68"/>
      <c r="RZI69" s="68"/>
      <c r="RZJ69" s="68"/>
      <c r="RZK69" s="68"/>
      <c r="RZL69" s="68"/>
      <c r="RZM69" s="68"/>
      <c r="RZN69" s="68"/>
      <c r="RZO69" s="68"/>
      <c r="RZP69" s="68"/>
      <c r="RZQ69" s="68"/>
      <c r="RZR69" s="68"/>
      <c r="RZS69" s="68"/>
      <c r="RZT69" s="68"/>
      <c r="RZU69" s="68"/>
      <c r="RZV69" s="68"/>
      <c r="RZW69" s="68"/>
      <c r="RZX69" s="68"/>
      <c r="RZY69" s="68"/>
      <c r="RZZ69" s="68"/>
      <c r="SAA69" s="68"/>
      <c r="SAB69" s="68"/>
      <c r="SAC69" s="68"/>
      <c r="SAD69" s="68"/>
      <c r="SAE69" s="68"/>
      <c r="SAF69" s="68"/>
      <c r="SAG69" s="68"/>
      <c r="SAH69" s="68"/>
      <c r="SAI69" s="68"/>
      <c r="SAJ69" s="68"/>
      <c r="SAK69" s="68"/>
      <c r="SAL69" s="68"/>
      <c r="SAM69" s="68"/>
      <c r="SAN69" s="68"/>
      <c r="SAO69" s="68"/>
      <c r="SAP69" s="68"/>
      <c r="SAQ69" s="68"/>
      <c r="SAR69" s="68"/>
      <c r="SAS69" s="68"/>
      <c r="SAT69" s="68"/>
      <c r="SAU69" s="68"/>
      <c r="SAV69" s="68"/>
      <c r="SAW69" s="68"/>
      <c r="SAX69" s="68"/>
      <c r="SAY69" s="68"/>
      <c r="SAZ69" s="68"/>
      <c r="SBA69" s="68"/>
      <c r="SBB69" s="68"/>
      <c r="SBC69" s="68"/>
      <c r="SBD69" s="68"/>
      <c r="SBE69" s="68"/>
      <c r="SBF69" s="68"/>
      <c r="SBG69" s="68"/>
      <c r="SBH69" s="68"/>
      <c r="SBI69" s="68"/>
      <c r="SBJ69" s="68"/>
      <c r="SBK69" s="68"/>
      <c r="SBL69" s="68"/>
      <c r="SBM69" s="68"/>
      <c r="SBN69" s="68"/>
      <c r="SBO69" s="68"/>
      <c r="SBP69" s="68"/>
      <c r="SBQ69" s="68"/>
      <c r="SBR69" s="68"/>
      <c r="SBS69" s="68"/>
      <c r="SBT69" s="68"/>
      <c r="SBU69" s="68"/>
      <c r="SBV69" s="68"/>
      <c r="SBW69" s="68"/>
      <c r="SBX69" s="68"/>
      <c r="SBY69" s="68"/>
      <c r="SBZ69" s="68"/>
      <c r="SCA69" s="68"/>
      <c r="SCB69" s="68"/>
      <c r="SCC69" s="68"/>
      <c r="SCD69" s="68"/>
      <c r="SCE69" s="68"/>
      <c r="SCF69" s="68"/>
      <c r="SCG69" s="68"/>
      <c r="SCH69" s="68"/>
      <c r="SCI69" s="68"/>
      <c r="SCJ69" s="68"/>
      <c r="SCK69" s="68"/>
      <c r="SCL69" s="68"/>
      <c r="SCM69" s="68"/>
      <c r="SCN69" s="68"/>
      <c r="SCO69" s="68"/>
      <c r="SCP69" s="68"/>
      <c r="SCQ69" s="68"/>
      <c r="SCR69" s="68"/>
      <c r="SCS69" s="68"/>
      <c r="SCT69" s="68"/>
      <c r="SCU69" s="68"/>
      <c r="SCV69" s="68"/>
      <c r="SCW69" s="68"/>
      <c r="SCX69" s="68"/>
      <c r="SCY69" s="68"/>
      <c r="SCZ69" s="68"/>
      <c r="SDA69" s="68"/>
      <c r="SDB69" s="68"/>
      <c r="SDC69" s="68"/>
      <c r="SDD69" s="68"/>
      <c r="SDE69" s="68"/>
      <c r="SDF69" s="68"/>
      <c r="SDG69" s="68"/>
      <c r="SDH69" s="68"/>
      <c r="SDI69" s="68"/>
      <c r="SDJ69" s="68"/>
      <c r="SDK69" s="68"/>
      <c r="SDL69" s="68"/>
      <c r="SDM69" s="68"/>
      <c r="SDN69" s="68"/>
      <c r="SDO69" s="68"/>
      <c r="SDP69" s="68"/>
      <c r="SDQ69" s="68"/>
      <c r="SDR69" s="68"/>
      <c r="SDS69" s="68"/>
      <c r="SDT69" s="68"/>
      <c r="SDU69" s="68"/>
      <c r="SDV69" s="68"/>
      <c r="SDW69" s="68"/>
      <c r="SDX69" s="68"/>
      <c r="SDY69" s="68"/>
      <c r="SDZ69" s="68"/>
      <c r="SEA69" s="68"/>
      <c r="SEB69" s="68"/>
      <c r="SEC69" s="68"/>
      <c r="SED69" s="68"/>
      <c r="SEE69" s="68"/>
      <c r="SEF69" s="68"/>
      <c r="SEG69" s="68"/>
      <c r="SEH69" s="68"/>
      <c r="SEI69" s="68"/>
      <c r="SEJ69" s="68"/>
      <c r="SEK69" s="68"/>
      <c r="SEL69" s="68"/>
      <c r="SEM69" s="68"/>
      <c r="SEN69" s="68"/>
      <c r="SEO69" s="68"/>
      <c r="SEP69" s="68"/>
      <c r="SEQ69" s="68"/>
      <c r="SER69" s="68"/>
      <c r="SES69" s="68"/>
      <c r="SET69" s="68"/>
      <c r="SEU69" s="68"/>
      <c r="SEV69" s="68"/>
      <c r="SEW69" s="68"/>
      <c r="SEX69" s="68"/>
      <c r="SEY69" s="68"/>
      <c r="SEZ69" s="68"/>
      <c r="SFA69" s="68"/>
      <c r="SFB69" s="68"/>
      <c r="SFC69" s="68"/>
      <c r="SFD69" s="68"/>
      <c r="SFE69" s="68"/>
      <c r="SFF69" s="68"/>
      <c r="SFG69" s="68"/>
      <c r="SFH69" s="68"/>
      <c r="SFI69" s="68"/>
      <c r="SFJ69" s="68"/>
      <c r="SFK69" s="68"/>
      <c r="SFL69" s="68"/>
      <c r="SFM69" s="68"/>
      <c r="SFN69" s="68"/>
      <c r="SFO69" s="68"/>
      <c r="SFP69" s="68"/>
      <c r="SFQ69" s="68"/>
      <c r="SFR69" s="68"/>
      <c r="SFS69" s="68"/>
      <c r="SFT69" s="68"/>
      <c r="SFU69" s="68"/>
      <c r="SFV69" s="68"/>
      <c r="SFW69" s="68"/>
      <c r="SFX69" s="68"/>
      <c r="SFY69" s="68"/>
      <c r="SFZ69" s="68"/>
      <c r="SGA69" s="68"/>
      <c r="SGB69" s="68"/>
      <c r="SGC69" s="68"/>
      <c r="SGD69" s="68"/>
      <c r="SGE69" s="68"/>
      <c r="SGF69" s="68"/>
      <c r="SGG69" s="68"/>
      <c r="SGH69" s="68"/>
      <c r="SGI69" s="68"/>
      <c r="SGJ69" s="68"/>
      <c r="SGK69" s="68"/>
      <c r="SGL69" s="68"/>
      <c r="SGM69" s="68"/>
      <c r="SGN69" s="68"/>
      <c r="SGO69" s="68"/>
      <c r="SGP69" s="68"/>
      <c r="SGQ69" s="68"/>
      <c r="SGR69" s="68"/>
      <c r="SGS69" s="68"/>
      <c r="SGT69" s="68"/>
      <c r="SGU69" s="68"/>
      <c r="SGV69" s="68"/>
      <c r="SGW69" s="68"/>
      <c r="SGX69" s="68"/>
      <c r="SGY69" s="68"/>
      <c r="SGZ69" s="68"/>
      <c r="SHA69" s="68"/>
      <c r="SHB69" s="68"/>
      <c r="SHC69" s="68"/>
      <c r="SHD69" s="68"/>
      <c r="SHE69" s="68"/>
      <c r="SHF69" s="68"/>
      <c r="SHG69" s="68"/>
      <c r="SHH69" s="68"/>
      <c r="SHI69" s="68"/>
      <c r="SHJ69" s="68"/>
      <c r="SHK69" s="68"/>
      <c r="SHL69" s="68"/>
      <c r="SHM69" s="68"/>
      <c r="SHN69" s="68"/>
      <c r="SHO69" s="68"/>
      <c r="SHP69" s="68"/>
      <c r="SHQ69" s="68"/>
      <c r="SHR69" s="68"/>
      <c r="SHS69" s="68"/>
      <c r="SHT69" s="68"/>
      <c r="SHU69" s="68"/>
      <c r="SHV69" s="68"/>
      <c r="SHW69" s="68"/>
      <c r="SHX69" s="68"/>
      <c r="SHY69" s="68"/>
      <c r="SHZ69" s="68"/>
      <c r="SIA69" s="68"/>
      <c r="SIB69" s="68"/>
      <c r="SIC69" s="68"/>
      <c r="SID69" s="68"/>
      <c r="SIE69" s="68"/>
      <c r="SIF69" s="68"/>
      <c r="SIG69" s="68"/>
      <c r="SIH69" s="68"/>
      <c r="SII69" s="68"/>
      <c r="SIJ69" s="68"/>
      <c r="SIK69" s="68"/>
      <c r="SIL69" s="68"/>
      <c r="SIM69" s="68"/>
      <c r="SIN69" s="68"/>
      <c r="SIO69" s="68"/>
      <c r="SIP69" s="68"/>
      <c r="SIQ69" s="68"/>
      <c r="SIR69" s="68"/>
      <c r="SIS69" s="68"/>
      <c r="SIT69" s="68"/>
      <c r="SIU69" s="68"/>
      <c r="SIV69" s="68"/>
      <c r="SIW69" s="68"/>
      <c r="SIX69" s="68"/>
      <c r="SIY69" s="68"/>
      <c r="SIZ69" s="68"/>
      <c r="SJA69" s="68"/>
      <c r="SJB69" s="68"/>
      <c r="SJC69" s="68"/>
      <c r="SJD69" s="68"/>
      <c r="SJE69" s="68"/>
      <c r="SJF69" s="68"/>
      <c r="SJG69" s="68"/>
      <c r="SJH69" s="68"/>
      <c r="SJI69" s="68"/>
      <c r="SJJ69" s="68"/>
      <c r="SJK69" s="68"/>
      <c r="SJL69" s="68"/>
      <c r="SJM69" s="68"/>
      <c r="SJN69" s="68"/>
      <c r="SJO69" s="68"/>
      <c r="SJP69" s="68"/>
      <c r="SJQ69" s="68"/>
      <c r="SJR69" s="68"/>
      <c r="SJS69" s="68"/>
      <c r="SJT69" s="68"/>
      <c r="SJU69" s="68"/>
      <c r="SJV69" s="68"/>
      <c r="SJW69" s="68"/>
      <c r="SJX69" s="68"/>
      <c r="SJY69" s="68"/>
      <c r="SJZ69" s="68"/>
      <c r="SKA69" s="68"/>
      <c r="SKB69" s="68"/>
      <c r="SKC69" s="68"/>
      <c r="SKD69" s="68"/>
      <c r="SKE69" s="68"/>
      <c r="SKF69" s="68"/>
      <c r="SKG69" s="68"/>
      <c r="SKH69" s="68"/>
      <c r="SKI69" s="68"/>
      <c r="SKJ69" s="68"/>
      <c r="SKK69" s="68"/>
      <c r="SKL69" s="68"/>
      <c r="SKM69" s="68"/>
      <c r="SKN69" s="68"/>
      <c r="SKO69" s="68"/>
      <c r="SKP69" s="68"/>
      <c r="SKQ69" s="68"/>
      <c r="SKR69" s="68"/>
      <c r="SKS69" s="68"/>
      <c r="SKT69" s="68"/>
      <c r="SKU69" s="68"/>
      <c r="SKV69" s="68"/>
      <c r="SKW69" s="68"/>
      <c r="SKX69" s="68"/>
      <c r="SKY69" s="68"/>
      <c r="SKZ69" s="68"/>
      <c r="SLA69" s="68"/>
      <c r="SLB69" s="68"/>
      <c r="SLC69" s="68"/>
      <c r="SLD69" s="68"/>
      <c r="SLE69" s="68"/>
      <c r="SLF69" s="68"/>
      <c r="SLG69" s="68"/>
      <c r="SLH69" s="68"/>
      <c r="SLI69" s="68"/>
      <c r="SLJ69" s="68"/>
      <c r="SLK69" s="68"/>
      <c r="SLL69" s="68"/>
      <c r="SLM69" s="68"/>
      <c r="SLN69" s="68"/>
      <c r="SLO69" s="68"/>
      <c r="SLP69" s="68"/>
      <c r="SLQ69" s="68"/>
      <c r="SLR69" s="68"/>
      <c r="SLS69" s="68"/>
      <c r="SLT69" s="68"/>
      <c r="SLU69" s="68"/>
      <c r="SLV69" s="68"/>
      <c r="SLW69" s="68"/>
      <c r="SLX69" s="68"/>
      <c r="SLY69" s="68"/>
      <c r="SLZ69" s="68"/>
      <c r="SMA69" s="68"/>
      <c r="SMB69" s="68"/>
      <c r="SMC69" s="68"/>
      <c r="SMD69" s="68"/>
      <c r="SME69" s="68"/>
      <c r="SMF69" s="68"/>
      <c r="SMG69" s="68"/>
      <c r="SMH69" s="68"/>
      <c r="SMI69" s="68"/>
      <c r="SMJ69" s="68"/>
      <c r="SMK69" s="68"/>
      <c r="SML69" s="68"/>
      <c r="SMM69" s="68"/>
      <c r="SMN69" s="68"/>
      <c r="SMO69" s="68"/>
      <c r="SMP69" s="68"/>
      <c r="SMQ69" s="68"/>
      <c r="SMR69" s="68"/>
      <c r="SMS69" s="68"/>
      <c r="SMT69" s="68"/>
      <c r="SMU69" s="68"/>
      <c r="SMV69" s="68"/>
      <c r="SMW69" s="68"/>
      <c r="SMX69" s="68"/>
      <c r="SMY69" s="68"/>
      <c r="SMZ69" s="68"/>
      <c r="SNA69" s="68"/>
      <c r="SNB69" s="68"/>
      <c r="SNC69" s="68"/>
      <c r="SND69" s="68"/>
      <c r="SNE69" s="68"/>
      <c r="SNF69" s="68"/>
      <c r="SNG69" s="68"/>
      <c r="SNH69" s="68"/>
      <c r="SNI69" s="68"/>
      <c r="SNJ69" s="68"/>
      <c r="SNK69" s="68"/>
      <c r="SNL69" s="68"/>
      <c r="SNM69" s="68"/>
      <c r="SNN69" s="68"/>
      <c r="SNO69" s="68"/>
      <c r="SNP69" s="68"/>
      <c r="SNQ69" s="68"/>
      <c r="SNR69" s="68"/>
      <c r="SNS69" s="68"/>
      <c r="SNT69" s="68"/>
      <c r="SNU69" s="68"/>
      <c r="SNV69" s="68"/>
      <c r="SNW69" s="68"/>
      <c r="SNX69" s="68"/>
      <c r="SNY69" s="68"/>
      <c r="SNZ69" s="68"/>
      <c r="SOA69" s="68"/>
      <c r="SOB69" s="68"/>
      <c r="SOC69" s="68"/>
      <c r="SOD69" s="68"/>
      <c r="SOE69" s="68"/>
      <c r="SOF69" s="68"/>
      <c r="SOG69" s="68"/>
      <c r="SOH69" s="68"/>
      <c r="SOI69" s="68"/>
      <c r="SOJ69" s="68"/>
      <c r="SOK69" s="68"/>
      <c r="SOL69" s="68"/>
      <c r="SOM69" s="68"/>
      <c r="SON69" s="68"/>
      <c r="SOO69" s="68"/>
      <c r="SOP69" s="68"/>
      <c r="SOQ69" s="68"/>
      <c r="SOR69" s="68"/>
      <c r="SOS69" s="68"/>
      <c r="SOT69" s="68"/>
      <c r="SOU69" s="68"/>
      <c r="SOV69" s="68"/>
      <c r="SOW69" s="68"/>
      <c r="SOX69" s="68"/>
      <c r="SOY69" s="68"/>
      <c r="SOZ69" s="68"/>
      <c r="SPA69" s="68"/>
      <c r="SPB69" s="68"/>
      <c r="SPC69" s="68"/>
      <c r="SPD69" s="68"/>
      <c r="SPE69" s="68"/>
      <c r="SPF69" s="68"/>
      <c r="SPG69" s="68"/>
      <c r="SPH69" s="68"/>
      <c r="SPI69" s="68"/>
      <c r="SPJ69" s="68"/>
      <c r="SPK69" s="68"/>
      <c r="SPL69" s="68"/>
      <c r="SPM69" s="68"/>
      <c r="SPN69" s="68"/>
      <c r="SPO69" s="68"/>
      <c r="SPP69" s="68"/>
      <c r="SPQ69" s="68"/>
      <c r="SPR69" s="68"/>
      <c r="SPS69" s="68"/>
      <c r="SPT69" s="68"/>
      <c r="SPU69" s="68"/>
      <c r="SPV69" s="68"/>
      <c r="SPW69" s="68"/>
      <c r="SPX69" s="68"/>
      <c r="SPY69" s="68"/>
      <c r="SPZ69" s="68"/>
      <c r="SQA69" s="68"/>
      <c r="SQB69" s="68"/>
      <c r="SQC69" s="68"/>
      <c r="SQD69" s="68"/>
      <c r="SQE69" s="68"/>
      <c r="SQF69" s="68"/>
      <c r="SQG69" s="68"/>
      <c r="SQH69" s="68"/>
      <c r="SQI69" s="68"/>
      <c r="SQJ69" s="68"/>
      <c r="SQK69" s="68"/>
      <c r="SQL69" s="68"/>
      <c r="SQM69" s="68"/>
      <c r="SQN69" s="68"/>
      <c r="SQO69" s="68"/>
      <c r="SQP69" s="68"/>
      <c r="SQQ69" s="68"/>
      <c r="SQR69" s="68"/>
      <c r="SQS69" s="68"/>
      <c r="SQT69" s="68"/>
      <c r="SQU69" s="68"/>
      <c r="SQV69" s="68"/>
      <c r="SQW69" s="68"/>
      <c r="SQX69" s="68"/>
      <c r="SQY69" s="68"/>
      <c r="SQZ69" s="68"/>
      <c r="SRA69" s="68"/>
      <c r="SRB69" s="68"/>
      <c r="SRC69" s="68"/>
      <c r="SRD69" s="68"/>
      <c r="SRE69" s="68"/>
      <c r="SRF69" s="68"/>
      <c r="SRG69" s="68"/>
      <c r="SRH69" s="68"/>
      <c r="SRI69" s="68"/>
      <c r="SRJ69" s="68"/>
      <c r="SRK69" s="68"/>
      <c r="SRL69" s="68"/>
      <c r="SRM69" s="68"/>
      <c r="SRN69" s="68"/>
      <c r="SRO69" s="68"/>
      <c r="SRP69" s="68"/>
      <c r="SRQ69" s="68"/>
      <c r="SRR69" s="68"/>
      <c r="SRS69" s="68"/>
      <c r="SRT69" s="68"/>
      <c r="SRU69" s="68"/>
      <c r="SRV69" s="68"/>
      <c r="SRW69" s="68"/>
      <c r="SRX69" s="68"/>
      <c r="SRY69" s="68"/>
      <c r="SRZ69" s="68"/>
      <c r="SSA69" s="68"/>
      <c r="SSB69" s="68"/>
      <c r="SSC69" s="68"/>
      <c r="SSD69" s="68"/>
      <c r="SSE69" s="68"/>
      <c r="SSF69" s="68"/>
      <c r="SSG69" s="68"/>
      <c r="SSH69" s="68"/>
      <c r="SSI69" s="68"/>
      <c r="SSJ69" s="68"/>
      <c r="SSK69" s="68"/>
      <c r="SSL69" s="68"/>
      <c r="SSM69" s="68"/>
      <c r="SSN69" s="68"/>
      <c r="SSO69" s="68"/>
      <c r="SSP69" s="68"/>
      <c r="SSQ69" s="68"/>
      <c r="SSR69" s="68"/>
      <c r="SSS69" s="68"/>
      <c r="SST69" s="68"/>
      <c r="SSU69" s="68"/>
      <c r="SSV69" s="68"/>
      <c r="SSW69" s="68"/>
      <c r="SSX69" s="68"/>
      <c r="SSY69" s="68"/>
      <c r="SSZ69" s="68"/>
      <c r="STA69" s="68"/>
      <c r="STB69" s="68"/>
      <c r="STC69" s="68"/>
      <c r="STD69" s="68"/>
      <c r="STE69" s="68"/>
      <c r="STF69" s="68"/>
      <c r="STG69" s="68"/>
      <c r="STH69" s="68"/>
      <c r="STI69" s="68"/>
      <c r="STJ69" s="68"/>
      <c r="STK69" s="68"/>
      <c r="STL69" s="68"/>
      <c r="STM69" s="68"/>
      <c r="STN69" s="68"/>
      <c r="STO69" s="68"/>
      <c r="STP69" s="68"/>
      <c r="STQ69" s="68"/>
      <c r="STR69" s="68"/>
      <c r="STS69" s="68"/>
      <c r="STT69" s="68"/>
      <c r="STU69" s="68"/>
      <c r="STV69" s="68"/>
      <c r="STW69" s="68"/>
      <c r="STX69" s="68"/>
      <c r="STY69" s="68"/>
      <c r="STZ69" s="68"/>
      <c r="SUA69" s="68"/>
      <c r="SUB69" s="68"/>
      <c r="SUC69" s="68"/>
      <c r="SUD69" s="68"/>
      <c r="SUE69" s="68"/>
      <c r="SUF69" s="68"/>
      <c r="SUG69" s="68"/>
      <c r="SUH69" s="68"/>
      <c r="SUI69" s="68"/>
      <c r="SUJ69" s="68"/>
      <c r="SUK69" s="68"/>
      <c r="SUL69" s="68"/>
      <c r="SUM69" s="68"/>
      <c r="SUN69" s="68"/>
      <c r="SUO69" s="68"/>
      <c r="SUP69" s="68"/>
      <c r="SUQ69" s="68"/>
      <c r="SUR69" s="68"/>
      <c r="SUS69" s="68"/>
      <c r="SUT69" s="68"/>
      <c r="SUU69" s="68"/>
      <c r="SUV69" s="68"/>
      <c r="SUW69" s="68"/>
      <c r="SUX69" s="68"/>
      <c r="SUY69" s="68"/>
      <c r="SUZ69" s="68"/>
      <c r="SVA69" s="68"/>
      <c r="SVB69" s="68"/>
      <c r="SVC69" s="68"/>
      <c r="SVD69" s="68"/>
      <c r="SVE69" s="68"/>
      <c r="SVF69" s="68"/>
      <c r="SVG69" s="68"/>
      <c r="SVH69" s="68"/>
      <c r="SVI69" s="68"/>
      <c r="SVJ69" s="68"/>
      <c r="SVK69" s="68"/>
      <c r="SVL69" s="68"/>
      <c r="SVM69" s="68"/>
      <c r="SVN69" s="68"/>
      <c r="SVO69" s="68"/>
      <c r="SVP69" s="68"/>
      <c r="SVQ69" s="68"/>
      <c r="SVR69" s="68"/>
      <c r="SVS69" s="68"/>
      <c r="SVT69" s="68"/>
      <c r="SVU69" s="68"/>
      <c r="SVV69" s="68"/>
      <c r="SVW69" s="68"/>
      <c r="SVX69" s="68"/>
      <c r="SVY69" s="68"/>
      <c r="SVZ69" s="68"/>
      <c r="SWA69" s="68"/>
      <c r="SWB69" s="68"/>
      <c r="SWC69" s="68"/>
      <c r="SWD69" s="68"/>
      <c r="SWE69" s="68"/>
      <c r="SWF69" s="68"/>
      <c r="SWG69" s="68"/>
      <c r="SWH69" s="68"/>
      <c r="SWI69" s="68"/>
      <c r="SWJ69" s="68"/>
      <c r="SWK69" s="68"/>
      <c r="SWL69" s="68"/>
      <c r="SWM69" s="68"/>
      <c r="SWN69" s="68"/>
      <c r="SWO69" s="68"/>
      <c r="SWP69" s="68"/>
      <c r="SWQ69" s="68"/>
      <c r="SWR69" s="68"/>
      <c r="SWS69" s="68"/>
      <c r="SWT69" s="68"/>
      <c r="SWU69" s="68"/>
      <c r="SWV69" s="68"/>
      <c r="SWW69" s="68"/>
      <c r="SWX69" s="68"/>
      <c r="SWY69" s="68"/>
      <c r="SWZ69" s="68"/>
      <c r="SXA69" s="68"/>
      <c r="SXB69" s="68"/>
      <c r="SXC69" s="68"/>
      <c r="SXD69" s="68"/>
      <c r="SXE69" s="68"/>
      <c r="SXF69" s="68"/>
      <c r="SXG69" s="68"/>
      <c r="SXH69" s="68"/>
      <c r="SXI69" s="68"/>
      <c r="SXJ69" s="68"/>
      <c r="SXK69" s="68"/>
      <c r="SXL69" s="68"/>
      <c r="SXM69" s="68"/>
      <c r="SXN69" s="68"/>
      <c r="SXO69" s="68"/>
      <c r="SXP69" s="68"/>
      <c r="SXQ69" s="68"/>
      <c r="SXR69" s="68"/>
      <c r="SXS69" s="68"/>
      <c r="SXT69" s="68"/>
      <c r="SXU69" s="68"/>
      <c r="SXV69" s="68"/>
      <c r="SXW69" s="68"/>
      <c r="SXX69" s="68"/>
      <c r="SXY69" s="68"/>
      <c r="SXZ69" s="68"/>
      <c r="SYA69" s="68"/>
      <c r="SYB69" s="68"/>
      <c r="SYC69" s="68"/>
      <c r="SYD69" s="68"/>
      <c r="SYE69" s="68"/>
      <c r="SYF69" s="68"/>
      <c r="SYG69" s="68"/>
      <c r="SYH69" s="68"/>
      <c r="SYI69" s="68"/>
      <c r="SYJ69" s="68"/>
      <c r="SYK69" s="68"/>
      <c r="SYL69" s="68"/>
      <c r="SYM69" s="68"/>
      <c r="SYN69" s="68"/>
      <c r="SYO69" s="68"/>
      <c r="SYP69" s="68"/>
      <c r="SYQ69" s="68"/>
      <c r="SYR69" s="68"/>
      <c r="SYS69" s="68"/>
      <c r="SYT69" s="68"/>
      <c r="SYU69" s="68"/>
      <c r="SYV69" s="68"/>
      <c r="SYW69" s="68"/>
      <c r="SYX69" s="68"/>
      <c r="SYY69" s="68"/>
      <c r="SYZ69" s="68"/>
      <c r="SZA69" s="68"/>
      <c r="SZB69" s="68"/>
      <c r="SZC69" s="68"/>
      <c r="SZD69" s="68"/>
      <c r="SZE69" s="68"/>
      <c r="SZF69" s="68"/>
      <c r="SZG69" s="68"/>
      <c r="SZH69" s="68"/>
      <c r="SZI69" s="68"/>
      <c r="SZJ69" s="68"/>
      <c r="SZK69" s="68"/>
      <c r="SZL69" s="68"/>
      <c r="SZM69" s="68"/>
      <c r="SZN69" s="68"/>
      <c r="SZO69" s="68"/>
      <c r="SZP69" s="68"/>
      <c r="SZQ69" s="68"/>
      <c r="SZR69" s="68"/>
      <c r="SZS69" s="68"/>
      <c r="SZT69" s="68"/>
      <c r="SZU69" s="68"/>
      <c r="SZV69" s="68"/>
      <c r="SZW69" s="68"/>
      <c r="SZX69" s="68"/>
      <c r="SZY69" s="68"/>
      <c r="SZZ69" s="68"/>
      <c r="TAA69" s="68"/>
      <c r="TAB69" s="68"/>
      <c r="TAC69" s="68"/>
      <c r="TAD69" s="68"/>
      <c r="TAE69" s="68"/>
      <c r="TAF69" s="68"/>
      <c r="TAG69" s="68"/>
      <c r="TAH69" s="68"/>
      <c r="TAI69" s="68"/>
      <c r="TAJ69" s="68"/>
      <c r="TAK69" s="68"/>
      <c r="TAL69" s="68"/>
      <c r="TAM69" s="68"/>
      <c r="TAN69" s="68"/>
      <c r="TAO69" s="68"/>
      <c r="TAP69" s="68"/>
      <c r="TAQ69" s="68"/>
      <c r="TAR69" s="68"/>
      <c r="TAS69" s="68"/>
      <c r="TAT69" s="68"/>
      <c r="TAU69" s="68"/>
      <c r="TAV69" s="68"/>
      <c r="TAW69" s="68"/>
      <c r="TAX69" s="68"/>
      <c r="TAY69" s="68"/>
      <c r="TAZ69" s="68"/>
      <c r="TBA69" s="68"/>
      <c r="TBB69" s="68"/>
      <c r="TBC69" s="68"/>
      <c r="TBD69" s="68"/>
      <c r="TBE69" s="68"/>
      <c r="TBF69" s="68"/>
      <c r="TBG69" s="68"/>
      <c r="TBH69" s="68"/>
      <c r="TBI69" s="68"/>
      <c r="TBJ69" s="68"/>
      <c r="TBK69" s="68"/>
      <c r="TBL69" s="68"/>
      <c r="TBM69" s="68"/>
      <c r="TBN69" s="68"/>
      <c r="TBO69" s="68"/>
      <c r="TBP69" s="68"/>
      <c r="TBQ69" s="68"/>
      <c r="TBR69" s="68"/>
      <c r="TBS69" s="68"/>
      <c r="TBT69" s="68"/>
      <c r="TBU69" s="68"/>
      <c r="TBV69" s="68"/>
      <c r="TBW69" s="68"/>
      <c r="TBX69" s="68"/>
      <c r="TBY69" s="68"/>
      <c r="TBZ69" s="68"/>
      <c r="TCA69" s="68"/>
      <c r="TCB69" s="68"/>
      <c r="TCC69" s="68"/>
      <c r="TCD69" s="68"/>
      <c r="TCE69" s="68"/>
      <c r="TCF69" s="68"/>
      <c r="TCG69" s="68"/>
      <c r="TCH69" s="68"/>
      <c r="TCI69" s="68"/>
      <c r="TCJ69" s="68"/>
      <c r="TCK69" s="68"/>
      <c r="TCL69" s="68"/>
      <c r="TCM69" s="68"/>
      <c r="TCN69" s="68"/>
      <c r="TCO69" s="68"/>
      <c r="TCP69" s="68"/>
      <c r="TCQ69" s="68"/>
      <c r="TCR69" s="68"/>
      <c r="TCS69" s="68"/>
      <c r="TCT69" s="68"/>
      <c r="TCU69" s="68"/>
      <c r="TCV69" s="68"/>
      <c r="TCW69" s="68"/>
      <c r="TCX69" s="68"/>
      <c r="TCY69" s="68"/>
      <c r="TCZ69" s="68"/>
      <c r="TDA69" s="68"/>
      <c r="TDB69" s="68"/>
      <c r="TDC69" s="68"/>
      <c r="TDD69" s="68"/>
      <c r="TDE69" s="68"/>
      <c r="TDF69" s="68"/>
      <c r="TDG69" s="68"/>
      <c r="TDH69" s="68"/>
      <c r="TDI69" s="68"/>
      <c r="TDJ69" s="68"/>
      <c r="TDK69" s="68"/>
      <c r="TDL69" s="68"/>
      <c r="TDM69" s="68"/>
      <c r="TDN69" s="68"/>
      <c r="TDO69" s="68"/>
      <c r="TDP69" s="68"/>
      <c r="TDQ69" s="68"/>
      <c r="TDR69" s="68"/>
      <c r="TDS69" s="68"/>
      <c r="TDT69" s="68"/>
      <c r="TDU69" s="68"/>
      <c r="TDV69" s="68"/>
      <c r="TDW69" s="68"/>
      <c r="TDX69" s="68"/>
      <c r="TDY69" s="68"/>
      <c r="TDZ69" s="68"/>
      <c r="TEA69" s="68"/>
      <c r="TEB69" s="68"/>
      <c r="TEC69" s="68"/>
      <c r="TED69" s="68"/>
      <c r="TEE69" s="68"/>
      <c r="TEF69" s="68"/>
      <c r="TEG69" s="68"/>
      <c r="TEH69" s="68"/>
      <c r="TEI69" s="68"/>
      <c r="TEJ69" s="68"/>
      <c r="TEK69" s="68"/>
      <c r="TEL69" s="68"/>
      <c r="TEM69" s="68"/>
      <c r="TEN69" s="68"/>
      <c r="TEO69" s="68"/>
      <c r="TEP69" s="68"/>
      <c r="TEQ69" s="68"/>
      <c r="TER69" s="68"/>
      <c r="TES69" s="68"/>
      <c r="TET69" s="68"/>
      <c r="TEU69" s="68"/>
      <c r="TEV69" s="68"/>
      <c r="TEW69" s="68"/>
      <c r="TEX69" s="68"/>
      <c r="TEY69" s="68"/>
      <c r="TEZ69" s="68"/>
      <c r="TFA69" s="68"/>
      <c r="TFB69" s="68"/>
      <c r="TFC69" s="68"/>
      <c r="TFD69" s="68"/>
      <c r="TFE69" s="68"/>
      <c r="TFF69" s="68"/>
      <c r="TFG69" s="68"/>
      <c r="TFH69" s="68"/>
      <c r="TFI69" s="68"/>
      <c r="TFJ69" s="68"/>
      <c r="TFK69" s="68"/>
      <c r="TFL69" s="68"/>
      <c r="TFM69" s="68"/>
      <c r="TFN69" s="68"/>
      <c r="TFO69" s="68"/>
      <c r="TFP69" s="68"/>
      <c r="TFQ69" s="68"/>
      <c r="TFR69" s="68"/>
      <c r="TFS69" s="68"/>
      <c r="TFT69" s="68"/>
      <c r="TFU69" s="68"/>
      <c r="TFV69" s="68"/>
      <c r="TFW69" s="68"/>
      <c r="TFX69" s="68"/>
      <c r="TFY69" s="68"/>
      <c r="TFZ69" s="68"/>
      <c r="TGA69" s="68"/>
      <c r="TGB69" s="68"/>
      <c r="TGC69" s="68"/>
      <c r="TGD69" s="68"/>
      <c r="TGE69" s="68"/>
      <c r="TGF69" s="68"/>
      <c r="TGG69" s="68"/>
      <c r="TGH69" s="68"/>
      <c r="TGI69" s="68"/>
      <c r="TGJ69" s="68"/>
      <c r="TGK69" s="68"/>
      <c r="TGL69" s="68"/>
      <c r="TGM69" s="68"/>
      <c r="TGN69" s="68"/>
      <c r="TGO69" s="68"/>
      <c r="TGP69" s="68"/>
      <c r="TGQ69" s="68"/>
      <c r="TGR69" s="68"/>
      <c r="TGS69" s="68"/>
      <c r="TGT69" s="68"/>
      <c r="TGU69" s="68"/>
      <c r="TGV69" s="68"/>
      <c r="TGW69" s="68"/>
      <c r="TGX69" s="68"/>
      <c r="TGY69" s="68"/>
      <c r="TGZ69" s="68"/>
      <c r="THA69" s="68"/>
      <c r="THB69" s="68"/>
      <c r="THC69" s="68"/>
      <c r="THD69" s="68"/>
      <c r="THE69" s="68"/>
      <c r="THF69" s="68"/>
      <c r="THG69" s="68"/>
      <c r="THH69" s="68"/>
      <c r="THI69" s="68"/>
      <c r="THJ69" s="68"/>
      <c r="THK69" s="68"/>
      <c r="THL69" s="68"/>
      <c r="THM69" s="68"/>
      <c r="THN69" s="68"/>
      <c r="THO69" s="68"/>
      <c r="THP69" s="68"/>
      <c r="THQ69" s="68"/>
      <c r="THR69" s="68"/>
      <c r="THS69" s="68"/>
      <c r="THT69" s="68"/>
      <c r="THU69" s="68"/>
      <c r="THV69" s="68"/>
      <c r="THW69" s="68"/>
      <c r="THX69" s="68"/>
      <c r="THY69" s="68"/>
      <c r="THZ69" s="68"/>
      <c r="TIA69" s="68"/>
      <c r="TIB69" s="68"/>
      <c r="TIC69" s="68"/>
      <c r="TID69" s="68"/>
      <c r="TIE69" s="68"/>
      <c r="TIF69" s="68"/>
      <c r="TIG69" s="68"/>
      <c r="TIH69" s="68"/>
      <c r="TII69" s="68"/>
      <c r="TIJ69" s="68"/>
      <c r="TIK69" s="68"/>
      <c r="TIL69" s="68"/>
      <c r="TIM69" s="68"/>
      <c r="TIN69" s="68"/>
      <c r="TIO69" s="68"/>
      <c r="TIP69" s="68"/>
      <c r="TIQ69" s="68"/>
      <c r="TIR69" s="68"/>
      <c r="TIS69" s="68"/>
      <c r="TIT69" s="68"/>
      <c r="TIU69" s="68"/>
      <c r="TIV69" s="68"/>
      <c r="TIW69" s="68"/>
      <c r="TIX69" s="68"/>
      <c r="TIY69" s="68"/>
      <c r="TIZ69" s="68"/>
      <c r="TJA69" s="68"/>
      <c r="TJB69" s="68"/>
      <c r="TJC69" s="68"/>
      <c r="TJD69" s="68"/>
      <c r="TJE69" s="68"/>
      <c r="TJF69" s="68"/>
      <c r="TJG69" s="68"/>
      <c r="TJH69" s="68"/>
      <c r="TJI69" s="68"/>
      <c r="TJJ69" s="68"/>
      <c r="TJK69" s="68"/>
      <c r="TJL69" s="68"/>
      <c r="TJM69" s="68"/>
      <c r="TJN69" s="68"/>
      <c r="TJO69" s="68"/>
      <c r="TJP69" s="68"/>
      <c r="TJQ69" s="68"/>
      <c r="TJR69" s="68"/>
      <c r="TJS69" s="68"/>
      <c r="TJT69" s="68"/>
      <c r="TJU69" s="68"/>
      <c r="TJV69" s="68"/>
      <c r="TJW69" s="68"/>
      <c r="TJX69" s="68"/>
      <c r="TJY69" s="68"/>
      <c r="TJZ69" s="68"/>
      <c r="TKA69" s="68"/>
      <c r="TKB69" s="68"/>
      <c r="TKC69" s="68"/>
      <c r="TKD69" s="68"/>
      <c r="TKE69" s="68"/>
      <c r="TKF69" s="68"/>
      <c r="TKG69" s="68"/>
      <c r="TKH69" s="68"/>
      <c r="TKI69" s="68"/>
      <c r="TKJ69" s="68"/>
      <c r="TKK69" s="68"/>
      <c r="TKL69" s="68"/>
      <c r="TKM69" s="68"/>
      <c r="TKN69" s="68"/>
      <c r="TKO69" s="68"/>
      <c r="TKP69" s="68"/>
      <c r="TKQ69" s="68"/>
      <c r="TKR69" s="68"/>
      <c r="TKS69" s="68"/>
      <c r="TKT69" s="68"/>
      <c r="TKU69" s="68"/>
      <c r="TKV69" s="68"/>
      <c r="TKW69" s="68"/>
      <c r="TKX69" s="68"/>
      <c r="TKY69" s="68"/>
      <c r="TKZ69" s="68"/>
      <c r="TLA69" s="68"/>
      <c r="TLB69" s="68"/>
      <c r="TLC69" s="68"/>
      <c r="TLD69" s="68"/>
      <c r="TLE69" s="68"/>
      <c r="TLF69" s="68"/>
      <c r="TLG69" s="68"/>
      <c r="TLH69" s="68"/>
      <c r="TLI69" s="68"/>
      <c r="TLJ69" s="68"/>
      <c r="TLK69" s="68"/>
      <c r="TLL69" s="68"/>
      <c r="TLM69" s="68"/>
      <c r="TLN69" s="68"/>
      <c r="TLO69" s="68"/>
      <c r="TLP69" s="68"/>
      <c r="TLQ69" s="68"/>
      <c r="TLR69" s="68"/>
      <c r="TLS69" s="68"/>
      <c r="TLT69" s="68"/>
      <c r="TLU69" s="68"/>
      <c r="TLV69" s="68"/>
      <c r="TLW69" s="68"/>
      <c r="TLX69" s="68"/>
      <c r="TLY69" s="68"/>
      <c r="TLZ69" s="68"/>
      <c r="TMA69" s="68"/>
      <c r="TMB69" s="68"/>
      <c r="TMC69" s="68"/>
      <c r="TMD69" s="68"/>
      <c r="TME69" s="68"/>
      <c r="TMF69" s="68"/>
      <c r="TMG69" s="68"/>
      <c r="TMH69" s="68"/>
      <c r="TMI69" s="68"/>
      <c r="TMJ69" s="68"/>
      <c r="TMK69" s="68"/>
      <c r="TML69" s="68"/>
      <c r="TMM69" s="68"/>
      <c r="TMN69" s="68"/>
      <c r="TMO69" s="68"/>
      <c r="TMP69" s="68"/>
      <c r="TMQ69" s="68"/>
      <c r="TMR69" s="68"/>
      <c r="TMS69" s="68"/>
      <c r="TMT69" s="68"/>
      <c r="TMU69" s="68"/>
      <c r="TMV69" s="68"/>
      <c r="TMW69" s="68"/>
      <c r="TMX69" s="68"/>
      <c r="TMY69" s="68"/>
      <c r="TMZ69" s="68"/>
      <c r="TNA69" s="68"/>
      <c r="TNB69" s="68"/>
      <c r="TNC69" s="68"/>
      <c r="TND69" s="68"/>
      <c r="TNE69" s="68"/>
      <c r="TNF69" s="68"/>
      <c r="TNG69" s="68"/>
      <c r="TNH69" s="68"/>
      <c r="TNI69" s="68"/>
      <c r="TNJ69" s="68"/>
      <c r="TNK69" s="68"/>
      <c r="TNL69" s="68"/>
      <c r="TNM69" s="68"/>
      <c r="TNN69" s="68"/>
      <c r="TNO69" s="68"/>
      <c r="TNP69" s="68"/>
      <c r="TNQ69" s="68"/>
      <c r="TNR69" s="68"/>
      <c r="TNS69" s="68"/>
      <c r="TNT69" s="68"/>
      <c r="TNU69" s="68"/>
      <c r="TNV69" s="68"/>
      <c r="TNW69" s="68"/>
      <c r="TNX69" s="68"/>
      <c r="TNY69" s="68"/>
      <c r="TNZ69" s="68"/>
      <c r="TOA69" s="68"/>
      <c r="TOB69" s="68"/>
      <c r="TOC69" s="68"/>
      <c r="TOD69" s="68"/>
      <c r="TOE69" s="68"/>
      <c r="TOF69" s="68"/>
      <c r="TOG69" s="68"/>
      <c r="TOH69" s="68"/>
      <c r="TOI69" s="68"/>
      <c r="TOJ69" s="68"/>
      <c r="TOK69" s="68"/>
      <c r="TOL69" s="68"/>
      <c r="TOM69" s="68"/>
      <c r="TON69" s="68"/>
      <c r="TOO69" s="68"/>
      <c r="TOP69" s="68"/>
      <c r="TOQ69" s="68"/>
      <c r="TOR69" s="68"/>
      <c r="TOS69" s="68"/>
      <c r="TOT69" s="68"/>
      <c r="TOU69" s="68"/>
      <c r="TOV69" s="68"/>
      <c r="TOW69" s="68"/>
      <c r="TOX69" s="68"/>
      <c r="TOY69" s="68"/>
      <c r="TOZ69" s="68"/>
      <c r="TPA69" s="68"/>
      <c r="TPB69" s="68"/>
      <c r="TPC69" s="68"/>
      <c r="TPD69" s="68"/>
      <c r="TPE69" s="68"/>
      <c r="TPF69" s="68"/>
      <c r="TPG69" s="68"/>
      <c r="TPH69" s="68"/>
      <c r="TPI69" s="68"/>
      <c r="TPJ69" s="68"/>
      <c r="TPK69" s="68"/>
      <c r="TPL69" s="68"/>
      <c r="TPM69" s="68"/>
      <c r="TPN69" s="68"/>
      <c r="TPO69" s="68"/>
      <c r="TPP69" s="68"/>
      <c r="TPQ69" s="68"/>
      <c r="TPR69" s="68"/>
      <c r="TPS69" s="68"/>
      <c r="TPT69" s="68"/>
      <c r="TPU69" s="68"/>
      <c r="TPV69" s="68"/>
      <c r="TPW69" s="68"/>
      <c r="TPX69" s="68"/>
      <c r="TPY69" s="68"/>
      <c r="TPZ69" s="68"/>
      <c r="TQA69" s="68"/>
      <c r="TQB69" s="68"/>
      <c r="TQC69" s="68"/>
      <c r="TQD69" s="68"/>
      <c r="TQE69" s="68"/>
      <c r="TQF69" s="68"/>
      <c r="TQG69" s="68"/>
      <c r="TQH69" s="68"/>
      <c r="TQI69" s="68"/>
      <c r="TQJ69" s="68"/>
      <c r="TQK69" s="68"/>
      <c r="TQL69" s="68"/>
      <c r="TQM69" s="68"/>
      <c r="TQN69" s="68"/>
      <c r="TQO69" s="68"/>
      <c r="TQP69" s="68"/>
      <c r="TQQ69" s="68"/>
      <c r="TQR69" s="68"/>
      <c r="TQS69" s="68"/>
      <c r="TQT69" s="68"/>
      <c r="TQU69" s="68"/>
      <c r="TQV69" s="68"/>
      <c r="TQW69" s="68"/>
      <c r="TQX69" s="68"/>
      <c r="TQY69" s="68"/>
      <c r="TQZ69" s="68"/>
      <c r="TRA69" s="68"/>
      <c r="TRB69" s="68"/>
      <c r="TRC69" s="68"/>
      <c r="TRD69" s="68"/>
      <c r="TRE69" s="68"/>
      <c r="TRF69" s="68"/>
      <c r="TRG69" s="68"/>
      <c r="TRH69" s="68"/>
      <c r="TRI69" s="68"/>
      <c r="TRJ69" s="68"/>
      <c r="TRK69" s="68"/>
      <c r="TRL69" s="68"/>
      <c r="TRM69" s="68"/>
      <c r="TRN69" s="68"/>
      <c r="TRO69" s="68"/>
      <c r="TRP69" s="68"/>
      <c r="TRQ69" s="68"/>
      <c r="TRR69" s="68"/>
      <c r="TRS69" s="68"/>
      <c r="TRT69" s="68"/>
      <c r="TRU69" s="68"/>
      <c r="TRV69" s="68"/>
      <c r="TRW69" s="68"/>
      <c r="TRX69" s="68"/>
      <c r="TRY69" s="68"/>
      <c r="TRZ69" s="68"/>
      <c r="TSA69" s="68"/>
      <c r="TSB69" s="68"/>
      <c r="TSC69" s="68"/>
      <c r="TSD69" s="68"/>
      <c r="TSE69" s="68"/>
      <c r="TSF69" s="68"/>
      <c r="TSG69" s="68"/>
      <c r="TSH69" s="68"/>
      <c r="TSI69" s="68"/>
      <c r="TSJ69" s="68"/>
      <c r="TSK69" s="68"/>
      <c r="TSL69" s="68"/>
      <c r="TSM69" s="68"/>
      <c r="TSN69" s="68"/>
      <c r="TSO69" s="68"/>
      <c r="TSP69" s="68"/>
      <c r="TSQ69" s="68"/>
      <c r="TSR69" s="68"/>
      <c r="TSS69" s="68"/>
      <c r="TST69" s="68"/>
      <c r="TSU69" s="68"/>
      <c r="TSV69" s="68"/>
      <c r="TSW69" s="68"/>
      <c r="TSX69" s="68"/>
      <c r="TSY69" s="68"/>
      <c r="TSZ69" s="68"/>
      <c r="TTA69" s="68"/>
      <c r="TTB69" s="68"/>
      <c r="TTC69" s="68"/>
      <c r="TTD69" s="68"/>
      <c r="TTE69" s="68"/>
      <c r="TTF69" s="68"/>
      <c r="TTG69" s="68"/>
      <c r="TTH69" s="68"/>
      <c r="TTI69" s="68"/>
      <c r="TTJ69" s="68"/>
      <c r="TTK69" s="68"/>
      <c r="TTL69" s="68"/>
      <c r="TTM69" s="68"/>
      <c r="TTN69" s="68"/>
      <c r="TTO69" s="68"/>
      <c r="TTP69" s="68"/>
      <c r="TTQ69" s="68"/>
      <c r="TTR69" s="68"/>
      <c r="TTS69" s="68"/>
      <c r="TTT69" s="68"/>
      <c r="TTU69" s="68"/>
      <c r="TTV69" s="68"/>
      <c r="TTW69" s="68"/>
      <c r="TTX69" s="68"/>
      <c r="TTY69" s="68"/>
      <c r="TTZ69" s="68"/>
      <c r="TUA69" s="68"/>
      <c r="TUB69" s="68"/>
      <c r="TUC69" s="68"/>
      <c r="TUD69" s="68"/>
      <c r="TUE69" s="68"/>
      <c r="TUF69" s="68"/>
      <c r="TUG69" s="68"/>
      <c r="TUH69" s="68"/>
      <c r="TUI69" s="68"/>
      <c r="TUJ69" s="68"/>
      <c r="TUK69" s="68"/>
      <c r="TUL69" s="68"/>
      <c r="TUM69" s="68"/>
      <c r="TUN69" s="68"/>
      <c r="TUO69" s="68"/>
      <c r="TUP69" s="68"/>
      <c r="TUQ69" s="68"/>
      <c r="TUR69" s="68"/>
      <c r="TUS69" s="68"/>
      <c r="TUT69" s="68"/>
      <c r="TUU69" s="68"/>
      <c r="TUV69" s="68"/>
      <c r="TUW69" s="68"/>
      <c r="TUX69" s="68"/>
      <c r="TUY69" s="68"/>
      <c r="TUZ69" s="68"/>
      <c r="TVA69" s="68"/>
      <c r="TVB69" s="68"/>
      <c r="TVC69" s="68"/>
      <c r="TVD69" s="68"/>
      <c r="TVE69" s="68"/>
      <c r="TVF69" s="68"/>
      <c r="TVG69" s="68"/>
      <c r="TVH69" s="68"/>
      <c r="TVI69" s="68"/>
      <c r="TVJ69" s="68"/>
      <c r="TVK69" s="68"/>
      <c r="TVL69" s="68"/>
      <c r="TVM69" s="68"/>
      <c r="TVN69" s="68"/>
      <c r="TVO69" s="68"/>
      <c r="TVP69" s="68"/>
      <c r="TVQ69" s="68"/>
      <c r="TVR69" s="68"/>
      <c r="TVS69" s="68"/>
      <c r="TVT69" s="68"/>
      <c r="TVU69" s="68"/>
      <c r="TVV69" s="68"/>
      <c r="TVW69" s="68"/>
      <c r="TVX69" s="68"/>
      <c r="TVY69" s="68"/>
      <c r="TVZ69" s="68"/>
      <c r="TWA69" s="68"/>
      <c r="TWB69" s="68"/>
      <c r="TWC69" s="68"/>
      <c r="TWD69" s="68"/>
      <c r="TWE69" s="68"/>
      <c r="TWF69" s="68"/>
      <c r="TWG69" s="68"/>
      <c r="TWH69" s="68"/>
      <c r="TWI69" s="68"/>
      <c r="TWJ69" s="68"/>
      <c r="TWK69" s="68"/>
      <c r="TWL69" s="68"/>
      <c r="TWM69" s="68"/>
      <c r="TWN69" s="68"/>
      <c r="TWO69" s="68"/>
      <c r="TWP69" s="68"/>
      <c r="TWQ69" s="68"/>
      <c r="TWR69" s="68"/>
      <c r="TWS69" s="68"/>
      <c r="TWT69" s="68"/>
      <c r="TWU69" s="68"/>
      <c r="TWV69" s="68"/>
      <c r="TWW69" s="68"/>
      <c r="TWX69" s="68"/>
      <c r="TWY69" s="68"/>
      <c r="TWZ69" s="68"/>
      <c r="TXA69" s="68"/>
      <c r="TXB69" s="68"/>
      <c r="TXC69" s="68"/>
      <c r="TXD69" s="68"/>
      <c r="TXE69" s="68"/>
      <c r="TXF69" s="68"/>
      <c r="TXG69" s="68"/>
      <c r="TXH69" s="68"/>
      <c r="TXI69" s="68"/>
      <c r="TXJ69" s="68"/>
      <c r="TXK69" s="68"/>
      <c r="TXL69" s="68"/>
      <c r="TXM69" s="68"/>
      <c r="TXN69" s="68"/>
      <c r="TXO69" s="68"/>
      <c r="TXP69" s="68"/>
      <c r="TXQ69" s="68"/>
      <c r="TXR69" s="68"/>
      <c r="TXS69" s="68"/>
      <c r="TXT69" s="68"/>
      <c r="TXU69" s="68"/>
      <c r="TXV69" s="68"/>
      <c r="TXW69" s="68"/>
      <c r="TXX69" s="68"/>
      <c r="TXY69" s="68"/>
      <c r="TXZ69" s="68"/>
      <c r="TYA69" s="68"/>
      <c r="TYB69" s="68"/>
      <c r="TYC69" s="68"/>
      <c r="TYD69" s="68"/>
      <c r="TYE69" s="68"/>
      <c r="TYF69" s="68"/>
      <c r="TYG69" s="68"/>
      <c r="TYH69" s="68"/>
      <c r="TYI69" s="68"/>
      <c r="TYJ69" s="68"/>
      <c r="TYK69" s="68"/>
      <c r="TYL69" s="68"/>
      <c r="TYM69" s="68"/>
      <c r="TYN69" s="68"/>
      <c r="TYO69" s="68"/>
      <c r="TYP69" s="68"/>
      <c r="TYQ69" s="68"/>
      <c r="TYR69" s="68"/>
      <c r="TYS69" s="68"/>
      <c r="TYT69" s="68"/>
      <c r="TYU69" s="68"/>
      <c r="TYV69" s="68"/>
      <c r="TYW69" s="68"/>
      <c r="TYX69" s="68"/>
      <c r="TYY69" s="68"/>
      <c r="TYZ69" s="68"/>
      <c r="TZA69" s="68"/>
      <c r="TZB69" s="68"/>
      <c r="TZC69" s="68"/>
      <c r="TZD69" s="68"/>
      <c r="TZE69" s="68"/>
      <c r="TZF69" s="68"/>
      <c r="TZG69" s="68"/>
      <c r="TZH69" s="68"/>
      <c r="TZI69" s="68"/>
      <c r="TZJ69" s="68"/>
      <c r="TZK69" s="68"/>
      <c r="TZL69" s="68"/>
      <c r="TZM69" s="68"/>
      <c r="TZN69" s="68"/>
      <c r="TZO69" s="68"/>
      <c r="TZP69" s="68"/>
      <c r="TZQ69" s="68"/>
      <c r="TZR69" s="68"/>
      <c r="TZS69" s="68"/>
      <c r="TZT69" s="68"/>
      <c r="TZU69" s="68"/>
      <c r="TZV69" s="68"/>
      <c r="TZW69" s="68"/>
      <c r="TZX69" s="68"/>
      <c r="TZY69" s="68"/>
      <c r="TZZ69" s="68"/>
      <c r="UAA69" s="68"/>
      <c r="UAB69" s="68"/>
      <c r="UAC69" s="68"/>
      <c r="UAD69" s="68"/>
      <c r="UAE69" s="68"/>
      <c r="UAF69" s="68"/>
      <c r="UAG69" s="68"/>
      <c r="UAH69" s="68"/>
      <c r="UAI69" s="68"/>
      <c r="UAJ69" s="68"/>
      <c r="UAK69" s="68"/>
      <c r="UAL69" s="68"/>
      <c r="UAM69" s="68"/>
      <c r="UAN69" s="68"/>
      <c r="UAO69" s="68"/>
      <c r="UAP69" s="68"/>
      <c r="UAQ69" s="68"/>
      <c r="UAR69" s="68"/>
      <c r="UAS69" s="68"/>
      <c r="UAT69" s="68"/>
      <c r="UAU69" s="68"/>
      <c r="UAV69" s="68"/>
      <c r="UAW69" s="68"/>
      <c r="UAX69" s="68"/>
      <c r="UAY69" s="68"/>
      <c r="UAZ69" s="68"/>
      <c r="UBA69" s="68"/>
      <c r="UBB69" s="68"/>
      <c r="UBC69" s="68"/>
      <c r="UBD69" s="68"/>
      <c r="UBE69" s="68"/>
      <c r="UBF69" s="68"/>
      <c r="UBG69" s="68"/>
      <c r="UBH69" s="68"/>
      <c r="UBI69" s="68"/>
      <c r="UBJ69" s="68"/>
      <c r="UBK69" s="68"/>
      <c r="UBL69" s="68"/>
      <c r="UBM69" s="68"/>
      <c r="UBN69" s="68"/>
      <c r="UBO69" s="68"/>
      <c r="UBP69" s="68"/>
      <c r="UBQ69" s="68"/>
      <c r="UBR69" s="68"/>
      <c r="UBS69" s="68"/>
      <c r="UBT69" s="68"/>
      <c r="UBU69" s="68"/>
      <c r="UBV69" s="68"/>
      <c r="UBW69" s="68"/>
      <c r="UBX69" s="68"/>
      <c r="UBY69" s="68"/>
      <c r="UBZ69" s="68"/>
      <c r="UCA69" s="68"/>
      <c r="UCB69" s="68"/>
      <c r="UCC69" s="68"/>
      <c r="UCD69" s="68"/>
      <c r="UCE69" s="68"/>
      <c r="UCF69" s="68"/>
      <c r="UCG69" s="68"/>
      <c r="UCH69" s="68"/>
      <c r="UCI69" s="68"/>
      <c r="UCJ69" s="68"/>
      <c r="UCK69" s="68"/>
      <c r="UCL69" s="68"/>
      <c r="UCM69" s="68"/>
      <c r="UCN69" s="68"/>
      <c r="UCO69" s="68"/>
      <c r="UCP69" s="68"/>
      <c r="UCQ69" s="68"/>
      <c r="UCR69" s="68"/>
      <c r="UCS69" s="68"/>
      <c r="UCT69" s="68"/>
      <c r="UCU69" s="68"/>
      <c r="UCV69" s="68"/>
      <c r="UCW69" s="68"/>
      <c r="UCX69" s="68"/>
      <c r="UCY69" s="68"/>
      <c r="UCZ69" s="68"/>
      <c r="UDA69" s="68"/>
      <c r="UDB69" s="68"/>
      <c r="UDC69" s="68"/>
      <c r="UDD69" s="68"/>
      <c r="UDE69" s="68"/>
      <c r="UDF69" s="68"/>
      <c r="UDG69" s="68"/>
      <c r="UDH69" s="68"/>
      <c r="UDI69" s="68"/>
      <c r="UDJ69" s="68"/>
      <c r="UDK69" s="68"/>
      <c r="UDL69" s="68"/>
      <c r="UDM69" s="68"/>
      <c r="UDN69" s="68"/>
      <c r="UDO69" s="68"/>
      <c r="UDP69" s="68"/>
      <c r="UDQ69" s="68"/>
      <c r="UDR69" s="68"/>
      <c r="UDS69" s="68"/>
      <c r="UDT69" s="68"/>
      <c r="UDU69" s="68"/>
      <c r="UDV69" s="68"/>
      <c r="UDW69" s="68"/>
      <c r="UDX69" s="68"/>
      <c r="UDY69" s="68"/>
      <c r="UDZ69" s="68"/>
      <c r="UEA69" s="68"/>
      <c r="UEB69" s="68"/>
      <c r="UEC69" s="68"/>
      <c r="UED69" s="68"/>
      <c r="UEE69" s="68"/>
      <c r="UEF69" s="68"/>
      <c r="UEG69" s="68"/>
      <c r="UEH69" s="68"/>
      <c r="UEI69" s="68"/>
      <c r="UEJ69" s="68"/>
      <c r="UEK69" s="68"/>
      <c r="UEL69" s="68"/>
      <c r="UEM69" s="68"/>
      <c r="UEN69" s="68"/>
      <c r="UEO69" s="68"/>
      <c r="UEP69" s="68"/>
      <c r="UEQ69" s="68"/>
      <c r="UER69" s="68"/>
      <c r="UES69" s="68"/>
      <c r="UET69" s="68"/>
      <c r="UEU69" s="68"/>
      <c r="UEV69" s="68"/>
      <c r="UEW69" s="68"/>
      <c r="UEX69" s="68"/>
      <c r="UEY69" s="68"/>
      <c r="UEZ69" s="68"/>
      <c r="UFA69" s="68"/>
      <c r="UFB69" s="68"/>
      <c r="UFC69" s="68"/>
      <c r="UFD69" s="68"/>
      <c r="UFE69" s="68"/>
      <c r="UFF69" s="68"/>
      <c r="UFG69" s="68"/>
      <c r="UFH69" s="68"/>
      <c r="UFI69" s="68"/>
      <c r="UFJ69" s="68"/>
      <c r="UFK69" s="68"/>
      <c r="UFL69" s="68"/>
      <c r="UFM69" s="68"/>
      <c r="UFN69" s="68"/>
      <c r="UFO69" s="68"/>
      <c r="UFP69" s="68"/>
      <c r="UFQ69" s="68"/>
      <c r="UFR69" s="68"/>
      <c r="UFS69" s="68"/>
      <c r="UFT69" s="68"/>
      <c r="UFU69" s="68"/>
      <c r="UFV69" s="68"/>
      <c r="UFW69" s="68"/>
      <c r="UFX69" s="68"/>
      <c r="UFY69" s="68"/>
      <c r="UFZ69" s="68"/>
      <c r="UGA69" s="68"/>
      <c r="UGB69" s="68"/>
      <c r="UGC69" s="68"/>
      <c r="UGD69" s="68"/>
      <c r="UGE69" s="68"/>
      <c r="UGF69" s="68"/>
      <c r="UGG69" s="68"/>
      <c r="UGH69" s="68"/>
      <c r="UGI69" s="68"/>
      <c r="UGJ69" s="68"/>
      <c r="UGK69" s="68"/>
      <c r="UGL69" s="68"/>
      <c r="UGM69" s="68"/>
      <c r="UGN69" s="68"/>
      <c r="UGO69" s="68"/>
      <c r="UGP69" s="68"/>
      <c r="UGQ69" s="68"/>
      <c r="UGR69" s="68"/>
      <c r="UGS69" s="68"/>
      <c r="UGT69" s="68"/>
      <c r="UGU69" s="68"/>
      <c r="UGV69" s="68"/>
      <c r="UGW69" s="68"/>
      <c r="UGX69" s="68"/>
      <c r="UGY69" s="68"/>
      <c r="UGZ69" s="68"/>
      <c r="UHA69" s="68"/>
      <c r="UHB69" s="68"/>
      <c r="UHC69" s="68"/>
      <c r="UHD69" s="68"/>
      <c r="UHE69" s="68"/>
      <c r="UHF69" s="68"/>
      <c r="UHG69" s="68"/>
      <c r="UHH69" s="68"/>
      <c r="UHI69" s="68"/>
      <c r="UHJ69" s="68"/>
      <c r="UHK69" s="68"/>
      <c r="UHL69" s="68"/>
      <c r="UHM69" s="68"/>
      <c r="UHN69" s="68"/>
      <c r="UHO69" s="68"/>
      <c r="UHP69" s="68"/>
      <c r="UHQ69" s="68"/>
      <c r="UHR69" s="68"/>
      <c r="UHS69" s="68"/>
      <c r="UHT69" s="68"/>
      <c r="UHU69" s="68"/>
      <c r="UHV69" s="68"/>
      <c r="UHW69" s="68"/>
      <c r="UHX69" s="68"/>
      <c r="UHY69" s="68"/>
      <c r="UHZ69" s="68"/>
      <c r="UIA69" s="68"/>
      <c r="UIB69" s="68"/>
      <c r="UIC69" s="68"/>
      <c r="UID69" s="68"/>
      <c r="UIE69" s="68"/>
      <c r="UIF69" s="68"/>
      <c r="UIG69" s="68"/>
      <c r="UIH69" s="68"/>
      <c r="UII69" s="68"/>
      <c r="UIJ69" s="68"/>
      <c r="UIK69" s="68"/>
      <c r="UIL69" s="68"/>
      <c r="UIM69" s="68"/>
      <c r="UIN69" s="68"/>
      <c r="UIO69" s="68"/>
      <c r="UIP69" s="68"/>
      <c r="UIQ69" s="68"/>
      <c r="UIR69" s="68"/>
      <c r="UIS69" s="68"/>
      <c r="UIT69" s="68"/>
      <c r="UIU69" s="68"/>
      <c r="UIV69" s="68"/>
      <c r="UIW69" s="68"/>
      <c r="UIX69" s="68"/>
      <c r="UIY69" s="68"/>
      <c r="UIZ69" s="68"/>
      <c r="UJA69" s="68"/>
      <c r="UJB69" s="68"/>
      <c r="UJC69" s="68"/>
      <c r="UJD69" s="68"/>
      <c r="UJE69" s="68"/>
      <c r="UJF69" s="68"/>
      <c r="UJG69" s="68"/>
      <c r="UJH69" s="68"/>
      <c r="UJI69" s="68"/>
      <c r="UJJ69" s="68"/>
      <c r="UJK69" s="68"/>
      <c r="UJL69" s="68"/>
      <c r="UJM69" s="68"/>
      <c r="UJN69" s="68"/>
      <c r="UJO69" s="68"/>
      <c r="UJP69" s="68"/>
      <c r="UJQ69" s="68"/>
      <c r="UJR69" s="68"/>
      <c r="UJS69" s="68"/>
      <c r="UJT69" s="68"/>
      <c r="UJU69" s="68"/>
      <c r="UJV69" s="68"/>
      <c r="UJW69" s="68"/>
      <c r="UJX69" s="68"/>
      <c r="UJY69" s="68"/>
      <c r="UJZ69" s="68"/>
      <c r="UKA69" s="68"/>
      <c r="UKB69" s="68"/>
      <c r="UKC69" s="68"/>
      <c r="UKD69" s="68"/>
      <c r="UKE69" s="68"/>
      <c r="UKF69" s="68"/>
      <c r="UKG69" s="68"/>
      <c r="UKH69" s="68"/>
      <c r="UKI69" s="68"/>
      <c r="UKJ69" s="68"/>
      <c r="UKK69" s="68"/>
      <c r="UKL69" s="68"/>
      <c r="UKM69" s="68"/>
      <c r="UKN69" s="68"/>
      <c r="UKO69" s="68"/>
      <c r="UKP69" s="68"/>
      <c r="UKQ69" s="68"/>
      <c r="UKR69" s="68"/>
      <c r="UKS69" s="68"/>
      <c r="UKT69" s="68"/>
      <c r="UKU69" s="68"/>
      <c r="UKV69" s="68"/>
      <c r="UKW69" s="68"/>
      <c r="UKX69" s="68"/>
      <c r="UKY69" s="68"/>
      <c r="UKZ69" s="68"/>
      <c r="ULA69" s="68"/>
      <c r="ULB69" s="68"/>
      <c r="ULC69" s="68"/>
      <c r="ULD69" s="68"/>
      <c r="ULE69" s="68"/>
      <c r="ULF69" s="68"/>
      <c r="ULG69" s="68"/>
      <c r="ULH69" s="68"/>
      <c r="ULI69" s="68"/>
      <c r="ULJ69" s="68"/>
      <c r="ULK69" s="68"/>
      <c r="ULL69" s="68"/>
      <c r="ULM69" s="68"/>
      <c r="ULN69" s="68"/>
      <c r="ULO69" s="68"/>
      <c r="ULP69" s="68"/>
      <c r="ULQ69" s="68"/>
      <c r="ULR69" s="68"/>
      <c r="ULS69" s="68"/>
      <c r="ULT69" s="68"/>
      <c r="ULU69" s="68"/>
      <c r="ULV69" s="68"/>
      <c r="ULW69" s="68"/>
      <c r="ULX69" s="68"/>
      <c r="ULY69" s="68"/>
      <c r="ULZ69" s="68"/>
      <c r="UMA69" s="68"/>
      <c r="UMB69" s="68"/>
      <c r="UMC69" s="68"/>
      <c r="UMD69" s="68"/>
      <c r="UME69" s="68"/>
      <c r="UMF69" s="68"/>
      <c r="UMG69" s="68"/>
      <c r="UMH69" s="68"/>
      <c r="UMI69" s="68"/>
      <c r="UMJ69" s="68"/>
      <c r="UMK69" s="68"/>
      <c r="UML69" s="68"/>
      <c r="UMM69" s="68"/>
      <c r="UMN69" s="68"/>
      <c r="UMO69" s="68"/>
      <c r="UMP69" s="68"/>
      <c r="UMQ69" s="68"/>
      <c r="UMR69" s="68"/>
      <c r="UMS69" s="68"/>
      <c r="UMT69" s="68"/>
      <c r="UMU69" s="68"/>
      <c r="UMV69" s="68"/>
      <c r="UMW69" s="68"/>
      <c r="UMX69" s="68"/>
      <c r="UMY69" s="68"/>
      <c r="UMZ69" s="68"/>
      <c r="UNA69" s="68"/>
      <c r="UNB69" s="68"/>
      <c r="UNC69" s="68"/>
      <c r="UND69" s="68"/>
      <c r="UNE69" s="68"/>
      <c r="UNF69" s="68"/>
      <c r="UNG69" s="68"/>
      <c r="UNH69" s="68"/>
      <c r="UNI69" s="68"/>
      <c r="UNJ69" s="68"/>
      <c r="UNK69" s="68"/>
      <c r="UNL69" s="68"/>
      <c r="UNM69" s="68"/>
      <c r="UNN69" s="68"/>
      <c r="UNO69" s="68"/>
      <c r="UNP69" s="68"/>
      <c r="UNQ69" s="68"/>
      <c r="UNR69" s="68"/>
      <c r="UNS69" s="68"/>
      <c r="UNT69" s="68"/>
      <c r="UNU69" s="68"/>
      <c r="UNV69" s="68"/>
      <c r="UNW69" s="68"/>
      <c r="UNX69" s="68"/>
      <c r="UNY69" s="68"/>
      <c r="UNZ69" s="68"/>
      <c r="UOA69" s="68"/>
      <c r="UOB69" s="68"/>
      <c r="UOC69" s="68"/>
      <c r="UOD69" s="68"/>
      <c r="UOE69" s="68"/>
      <c r="UOF69" s="68"/>
      <c r="UOG69" s="68"/>
      <c r="UOH69" s="68"/>
      <c r="UOI69" s="68"/>
      <c r="UOJ69" s="68"/>
      <c r="UOK69" s="68"/>
      <c r="UOL69" s="68"/>
      <c r="UOM69" s="68"/>
      <c r="UON69" s="68"/>
      <c r="UOO69" s="68"/>
      <c r="UOP69" s="68"/>
      <c r="UOQ69" s="68"/>
      <c r="UOR69" s="68"/>
      <c r="UOS69" s="68"/>
      <c r="UOT69" s="68"/>
      <c r="UOU69" s="68"/>
      <c r="UOV69" s="68"/>
      <c r="UOW69" s="68"/>
      <c r="UOX69" s="68"/>
      <c r="UOY69" s="68"/>
      <c r="UOZ69" s="68"/>
      <c r="UPA69" s="68"/>
      <c r="UPB69" s="68"/>
      <c r="UPC69" s="68"/>
      <c r="UPD69" s="68"/>
      <c r="UPE69" s="68"/>
      <c r="UPF69" s="68"/>
      <c r="UPG69" s="68"/>
      <c r="UPH69" s="68"/>
      <c r="UPI69" s="68"/>
      <c r="UPJ69" s="68"/>
      <c r="UPK69" s="68"/>
      <c r="UPL69" s="68"/>
      <c r="UPM69" s="68"/>
      <c r="UPN69" s="68"/>
      <c r="UPO69" s="68"/>
      <c r="UPP69" s="68"/>
      <c r="UPQ69" s="68"/>
      <c r="UPR69" s="68"/>
      <c r="UPS69" s="68"/>
      <c r="UPT69" s="68"/>
      <c r="UPU69" s="68"/>
      <c r="UPV69" s="68"/>
      <c r="UPW69" s="68"/>
      <c r="UPX69" s="68"/>
      <c r="UPY69" s="68"/>
      <c r="UPZ69" s="68"/>
      <c r="UQA69" s="68"/>
      <c r="UQB69" s="68"/>
      <c r="UQC69" s="68"/>
      <c r="UQD69" s="68"/>
      <c r="UQE69" s="68"/>
      <c r="UQF69" s="68"/>
      <c r="UQG69" s="68"/>
      <c r="UQH69" s="68"/>
      <c r="UQI69" s="68"/>
      <c r="UQJ69" s="68"/>
      <c r="UQK69" s="68"/>
      <c r="UQL69" s="68"/>
      <c r="UQM69" s="68"/>
      <c r="UQN69" s="68"/>
      <c r="UQO69" s="68"/>
      <c r="UQP69" s="68"/>
      <c r="UQQ69" s="68"/>
      <c r="UQR69" s="68"/>
      <c r="UQS69" s="68"/>
      <c r="UQT69" s="68"/>
      <c r="UQU69" s="68"/>
      <c r="UQV69" s="68"/>
      <c r="UQW69" s="68"/>
      <c r="UQX69" s="68"/>
      <c r="UQY69" s="68"/>
      <c r="UQZ69" s="68"/>
      <c r="URA69" s="68"/>
      <c r="URB69" s="68"/>
      <c r="URC69" s="68"/>
      <c r="URD69" s="68"/>
      <c r="URE69" s="68"/>
      <c r="URF69" s="68"/>
      <c r="URG69" s="68"/>
      <c r="URH69" s="68"/>
      <c r="URI69" s="68"/>
      <c r="URJ69" s="68"/>
      <c r="URK69" s="68"/>
      <c r="URL69" s="68"/>
      <c r="URM69" s="68"/>
      <c r="URN69" s="68"/>
      <c r="URO69" s="68"/>
      <c r="URP69" s="68"/>
      <c r="URQ69" s="68"/>
      <c r="URR69" s="68"/>
      <c r="URS69" s="68"/>
      <c r="URT69" s="68"/>
      <c r="URU69" s="68"/>
      <c r="URV69" s="68"/>
      <c r="URW69" s="68"/>
      <c r="URX69" s="68"/>
      <c r="URY69" s="68"/>
      <c r="URZ69" s="68"/>
      <c r="USA69" s="68"/>
      <c r="USB69" s="68"/>
      <c r="USC69" s="68"/>
      <c r="USD69" s="68"/>
      <c r="USE69" s="68"/>
      <c r="USF69" s="68"/>
      <c r="USG69" s="68"/>
      <c r="USH69" s="68"/>
      <c r="USI69" s="68"/>
      <c r="USJ69" s="68"/>
      <c r="USK69" s="68"/>
      <c r="USL69" s="68"/>
      <c r="USM69" s="68"/>
      <c r="USN69" s="68"/>
      <c r="USO69" s="68"/>
      <c r="USP69" s="68"/>
      <c r="USQ69" s="68"/>
      <c r="USR69" s="68"/>
      <c r="USS69" s="68"/>
      <c r="UST69" s="68"/>
      <c r="USU69" s="68"/>
      <c r="USV69" s="68"/>
      <c r="USW69" s="68"/>
      <c r="USX69" s="68"/>
      <c r="USY69" s="68"/>
      <c r="USZ69" s="68"/>
      <c r="UTA69" s="68"/>
      <c r="UTB69" s="68"/>
      <c r="UTC69" s="68"/>
      <c r="UTD69" s="68"/>
      <c r="UTE69" s="68"/>
      <c r="UTF69" s="68"/>
      <c r="UTG69" s="68"/>
      <c r="UTH69" s="68"/>
      <c r="UTI69" s="68"/>
      <c r="UTJ69" s="68"/>
      <c r="UTK69" s="68"/>
      <c r="UTL69" s="68"/>
      <c r="UTM69" s="68"/>
      <c r="UTN69" s="68"/>
      <c r="UTO69" s="68"/>
      <c r="UTP69" s="68"/>
      <c r="UTQ69" s="68"/>
      <c r="UTR69" s="68"/>
      <c r="UTS69" s="68"/>
      <c r="UTT69" s="68"/>
      <c r="UTU69" s="68"/>
      <c r="UTV69" s="68"/>
      <c r="UTW69" s="68"/>
      <c r="UTX69" s="68"/>
      <c r="UTY69" s="68"/>
      <c r="UTZ69" s="68"/>
      <c r="UUA69" s="68"/>
      <c r="UUB69" s="68"/>
      <c r="UUC69" s="68"/>
      <c r="UUD69" s="68"/>
      <c r="UUE69" s="68"/>
      <c r="UUF69" s="68"/>
      <c r="UUG69" s="68"/>
      <c r="UUH69" s="68"/>
      <c r="UUI69" s="68"/>
      <c r="UUJ69" s="68"/>
      <c r="UUK69" s="68"/>
      <c r="UUL69" s="68"/>
      <c r="UUM69" s="68"/>
      <c r="UUN69" s="68"/>
      <c r="UUO69" s="68"/>
      <c r="UUP69" s="68"/>
      <c r="UUQ69" s="68"/>
      <c r="UUR69" s="68"/>
      <c r="UUS69" s="68"/>
      <c r="UUT69" s="68"/>
      <c r="UUU69" s="68"/>
      <c r="UUV69" s="68"/>
      <c r="UUW69" s="68"/>
      <c r="UUX69" s="68"/>
      <c r="UUY69" s="68"/>
      <c r="UUZ69" s="68"/>
      <c r="UVA69" s="68"/>
      <c r="UVB69" s="68"/>
      <c r="UVC69" s="68"/>
      <c r="UVD69" s="68"/>
      <c r="UVE69" s="68"/>
      <c r="UVF69" s="68"/>
      <c r="UVG69" s="68"/>
      <c r="UVH69" s="68"/>
      <c r="UVI69" s="68"/>
      <c r="UVJ69" s="68"/>
      <c r="UVK69" s="68"/>
      <c r="UVL69" s="68"/>
      <c r="UVM69" s="68"/>
      <c r="UVN69" s="68"/>
      <c r="UVO69" s="68"/>
      <c r="UVP69" s="68"/>
      <c r="UVQ69" s="68"/>
      <c r="UVR69" s="68"/>
      <c r="UVS69" s="68"/>
      <c r="UVT69" s="68"/>
      <c r="UVU69" s="68"/>
      <c r="UVV69" s="68"/>
      <c r="UVW69" s="68"/>
      <c r="UVX69" s="68"/>
      <c r="UVY69" s="68"/>
      <c r="UVZ69" s="68"/>
      <c r="UWA69" s="68"/>
      <c r="UWB69" s="68"/>
      <c r="UWC69" s="68"/>
      <c r="UWD69" s="68"/>
      <c r="UWE69" s="68"/>
      <c r="UWF69" s="68"/>
      <c r="UWG69" s="68"/>
      <c r="UWH69" s="68"/>
      <c r="UWI69" s="68"/>
      <c r="UWJ69" s="68"/>
      <c r="UWK69" s="68"/>
      <c r="UWL69" s="68"/>
      <c r="UWM69" s="68"/>
      <c r="UWN69" s="68"/>
      <c r="UWO69" s="68"/>
      <c r="UWP69" s="68"/>
      <c r="UWQ69" s="68"/>
      <c r="UWR69" s="68"/>
      <c r="UWS69" s="68"/>
      <c r="UWT69" s="68"/>
      <c r="UWU69" s="68"/>
      <c r="UWV69" s="68"/>
      <c r="UWW69" s="68"/>
      <c r="UWX69" s="68"/>
      <c r="UWY69" s="68"/>
      <c r="UWZ69" s="68"/>
      <c r="UXA69" s="68"/>
      <c r="UXB69" s="68"/>
      <c r="UXC69" s="68"/>
      <c r="UXD69" s="68"/>
      <c r="UXE69" s="68"/>
      <c r="UXF69" s="68"/>
      <c r="UXG69" s="68"/>
      <c r="UXH69" s="68"/>
      <c r="UXI69" s="68"/>
      <c r="UXJ69" s="68"/>
      <c r="UXK69" s="68"/>
      <c r="UXL69" s="68"/>
      <c r="UXM69" s="68"/>
      <c r="UXN69" s="68"/>
      <c r="UXO69" s="68"/>
      <c r="UXP69" s="68"/>
      <c r="UXQ69" s="68"/>
      <c r="UXR69" s="68"/>
      <c r="UXS69" s="68"/>
      <c r="UXT69" s="68"/>
      <c r="UXU69" s="68"/>
      <c r="UXV69" s="68"/>
      <c r="UXW69" s="68"/>
      <c r="UXX69" s="68"/>
      <c r="UXY69" s="68"/>
      <c r="UXZ69" s="68"/>
      <c r="UYA69" s="68"/>
      <c r="UYB69" s="68"/>
      <c r="UYC69" s="68"/>
      <c r="UYD69" s="68"/>
      <c r="UYE69" s="68"/>
      <c r="UYF69" s="68"/>
      <c r="UYG69" s="68"/>
      <c r="UYH69" s="68"/>
      <c r="UYI69" s="68"/>
      <c r="UYJ69" s="68"/>
      <c r="UYK69" s="68"/>
      <c r="UYL69" s="68"/>
      <c r="UYM69" s="68"/>
      <c r="UYN69" s="68"/>
      <c r="UYO69" s="68"/>
      <c r="UYP69" s="68"/>
      <c r="UYQ69" s="68"/>
      <c r="UYR69" s="68"/>
      <c r="UYS69" s="68"/>
      <c r="UYT69" s="68"/>
      <c r="UYU69" s="68"/>
      <c r="UYV69" s="68"/>
      <c r="UYW69" s="68"/>
      <c r="UYX69" s="68"/>
      <c r="UYY69" s="68"/>
      <c r="UYZ69" s="68"/>
      <c r="UZA69" s="68"/>
      <c r="UZB69" s="68"/>
      <c r="UZC69" s="68"/>
      <c r="UZD69" s="68"/>
      <c r="UZE69" s="68"/>
      <c r="UZF69" s="68"/>
      <c r="UZG69" s="68"/>
      <c r="UZH69" s="68"/>
      <c r="UZI69" s="68"/>
      <c r="UZJ69" s="68"/>
      <c r="UZK69" s="68"/>
      <c r="UZL69" s="68"/>
      <c r="UZM69" s="68"/>
      <c r="UZN69" s="68"/>
      <c r="UZO69" s="68"/>
      <c r="UZP69" s="68"/>
      <c r="UZQ69" s="68"/>
      <c r="UZR69" s="68"/>
      <c r="UZS69" s="68"/>
      <c r="UZT69" s="68"/>
      <c r="UZU69" s="68"/>
      <c r="UZV69" s="68"/>
      <c r="UZW69" s="68"/>
      <c r="UZX69" s="68"/>
      <c r="UZY69" s="68"/>
      <c r="UZZ69" s="68"/>
      <c r="VAA69" s="68"/>
      <c r="VAB69" s="68"/>
      <c r="VAC69" s="68"/>
      <c r="VAD69" s="68"/>
      <c r="VAE69" s="68"/>
      <c r="VAF69" s="68"/>
      <c r="VAG69" s="68"/>
      <c r="VAH69" s="68"/>
      <c r="VAI69" s="68"/>
      <c r="VAJ69" s="68"/>
      <c r="VAK69" s="68"/>
      <c r="VAL69" s="68"/>
      <c r="VAM69" s="68"/>
      <c r="VAN69" s="68"/>
      <c r="VAO69" s="68"/>
      <c r="VAP69" s="68"/>
      <c r="VAQ69" s="68"/>
      <c r="VAR69" s="68"/>
      <c r="VAS69" s="68"/>
      <c r="VAT69" s="68"/>
      <c r="VAU69" s="68"/>
      <c r="VAV69" s="68"/>
      <c r="VAW69" s="68"/>
      <c r="VAX69" s="68"/>
      <c r="VAY69" s="68"/>
      <c r="VAZ69" s="68"/>
      <c r="VBA69" s="68"/>
      <c r="VBB69" s="68"/>
      <c r="VBC69" s="68"/>
      <c r="VBD69" s="68"/>
      <c r="VBE69" s="68"/>
      <c r="VBF69" s="68"/>
      <c r="VBG69" s="68"/>
      <c r="VBH69" s="68"/>
      <c r="VBI69" s="68"/>
      <c r="VBJ69" s="68"/>
      <c r="VBK69" s="68"/>
      <c r="VBL69" s="68"/>
      <c r="VBM69" s="68"/>
      <c r="VBN69" s="68"/>
      <c r="VBO69" s="68"/>
      <c r="VBP69" s="68"/>
      <c r="VBQ69" s="68"/>
      <c r="VBR69" s="68"/>
      <c r="VBS69" s="68"/>
      <c r="VBT69" s="68"/>
      <c r="VBU69" s="68"/>
      <c r="VBV69" s="68"/>
      <c r="VBW69" s="68"/>
      <c r="VBX69" s="68"/>
      <c r="VBY69" s="68"/>
      <c r="VBZ69" s="68"/>
      <c r="VCA69" s="68"/>
      <c r="VCB69" s="68"/>
      <c r="VCC69" s="68"/>
      <c r="VCD69" s="68"/>
      <c r="VCE69" s="68"/>
      <c r="VCF69" s="68"/>
      <c r="VCG69" s="68"/>
      <c r="VCH69" s="68"/>
      <c r="VCI69" s="68"/>
      <c r="VCJ69" s="68"/>
      <c r="VCK69" s="68"/>
      <c r="VCL69" s="68"/>
      <c r="VCM69" s="68"/>
      <c r="VCN69" s="68"/>
      <c r="VCO69" s="68"/>
      <c r="VCP69" s="68"/>
      <c r="VCQ69" s="68"/>
      <c r="VCR69" s="68"/>
      <c r="VCS69" s="68"/>
      <c r="VCT69" s="68"/>
      <c r="VCU69" s="68"/>
      <c r="VCV69" s="68"/>
      <c r="VCW69" s="68"/>
      <c r="VCX69" s="68"/>
      <c r="VCY69" s="68"/>
      <c r="VCZ69" s="68"/>
      <c r="VDA69" s="68"/>
      <c r="VDB69" s="68"/>
      <c r="VDC69" s="68"/>
      <c r="VDD69" s="68"/>
      <c r="VDE69" s="68"/>
      <c r="VDF69" s="68"/>
      <c r="VDG69" s="68"/>
      <c r="VDH69" s="68"/>
      <c r="VDI69" s="68"/>
      <c r="VDJ69" s="68"/>
      <c r="VDK69" s="68"/>
      <c r="VDL69" s="68"/>
      <c r="VDM69" s="68"/>
      <c r="VDN69" s="68"/>
      <c r="VDO69" s="68"/>
      <c r="VDP69" s="68"/>
      <c r="VDQ69" s="68"/>
      <c r="VDR69" s="68"/>
      <c r="VDS69" s="68"/>
      <c r="VDT69" s="68"/>
      <c r="VDU69" s="68"/>
      <c r="VDV69" s="68"/>
      <c r="VDW69" s="68"/>
      <c r="VDX69" s="68"/>
      <c r="VDY69" s="68"/>
      <c r="VDZ69" s="68"/>
      <c r="VEA69" s="68"/>
      <c r="VEB69" s="68"/>
      <c r="VEC69" s="68"/>
      <c r="VED69" s="68"/>
      <c r="VEE69" s="68"/>
      <c r="VEF69" s="68"/>
      <c r="VEG69" s="68"/>
      <c r="VEH69" s="68"/>
      <c r="VEI69" s="68"/>
      <c r="VEJ69" s="68"/>
      <c r="VEK69" s="68"/>
      <c r="VEL69" s="68"/>
      <c r="VEM69" s="68"/>
      <c r="VEN69" s="68"/>
      <c r="VEO69" s="68"/>
      <c r="VEP69" s="68"/>
      <c r="VEQ69" s="68"/>
      <c r="VER69" s="68"/>
      <c r="VES69" s="68"/>
      <c r="VET69" s="68"/>
      <c r="VEU69" s="68"/>
      <c r="VEV69" s="68"/>
      <c r="VEW69" s="68"/>
      <c r="VEX69" s="68"/>
      <c r="VEY69" s="68"/>
      <c r="VEZ69" s="68"/>
      <c r="VFA69" s="68"/>
      <c r="VFB69" s="68"/>
      <c r="VFC69" s="68"/>
      <c r="VFD69" s="68"/>
      <c r="VFE69" s="68"/>
      <c r="VFF69" s="68"/>
      <c r="VFG69" s="68"/>
      <c r="VFH69" s="68"/>
      <c r="VFI69" s="68"/>
      <c r="VFJ69" s="68"/>
      <c r="VFK69" s="68"/>
      <c r="VFL69" s="68"/>
      <c r="VFM69" s="68"/>
      <c r="VFN69" s="68"/>
      <c r="VFO69" s="68"/>
      <c r="VFP69" s="68"/>
      <c r="VFQ69" s="68"/>
      <c r="VFR69" s="68"/>
      <c r="VFS69" s="68"/>
      <c r="VFT69" s="68"/>
      <c r="VFU69" s="68"/>
      <c r="VFV69" s="68"/>
      <c r="VFW69" s="68"/>
      <c r="VFX69" s="68"/>
      <c r="VFY69" s="68"/>
      <c r="VFZ69" s="68"/>
      <c r="VGA69" s="68"/>
      <c r="VGB69" s="68"/>
      <c r="VGC69" s="68"/>
      <c r="VGD69" s="68"/>
      <c r="VGE69" s="68"/>
      <c r="VGF69" s="68"/>
      <c r="VGG69" s="68"/>
      <c r="VGH69" s="68"/>
      <c r="VGI69" s="68"/>
      <c r="VGJ69" s="68"/>
      <c r="VGK69" s="68"/>
      <c r="VGL69" s="68"/>
      <c r="VGM69" s="68"/>
      <c r="VGN69" s="68"/>
      <c r="VGO69" s="68"/>
      <c r="VGP69" s="68"/>
      <c r="VGQ69" s="68"/>
      <c r="VGR69" s="68"/>
      <c r="VGS69" s="68"/>
      <c r="VGT69" s="68"/>
      <c r="VGU69" s="68"/>
      <c r="VGV69" s="68"/>
      <c r="VGW69" s="68"/>
      <c r="VGX69" s="68"/>
      <c r="VGY69" s="68"/>
      <c r="VGZ69" s="68"/>
      <c r="VHA69" s="68"/>
      <c r="VHB69" s="68"/>
      <c r="VHC69" s="68"/>
      <c r="VHD69" s="68"/>
      <c r="VHE69" s="68"/>
      <c r="VHF69" s="68"/>
      <c r="VHG69" s="68"/>
      <c r="VHH69" s="68"/>
      <c r="VHI69" s="68"/>
      <c r="VHJ69" s="68"/>
      <c r="VHK69" s="68"/>
      <c r="VHL69" s="68"/>
      <c r="VHM69" s="68"/>
      <c r="VHN69" s="68"/>
      <c r="VHO69" s="68"/>
      <c r="VHP69" s="68"/>
      <c r="VHQ69" s="68"/>
      <c r="VHR69" s="68"/>
      <c r="VHS69" s="68"/>
      <c r="VHT69" s="68"/>
      <c r="VHU69" s="68"/>
      <c r="VHV69" s="68"/>
      <c r="VHW69" s="68"/>
      <c r="VHX69" s="68"/>
      <c r="VHY69" s="68"/>
      <c r="VHZ69" s="68"/>
      <c r="VIA69" s="68"/>
      <c r="VIB69" s="68"/>
      <c r="VIC69" s="68"/>
      <c r="VID69" s="68"/>
      <c r="VIE69" s="68"/>
      <c r="VIF69" s="68"/>
      <c r="VIG69" s="68"/>
      <c r="VIH69" s="68"/>
      <c r="VII69" s="68"/>
      <c r="VIJ69" s="68"/>
      <c r="VIK69" s="68"/>
      <c r="VIL69" s="68"/>
      <c r="VIM69" s="68"/>
      <c r="VIN69" s="68"/>
      <c r="VIO69" s="68"/>
      <c r="VIP69" s="68"/>
      <c r="VIQ69" s="68"/>
      <c r="VIR69" s="68"/>
      <c r="VIS69" s="68"/>
      <c r="VIT69" s="68"/>
      <c r="VIU69" s="68"/>
      <c r="VIV69" s="68"/>
      <c r="VIW69" s="68"/>
      <c r="VIX69" s="68"/>
      <c r="VIY69" s="68"/>
      <c r="VIZ69" s="68"/>
      <c r="VJA69" s="68"/>
      <c r="VJB69" s="68"/>
      <c r="VJC69" s="68"/>
      <c r="VJD69" s="68"/>
      <c r="VJE69" s="68"/>
      <c r="VJF69" s="68"/>
      <c r="VJG69" s="68"/>
      <c r="VJH69" s="68"/>
      <c r="VJI69" s="68"/>
      <c r="VJJ69" s="68"/>
      <c r="VJK69" s="68"/>
      <c r="VJL69" s="68"/>
      <c r="VJM69" s="68"/>
      <c r="VJN69" s="68"/>
      <c r="VJO69" s="68"/>
      <c r="VJP69" s="68"/>
      <c r="VJQ69" s="68"/>
      <c r="VJR69" s="68"/>
      <c r="VJS69" s="68"/>
      <c r="VJT69" s="68"/>
      <c r="VJU69" s="68"/>
      <c r="VJV69" s="68"/>
      <c r="VJW69" s="68"/>
      <c r="VJX69" s="68"/>
      <c r="VJY69" s="68"/>
      <c r="VJZ69" s="68"/>
      <c r="VKA69" s="68"/>
      <c r="VKB69" s="68"/>
      <c r="VKC69" s="68"/>
      <c r="VKD69" s="68"/>
      <c r="VKE69" s="68"/>
      <c r="VKF69" s="68"/>
      <c r="VKG69" s="68"/>
      <c r="VKH69" s="68"/>
      <c r="VKI69" s="68"/>
      <c r="VKJ69" s="68"/>
      <c r="VKK69" s="68"/>
      <c r="VKL69" s="68"/>
      <c r="VKM69" s="68"/>
      <c r="VKN69" s="68"/>
      <c r="VKO69" s="68"/>
      <c r="VKP69" s="68"/>
      <c r="VKQ69" s="68"/>
      <c r="VKR69" s="68"/>
      <c r="VKS69" s="68"/>
      <c r="VKT69" s="68"/>
      <c r="VKU69" s="68"/>
      <c r="VKV69" s="68"/>
      <c r="VKW69" s="68"/>
      <c r="VKX69" s="68"/>
      <c r="VKY69" s="68"/>
      <c r="VKZ69" s="68"/>
      <c r="VLA69" s="68"/>
      <c r="VLB69" s="68"/>
      <c r="VLC69" s="68"/>
      <c r="VLD69" s="68"/>
      <c r="VLE69" s="68"/>
      <c r="VLF69" s="68"/>
      <c r="VLG69" s="68"/>
      <c r="VLH69" s="68"/>
      <c r="VLI69" s="68"/>
      <c r="VLJ69" s="68"/>
      <c r="VLK69" s="68"/>
      <c r="VLL69" s="68"/>
      <c r="VLM69" s="68"/>
      <c r="VLN69" s="68"/>
      <c r="VLO69" s="68"/>
      <c r="VLP69" s="68"/>
      <c r="VLQ69" s="68"/>
      <c r="VLR69" s="68"/>
      <c r="VLS69" s="68"/>
      <c r="VLT69" s="68"/>
      <c r="VLU69" s="68"/>
      <c r="VLV69" s="68"/>
      <c r="VLW69" s="68"/>
      <c r="VLX69" s="68"/>
      <c r="VLY69" s="68"/>
      <c r="VLZ69" s="68"/>
      <c r="VMA69" s="68"/>
      <c r="VMB69" s="68"/>
      <c r="VMC69" s="68"/>
      <c r="VMD69" s="68"/>
      <c r="VME69" s="68"/>
      <c r="VMF69" s="68"/>
      <c r="VMG69" s="68"/>
      <c r="VMH69" s="68"/>
      <c r="VMI69" s="68"/>
      <c r="VMJ69" s="68"/>
      <c r="VMK69" s="68"/>
      <c r="VML69" s="68"/>
      <c r="VMM69" s="68"/>
      <c r="VMN69" s="68"/>
      <c r="VMO69" s="68"/>
      <c r="VMP69" s="68"/>
      <c r="VMQ69" s="68"/>
      <c r="VMR69" s="68"/>
      <c r="VMS69" s="68"/>
      <c r="VMT69" s="68"/>
      <c r="VMU69" s="68"/>
      <c r="VMV69" s="68"/>
      <c r="VMW69" s="68"/>
      <c r="VMX69" s="68"/>
      <c r="VMY69" s="68"/>
      <c r="VMZ69" s="68"/>
      <c r="VNA69" s="68"/>
      <c r="VNB69" s="68"/>
      <c r="VNC69" s="68"/>
      <c r="VND69" s="68"/>
      <c r="VNE69" s="68"/>
      <c r="VNF69" s="68"/>
      <c r="VNG69" s="68"/>
      <c r="VNH69" s="68"/>
      <c r="VNI69" s="68"/>
      <c r="VNJ69" s="68"/>
      <c r="VNK69" s="68"/>
      <c r="VNL69" s="68"/>
      <c r="VNM69" s="68"/>
      <c r="VNN69" s="68"/>
      <c r="VNO69" s="68"/>
      <c r="VNP69" s="68"/>
      <c r="VNQ69" s="68"/>
      <c r="VNR69" s="68"/>
      <c r="VNS69" s="68"/>
      <c r="VNT69" s="68"/>
      <c r="VNU69" s="68"/>
      <c r="VNV69" s="68"/>
      <c r="VNW69" s="68"/>
      <c r="VNX69" s="68"/>
      <c r="VNY69" s="68"/>
      <c r="VNZ69" s="68"/>
      <c r="VOA69" s="68"/>
      <c r="VOB69" s="68"/>
      <c r="VOC69" s="68"/>
      <c r="VOD69" s="68"/>
      <c r="VOE69" s="68"/>
      <c r="VOF69" s="68"/>
      <c r="VOG69" s="68"/>
      <c r="VOH69" s="68"/>
      <c r="VOI69" s="68"/>
      <c r="VOJ69" s="68"/>
      <c r="VOK69" s="68"/>
      <c r="VOL69" s="68"/>
      <c r="VOM69" s="68"/>
      <c r="VON69" s="68"/>
      <c r="VOO69" s="68"/>
      <c r="VOP69" s="68"/>
      <c r="VOQ69" s="68"/>
      <c r="VOR69" s="68"/>
      <c r="VOS69" s="68"/>
      <c r="VOT69" s="68"/>
      <c r="VOU69" s="68"/>
      <c r="VOV69" s="68"/>
      <c r="VOW69" s="68"/>
      <c r="VOX69" s="68"/>
      <c r="VOY69" s="68"/>
      <c r="VOZ69" s="68"/>
      <c r="VPA69" s="68"/>
      <c r="VPB69" s="68"/>
      <c r="VPC69" s="68"/>
      <c r="VPD69" s="68"/>
      <c r="VPE69" s="68"/>
      <c r="VPF69" s="68"/>
      <c r="VPG69" s="68"/>
      <c r="VPH69" s="68"/>
      <c r="VPI69" s="68"/>
      <c r="VPJ69" s="68"/>
      <c r="VPK69" s="68"/>
      <c r="VPL69" s="68"/>
      <c r="VPM69" s="68"/>
      <c r="VPN69" s="68"/>
      <c r="VPO69" s="68"/>
      <c r="VPP69" s="68"/>
      <c r="VPQ69" s="68"/>
      <c r="VPR69" s="68"/>
      <c r="VPS69" s="68"/>
      <c r="VPT69" s="68"/>
      <c r="VPU69" s="68"/>
      <c r="VPV69" s="68"/>
      <c r="VPW69" s="68"/>
      <c r="VPX69" s="68"/>
      <c r="VPY69" s="68"/>
      <c r="VPZ69" s="68"/>
      <c r="VQA69" s="68"/>
      <c r="VQB69" s="68"/>
      <c r="VQC69" s="68"/>
      <c r="VQD69" s="68"/>
      <c r="VQE69" s="68"/>
      <c r="VQF69" s="68"/>
      <c r="VQG69" s="68"/>
      <c r="VQH69" s="68"/>
      <c r="VQI69" s="68"/>
      <c r="VQJ69" s="68"/>
      <c r="VQK69" s="68"/>
      <c r="VQL69" s="68"/>
      <c r="VQM69" s="68"/>
      <c r="VQN69" s="68"/>
      <c r="VQO69" s="68"/>
      <c r="VQP69" s="68"/>
      <c r="VQQ69" s="68"/>
      <c r="VQR69" s="68"/>
      <c r="VQS69" s="68"/>
      <c r="VQT69" s="68"/>
      <c r="VQU69" s="68"/>
      <c r="VQV69" s="68"/>
      <c r="VQW69" s="68"/>
      <c r="VQX69" s="68"/>
      <c r="VQY69" s="68"/>
      <c r="VQZ69" s="68"/>
      <c r="VRA69" s="68"/>
      <c r="VRB69" s="68"/>
      <c r="VRC69" s="68"/>
      <c r="VRD69" s="68"/>
      <c r="VRE69" s="68"/>
      <c r="VRF69" s="68"/>
      <c r="VRG69" s="68"/>
      <c r="VRH69" s="68"/>
      <c r="VRI69" s="68"/>
      <c r="VRJ69" s="68"/>
      <c r="VRK69" s="68"/>
      <c r="VRL69" s="68"/>
      <c r="VRM69" s="68"/>
      <c r="VRN69" s="68"/>
      <c r="VRO69" s="68"/>
      <c r="VRP69" s="68"/>
      <c r="VRQ69" s="68"/>
      <c r="VRR69" s="68"/>
      <c r="VRS69" s="68"/>
      <c r="VRT69" s="68"/>
      <c r="VRU69" s="68"/>
      <c r="VRV69" s="68"/>
      <c r="VRW69" s="68"/>
      <c r="VRX69" s="68"/>
      <c r="VRY69" s="68"/>
      <c r="VRZ69" s="68"/>
      <c r="VSA69" s="68"/>
      <c r="VSB69" s="68"/>
      <c r="VSC69" s="68"/>
      <c r="VSD69" s="68"/>
      <c r="VSE69" s="68"/>
      <c r="VSF69" s="68"/>
      <c r="VSG69" s="68"/>
      <c r="VSH69" s="68"/>
      <c r="VSI69" s="68"/>
      <c r="VSJ69" s="68"/>
      <c r="VSK69" s="68"/>
      <c r="VSL69" s="68"/>
      <c r="VSM69" s="68"/>
      <c r="VSN69" s="68"/>
      <c r="VSO69" s="68"/>
      <c r="VSP69" s="68"/>
      <c r="VSQ69" s="68"/>
      <c r="VSR69" s="68"/>
      <c r="VSS69" s="68"/>
      <c r="VST69" s="68"/>
      <c r="VSU69" s="68"/>
      <c r="VSV69" s="68"/>
      <c r="VSW69" s="68"/>
      <c r="VSX69" s="68"/>
      <c r="VSY69" s="68"/>
      <c r="VSZ69" s="68"/>
      <c r="VTA69" s="68"/>
      <c r="VTB69" s="68"/>
      <c r="VTC69" s="68"/>
      <c r="VTD69" s="68"/>
      <c r="VTE69" s="68"/>
      <c r="VTF69" s="68"/>
      <c r="VTG69" s="68"/>
      <c r="VTH69" s="68"/>
      <c r="VTI69" s="68"/>
      <c r="VTJ69" s="68"/>
      <c r="VTK69" s="68"/>
      <c r="VTL69" s="68"/>
      <c r="VTM69" s="68"/>
      <c r="VTN69" s="68"/>
      <c r="VTO69" s="68"/>
      <c r="VTP69" s="68"/>
      <c r="VTQ69" s="68"/>
      <c r="VTR69" s="68"/>
      <c r="VTS69" s="68"/>
      <c r="VTT69" s="68"/>
      <c r="VTU69" s="68"/>
      <c r="VTV69" s="68"/>
      <c r="VTW69" s="68"/>
      <c r="VTX69" s="68"/>
      <c r="VTY69" s="68"/>
      <c r="VTZ69" s="68"/>
      <c r="VUA69" s="68"/>
      <c r="VUB69" s="68"/>
      <c r="VUC69" s="68"/>
      <c r="VUD69" s="68"/>
      <c r="VUE69" s="68"/>
      <c r="VUF69" s="68"/>
      <c r="VUG69" s="68"/>
      <c r="VUH69" s="68"/>
      <c r="VUI69" s="68"/>
      <c r="VUJ69" s="68"/>
      <c r="VUK69" s="68"/>
      <c r="VUL69" s="68"/>
      <c r="VUM69" s="68"/>
      <c r="VUN69" s="68"/>
      <c r="VUO69" s="68"/>
      <c r="VUP69" s="68"/>
      <c r="VUQ69" s="68"/>
      <c r="VUR69" s="68"/>
      <c r="VUS69" s="68"/>
      <c r="VUT69" s="68"/>
      <c r="VUU69" s="68"/>
      <c r="VUV69" s="68"/>
      <c r="VUW69" s="68"/>
      <c r="VUX69" s="68"/>
      <c r="VUY69" s="68"/>
      <c r="VUZ69" s="68"/>
      <c r="VVA69" s="68"/>
      <c r="VVB69" s="68"/>
      <c r="VVC69" s="68"/>
      <c r="VVD69" s="68"/>
      <c r="VVE69" s="68"/>
      <c r="VVF69" s="68"/>
      <c r="VVG69" s="68"/>
      <c r="VVH69" s="68"/>
      <c r="VVI69" s="68"/>
      <c r="VVJ69" s="68"/>
      <c r="VVK69" s="68"/>
      <c r="VVL69" s="68"/>
      <c r="VVM69" s="68"/>
      <c r="VVN69" s="68"/>
      <c r="VVO69" s="68"/>
      <c r="VVP69" s="68"/>
      <c r="VVQ69" s="68"/>
      <c r="VVR69" s="68"/>
      <c r="VVS69" s="68"/>
      <c r="VVT69" s="68"/>
      <c r="VVU69" s="68"/>
      <c r="VVV69" s="68"/>
      <c r="VVW69" s="68"/>
      <c r="VVX69" s="68"/>
      <c r="VVY69" s="68"/>
      <c r="VVZ69" s="68"/>
      <c r="VWA69" s="68"/>
      <c r="VWB69" s="68"/>
      <c r="VWC69" s="68"/>
      <c r="VWD69" s="68"/>
      <c r="VWE69" s="68"/>
      <c r="VWF69" s="68"/>
      <c r="VWG69" s="68"/>
      <c r="VWH69" s="68"/>
      <c r="VWI69" s="68"/>
      <c r="VWJ69" s="68"/>
      <c r="VWK69" s="68"/>
      <c r="VWL69" s="68"/>
      <c r="VWM69" s="68"/>
      <c r="VWN69" s="68"/>
      <c r="VWO69" s="68"/>
      <c r="VWP69" s="68"/>
      <c r="VWQ69" s="68"/>
      <c r="VWR69" s="68"/>
      <c r="VWS69" s="68"/>
      <c r="VWT69" s="68"/>
      <c r="VWU69" s="68"/>
      <c r="VWV69" s="68"/>
      <c r="VWW69" s="68"/>
      <c r="VWX69" s="68"/>
      <c r="VWY69" s="68"/>
      <c r="VWZ69" s="68"/>
      <c r="VXA69" s="68"/>
      <c r="VXB69" s="68"/>
      <c r="VXC69" s="68"/>
      <c r="VXD69" s="68"/>
      <c r="VXE69" s="68"/>
      <c r="VXF69" s="68"/>
      <c r="VXG69" s="68"/>
      <c r="VXH69" s="68"/>
      <c r="VXI69" s="68"/>
      <c r="VXJ69" s="68"/>
      <c r="VXK69" s="68"/>
      <c r="VXL69" s="68"/>
      <c r="VXM69" s="68"/>
      <c r="VXN69" s="68"/>
      <c r="VXO69" s="68"/>
      <c r="VXP69" s="68"/>
      <c r="VXQ69" s="68"/>
      <c r="VXR69" s="68"/>
      <c r="VXS69" s="68"/>
      <c r="VXT69" s="68"/>
      <c r="VXU69" s="68"/>
      <c r="VXV69" s="68"/>
      <c r="VXW69" s="68"/>
      <c r="VXX69" s="68"/>
      <c r="VXY69" s="68"/>
      <c r="VXZ69" s="68"/>
      <c r="VYA69" s="68"/>
      <c r="VYB69" s="68"/>
      <c r="VYC69" s="68"/>
      <c r="VYD69" s="68"/>
      <c r="VYE69" s="68"/>
      <c r="VYF69" s="68"/>
      <c r="VYG69" s="68"/>
      <c r="VYH69" s="68"/>
      <c r="VYI69" s="68"/>
      <c r="VYJ69" s="68"/>
      <c r="VYK69" s="68"/>
      <c r="VYL69" s="68"/>
      <c r="VYM69" s="68"/>
      <c r="VYN69" s="68"/>
      <c r="VYO69" s="68"/>
      <c r="VYP69" s="68"/>
      <c r="VYQ69" s="68"/>
      <c r="VYR69" s="68"/>
      <c r="VYS69" s="68"/>
      <c r="VYT69" s="68"/>
      <c r="VYU69" s="68"/>
      <c r="VYV69" s="68"/>
      <c r="VYW69" s="68"/>
      <c r="VYX69" s="68"/>
      <c r="VYY69" s="68"/>
      <c r="VYZ69" s="68"/>
      <c r="VZA69" s="68"/>
      <c r="VZB69" s="68"/>
      <c r="VZC69" s="68"/>
      <c r="VZD69" s="68"/>
      <c r="VZE69" s="68"/>
      <c r="VZF69" s="68"/>
      <c r="VZG69" s="68"/>
      <c r="VZH69" s="68"/>
      <c r="VZI69" s="68"/>
      <c r="VZJ69" s="68"/>
      <c r="VZK69" s="68"/>
      <c r="VZL69" s="68"/>
      <c r="VZM69" s="68"/>
      <c r="VZN69" s="68"/>
      <c r="VZO69" s="68"/>
      <c r="VZP69" s="68"/>
      <c r="VZQ69" s="68"/>
      <c r="VZR69" s="68"/>
      <c r="VZS69" s="68"/>
      <c r="VZT69" s="68"/>
      <c r="VZU69" s="68"/>
      <c r="VZV69" s="68"/>
      <c r="VZW69" s="68"/>
      <c r="VZX69" s="68"/>
      <c r="VZY69" s="68"/>
      <c r="VZZ69" s="68"/>
      <c r="WAA69" s="68"/>
      <c r="WAB69" s="68"/>
      <c r="WAC69" s="68"/>
      <c r="WAD69" s="68"/>
      <c r="WAE69" s="68"/>
      <c r="WAF69" s="68"/>
      <c r="WAG69" s="68"/>
      <c r="WAH69" s="68"/>
      <c r="WAI69" s="68"/>
      <c r="WAJ69" s="68"/>
      <c r="WAK69" s="68"/>
      <c r="WAL69" s="68"/>
      <c r="WAM69" s="68"/>
      <c r="WAN69" s="68"/>
      <c r="WAO69" s="68"/>
      <c r="WAP69" s="68"/>
      <c r="WAQ69" s="68"/>
      <c r="WAR69" s="68"/>
      <c r="WAS69" s="68"/>
      <c r="WAT69" s="68"/>
      <c r="WAU69" s="68"/>
      <c r="WAV69" s="68"/>
      <c r="WAW69" s="68"/>
      <c r="WAX69" s="68"/>
      <c r="WAY69" s="68"/>
      <c r="WAZ69" s="68"/>
      <c r="WBA69" s="68"/>
      <c r="WBB69" s="68"/>
      <c r="WBC69" s="68"/>
      <c r="WBD69" s="68"/>
      <c r="WBE69" s="68"/>
      <c r="WBF69" s="68"/>
      <c r="WBG69" s="68"/>
      <c r="WBH69" s="68"/>
      <c r="WBI69" s="68"/>
      <c r="WBJ69" s="68"/>
      <c r="WBK69" s="68"/>
      <c r="WBL69" s="68"/>
      <c r="WBM69" s="68"/>
      <c r="WBN69" s="68"/>
      <c r="WBO69" s="68"/>
      <c r="WBP69" s="68"/>
      <c r="WBQ69" s="68"/>
      <c r="WBR69" s="68"/>
      <c r="WBS69" s="68"/>
      <c r="WBT69" s="68"/>
      <c r="WBU69" s="68"/>
      <c r="WBV69" s="68"/>
      <c r="WBW69" s="68"/>
      <c r="WBX69" s="68"/>
      <c r="WBY69" s="68"/>
      <c r="WBZ69" s="68"/>
      <c r="WCA69" s="68"/>
      <c r="WCB69" s="68"/>
      <c r="WCC69" s="68"/>
      <c r="WCD69" s="68"/>
      <c r="WCE69" s="68"/>
      <c r="WCF69" s="68"/>
      <c r="WCG69" s="68"/>
      <c r="WCH69" s="68"/>
      <c r="WCI69" s="68"/>
      <c r="WCJ69" s="68"/>
      <c r="WCK69" s="68"/>
      <c r="WCL69" s="68"/>
      <c r="WCM69" s="68"/>
      <c r="WCN69" s="68"/>
      <c r="WCO69" s="68"/>
      <c r="WCP69" s="68"/>
      <c r="WCQ69" s="68"/>
      <c r="WCR69" s="68"/>
      <c r="WCS69" s="68"/>
      <c r="WCT69" s="68"/>
      <c r="WCU69" s="68"/>
      <c r="WCV69" s="68"/>
      <c r="WCW69" s="68"/>
      <c r="WCX69" s="68"/>
      <c r="WCY69" s="68"/>
      <c r="WCZ69" s="68"/>
      <c r="WDA69" s="68"/>
      <c r="WDB69" s="68"/>
      <c r="WDC69" s="68"/>
      <c r="WDD69" s="68"/>
      <c r="WDE69" s="68"/>
      <c r="WDF69" s="68"/>
      <c r="WDG69" s="68"/>
      <c r="WDH69" s="68"/>
      <c r="WDI69" s="68"/>
      <c r="WDJ69" s="68"/>
      <c r="WDK69" s="68"/>
      <c r="WDL69" s="68"/>
      <c r="WDM69" s="68"/>
      <c r="WDN69" s="68"/>
      <c r="WDO69" s="68"/>
      <c r="WDP69" s="68"/>
      <c r="WDQ69" s="68"/>
      <c r="WDR69" s="68"/>
      <c r="WDS69" s="68"/>
      <c r="WDT69" s="68"/>
      <c r="WDU69" s="68"/>
      <c r="WDV69" s="68"/>
      <c r="WDW69" s="68"/>
      <c r="WDX69" s="68"/>
      <c r="WDY69" s="68"/>
      <c r="WDZ69" s="68"/>
      <c r="WEA69" s="68"/>
      <c r="WEB69" s="68"/>
      <c r="WEC69" s="68"/>
      <c r="WED69" s="68"/>
      <c r="WEE69" s="68"/>
      <c r="WEF69" s="68"/>
      <c r="WEG69" s="68"/>
      <c r="WEH69" s="68"/>
      <c r="WEI69" s="68"/>
      <c r="WEJ69" s="68"/>
      <c r="WEK69" s="68"/>
      <c r="WEL69" s="68"/>
      <c r="WEM69" s="68"/>
      <c r="WEN69" s="68"/>
      <c r="WEO69" s="68"/>
      <c r="WEP69" s="68"/>
      <c r="WEQ69" s="68"/>
      <c r="WER69" s="68"/>
      <c r="WES69" s="68"/>
      <c r="WET69" s="68"/>
      <c r="WEU69" s="68"/>
      <c r="WEV69" s="68"/>
      <c r="WEW69" s="68"/>
      <c r="WEX69" s="68"/>
      <c r="WEY69" s="68"/>
      <c r="WEZ69" s="68"/>
      <c r="WFA69" s="68"/>
      <c r="WFB69" s="68"/>
      <c r="WFC69" s="68"/>
      <c r="WFD69" s="68"/>
      <c r="WFE69" s="68"/>
      <c r="WFF69" s="68"/>
      <c r="WFG69" s="68"/>
      <c r="WFH69" s="68"/>
      <c r="WFI69" s="68"/>
      <c r="WFJ69" s="68"/>
      <c r="WFK69" s="68"/>
      <c r="WFL69" s="68"/>
      <c r="WFM69" s="68"/>
      <c r="WFN69" s="68"/>
      <c r="WFO69" s="68"/>
      <c r="WFP69" s="68"/>
      <c r="WFQ69" s="68"/>
      <c r="WFR69" s="68"/>
      <c r="WFS69" s="68"/>
      <c r="WFT69" s="68"/>
      <c r="WFU69" s="68"/>
      <c r="WFV69" s="68"/>
      <c r="WFW69" s="68"/>
      <c r="WFX69" s="68"/>
      <c r="WFY69" s="68"/>
      <c r="WFZ69" s="68"/>
      <c r="WGA69" s="68"/>
      <c r="WGB69" s="68"/>
      <c r="WGC69" s="68"/>
      <c r="WGD69" s="68"/>
      <c r="WGE69" s="68"/>
      <c r="WGF69" s="68"/>
      <c r="WGG69" s="68"/>
      <c r="WGH69" s="68"/>
      <c r="WGI69" s="68"/>
      <c r="WGJ69" s="68"/>
      <c r="WGK69" s="68"/>
      <c r="WGL69" s="68"/>
      <c r="WGM69" s="68"/>
      <c r="WGN69" s="68"/>
      <c r="WGO69" s="68"/>
      <c r="WGP69" s="68"/>
      <c r="WGQ69" s="68"/>
      <c r="WGR69" s="68"/>
      <c r="WGS69" s="68"/>
      <c r="WGT69" s="68"/>
      <c r="WGU69" s="68"/>
      <c r="WGV69" s="68"/>
      <c r="WGW69" s="68"/>
      <c r="WGX69" s="68"/>
      <c r="WGY69" s="68"/>
      <c r="WGZ69" s="68"/>
      <c r="WHA69" s="68"/>
      <c r="WHB69" s="68"/>
      <c r="WHC69" s="68"/>
      <c r="WHD69" s="68"/>
      <c r="WHE69" s="68"/>
      <c r="WHF69" s="68"/>
      <c r="WHG69" s="68"/>
      <c r="WHH69" s="68"/>
      <c r="WHI69" s="68"/>
      <c r="WHJ69" s="68"/>
      <c r="WHK69" s="68"/>
      <c r="WHL69" s="68"/>
      <c r="WHM69" s="68"/>
      <c r="WHN69" s="68"/>
      <c r="WHO69" s="68"/>
      <c r="WHP69" s="68"/>
      <c r="WHQ69" s="68"/>
      <c r="WHR69" s="68"/>
      <c r="WHS69" s="68"/>
      <c r="WHT69" s="68"/>
      <c r="WHU69" s="68"/>
      <c r="WHV69" s="68"/>
      <c r="WHW69" s="68"/>
      <c r="WHX69" s="68"/>
      <c r="WHY69" s="68"/>
      <c r="WHZ69" s="68"/>
      <c r="WIA69" s="68"/>
      <c r="WIB69" s="68"/>
      <c r="WIC69" s="68"/>
      <c r="WID69" s="68"/>
      <c r="WIE69" s="68"/>
      <c r="WIF69" s="68"/>
      <c r="WIG69" s="68"/>
      <c r="WIH69" s="68"/>
      <c r="WII69" s="68"/>
      <c r="WIJ69" s="68"/>
      <c r="WIK69" s="68"/>
      <c r="WIL69" s="68"/>
      <c r="WIM69" s="68"/>
      <c r="WIN69" s="68"/>
      <c r="WIO69" s="68"/>
      <c r="WIP69" s="68"/>
      <c r="WIQ69" s="68"/>
      <c r="WIR69" s="68"/>
      <c r="WIS69" s="68"/>
      <c r="WIT69" s="68"/>
      <c r="WIU69" s="68"/>
      <c r="WIV69" s="68"/>
      <c r="WIW69" s="68"/>
      <c r="WIX69" s="68"/>
      <c r="WIY69" s="68"/>
      <c r="WIZ69" s="68"/>
      <c r="WJA69" s="68"/>
      <c r="WJB69" s="68"/>
      <c r="WJC69" s="68"/>
      <c r="WJD69" s="68"/>
      <c r="WJE69" s="68"/>
      <c r="WJF69" s="68"/>
      <c r="WJG69" s="68"/>
      <c r="WJH69" s="68"/>
      <c r="WJI69" s="68"/>
      <c r="WJJ69" s="68"/>
      <c r="WJK69" s="68"/>
      <c r="WJL69" s="68"/>
      <c r="WJM69" s="68"/>
      <c r="WJN69" s="68"/>
      <c r="WJO69" s="68"/>
      <c r="WJP69" s="68"/>
      <c r="WJQ69" s="68"/>
      <c r="WJR69" s="68"/>
      <c r="WJS69" s="68"/>
      <c r="WJT69" s="68"/>
      <c r="WJU69" s="68"/>
      <c r="WJV69" s="68"/>
      <c r="WJW69" s="68"/>
      <c r="WJX69" s="68"/>
      <c r="WJY69" s="68"/>
      <c r="WJZ69" s="68"/>
      <c r="WKA69" s="68"/>
      <c r="WKB69" s="68"/>
      <c r="WKC69" s="68"/>
      <c r="WKD69" s="68"/>
      <c r="WKE69" s="68"/>
      <c r="WKF69" s="68"/>
      <c r="WKG69" s="68"/>
      <c r="WKH69" s="68"/>
      <c r="WKI69" s="68"/>
      <c r="WKJ69" s="68"/>
      <c r="WKK69" s="68"/>
      <c r="WKL69" s="68"/>
      <c r="WKM69" s="68"/>
      <c r="WKN69" s="68"/>
      <c r="WKO69" s="68"/>
      <c r="WKP69" s="68"/>
      <c r="WKQ69" s="68"/>
      <c r="WKR69" s="68"/>
      <c r="WKS69" s="68"/>
      <c r="WKT69" s="68"/>
      <c r="WKU69" s="68"/>
      <c r="WKV69" s="68"/>
      <c r="WKW69" s="68"/>
      <c r="WKX69" s="68"/>
      <c r="WKY69" s="68"/>
      <c r="WKZ69" s="68"/>
      <c r="WLA69" s="68"/>
      <c r="WLB69" s="68"/>
      <c r="WLC69" s="68"/>
      <c r="WLD69" s="68"/>
      <c r="WLE69" s="68"/>
      <c r="WLF69" s="68"/>
      <c r="WLG69" s="68"/>
      <c r="WLH69" s="68"/>
      <c r="WLI69" s="68"/>
      <c r="WLJ69" s="68"/>
      <c r="WLK69" s="68"/>
      <c r="WLL69" s="68"/>
      <c r="WLM69" s="68"/>
      <c r="WLN69" s="68"/>
      <c r="WLO69" s="68"/>
      <c r="WLP69" s="68"/>
      <c r="WLQ69" s="68"/>
      <c r="WLR69" s="68"/>
      <c r="WLS69" s="68"/>
      <c r="WLT69" s="68"/>
      <c r="WLU69" s="68"/>
      <c r="WLV69" s="68"/>
      <c r="WLW69" s="68"/>
      <c r="WLX69" s="68"/>
      <c r="WLY69" s="68"/>
      <c r="WLZ69" s="68"/>
      <c r="WMA69" s="68"/>
      <c r="WMB69" s="68"/>
      <c r="WMC69" s="68"/>
      <c r="WMD69" s="68"/>
      <c r="WME69" s="68"/>
      <c r="WMF69" s="68"/>
      <c r="WMG69" s="68"/>
      <c r="WMH69" s="68"/>
      <c r="WMI69" s="68"/>
      <c r="WMJ69" s="68"/>
      <c r="WMK69" s="68"/>
      <c r="WML69" s="68"/>
      <c r="WMM69" s="68"/>
      <c r="WMN69" s="68"/>
      <c r="WMO69" s="68"/>
      <c r="WMP69" s="68"/>
      <c r="WMQ69" s="68"/>
      <c r="WMR69" s="68"/>
      <c r="WMS69" s="68"/>
      <c r="WMT69" s="68"/>
      <c r="WMU69" s="68"/>
      <c r="WMV69" s="68"/>
      <c r="WMW69" s="68"/>
      <c r="WMX69" s="68"/>
      <c r="WMY69" s="68"/>
      <c r="WMZ69" s="68"/>
      <c r="WNA69" s="68"/>
      <c r="WNB69" s="68"/>
      <c r="WNC69" s="68"/>
      <c r="WND69" s="68"/>
      <c r="WNE69" s="68"/>
      <c r="WNF69" s="68"/>
      <c r="WNG69" s="68"/>
      <c r="WNH69" s="68"/>
      <c r="WNI69" s="68"/>
      <c r="WNJ69" s="68"/>
      <c r="WNK69" s="68"/>
      <c r="WNL69" s="68"/>
      <c r="WNM69" s="68"/>
      <c r="WNN69" s="68"/>
      <c r="WNO69" s="68"/>
      <c r="WNP69" s="68"/>
      <c r="WNQ69" s="68"/>
      <c r="WNR69" s="68"/>
      <c r="WNS69" s="68"/>
      <c r="WNT69" s="68"/>
      <c r="WNU69" s="68"/>
      <c r="WNV69" s="68"/>
      <c r="WNW69" s="68"/>
      <c r="WNX69" s="68"/>
      <c r="WNY69" s="68"/>
      <c r="WNZ69" s="68"/>
      <c r="WOA69" s="68"/>
      <c r="WOB69" s="68"/>
      <c r="WOC69" s="68"/>
      <c r="WOD69" s="68"/>
      <c r="WOE69" s="68"/>
      <c r="WOF69" s="68"/>
      <c r="WOG69" s="68"/>
      <c r="WOH69" s="68"/>
      <c r="WOI69" s="68"/>
      <c r="WOJ69" s="68"/>
      <c r="WOK69" s="68"/>
      <c r="WOL69" s="68"/>
      <c r="WOM69" s="68"/>
      <c r="WON69" s="68"/>
      <c r="WOO69" s="68"/>
      <c r="WOP69" s="68"/>
      <c r="WOQ69" s="68"/>
      <c r="WOR69" s="68"/>
      <c r="WOS69" s="68"/>
      <c r="WOT69" s="68"/>
      <c r="WOU69" s="68"/>
      <c r="WOV69" s="68"/>
      <c r="WOW69" s="68"/>
      <c r="WOX69" s="68"/>
      <c r="WOY69" s="68"/>
      <c r="WOZ69" s="68"/>
      <c r="WPA69" s="68"/>
      <c r="WPB69" s="68"/>
      <c r="WPC69" s="68"/>
      <c r="WPD69" s="68"/>
      <c r="WPE69" s="68"/>
      <c r="WPF69" s="68"/>
      <c r="WPG69" s="68"/>
      <c r="WPH69" s="68"/>
      <c r="WPI69" s="68"/>
      <c r="WPJ69" s="68"/>
      <c r="WPK69" s="68"/>
      <c r="WPL69" s="68"/>
      <c r="WPM69" s="68"/>
      <c r="WPN69" s="68"/>
      <c r="WPO69" s="68"/>
      <c r="WPP69" s="68"/>
      <c r="WPQ69" s="68"/>
      <c r="WPR69" s="68"/>
      <c r="WPS69" s="68"/>
      <c r="WPT69" s="68"/>
      <c r="WPU69" s="68"/>
      <c r="WPV69" s="68"/>
      <c r="WPW69" s="68"/>
      <c r="WPX69" s="68"/>
      <c r="WPY69" s="68"/>
      <c r="WPZ69" s="68"/>
      <c r="WQA69" s="68"/>
      <c r="WQB69" s="68"/>
      <c r="WQC69" s="68"/>
      <c r="WQD69" s="68"/>
      <c r="WQE69" s="68"/>
      <c r="WQF69" s="68"/>
      <c r="WQG69" s="68"/>
      <c r="WQH69" s="68"/>
      <c r="WQI69" s="68"/>
      <c r="WQJ69" s="68"/>
      <c r="WQK69" s="68"/>
      <c r="WQL69" s="68"/>
      <c r="WQM69" s="68"/>
      <c r="WQN69" s="68"/>
      <c r="WQO69" s="68"/>
      <c r="WQP69" s="68"/>
      <c r="WQQ69" s="68"/>
      <c r="WQR69" s="68"/>
      <c r="WQS69" s="68"/>
      <c r="WQT69" s="68"/>
      <c r="WQU69" s="68"/>
      <c r="WQV69" s="68"/>
      <c r="WQW69" s="68"/>
      <c r="WQX69" s="68"/>
      <c r="WQY69" s="68"/>
      <c r="WQZ69" s="68"/>
      <c r="WRA69" s="68"/>
      <c r="WRB69" s="68"/>
      <c r="WRC69" s="68"/>
      <c r="WRD69" s="68"/>
      <c r="WRE69" s="68"/>
      <c r="WRF69" s="68"/>
      <c r="WRG69" s="68"/>
      <c r="WRH69" s="68"/>
      <c r="WRI69" s="68"/>
      <c r="WRJ69" s="68"/>
      <c r="WRK69" s="68"/>
      <c r="WRL69" s="68"/>
      <c r="WRM69" s="68"/>
      <c r="WRN69" s="68"/>
      <c r="WRO69" s="68"/>
      <c r="WRP69" s="68"/>
      <c r="WRQ69" s="68"/>
      <c r="WRR69" s="68"/>
      <c r="WRS69" s="68"/>
      <c r="WRT69" s="68"/>
      <c r="WRU69" s="68"/>
      <c r="WRV69" s="68"/>
      <c r="WRW69" s="68"/>
      <c r="WRX69" s="68"/>
      <c r="WRY69" s="68"/>
      <c r="WRZ69" s="68"/>
      <c r="WSA69" s="68"/>
      <c r="WSB69" s="68"/>
      <c r="WSC69" s="68"/>
      <c r="WSD69" s="68"/>
      <c r="WSE69" s="68"/>
      <c r="WSF69" s="68"/>
      <c r="WSG69" s="68"/>
      <c r="WSH69" s="68"/>
      <c r="WSI69" s="68"/>
      <c r="WSJ69" s="68"/>
      <c r="WSK69" s="68"/>
      <c r="WSL69" s="68"/>
      <c r="WSM69" s="68"/>
      <c r="WSN69" s="68"/>
      <c r="WSO69" s="68"/>
      <c r="WSP69" s="68"/>
      <c r="WSQ69" s="68"/>
      <c r="WSR69" s="68"/>
      <c r="WSS69" s="68"/>
      <c r="WST69" s="68"/>
      <c r="WSU69" s="68"/>
      <c r="WSV69" s="68"/>
      <c r="WSW69" s="68"/>
      <c r="WSX69" s="68"/>
      <c r="WSY69" s="68"/>
      <c r="WSZ69" s="68"/>
      <c r="WTA69" s="68"/>
      <c r="WTB69" s="68"/>
      <c r="WTC69" s="68"/>
      <c r="WTD69" s="68"/>
      <c r="WTE69" s="68"/>
      <c r="WTF69" s="68"/>
      <c r="WTG69" s="68"/>
      <c r="WTH69" s="68"/>
      <c r="WTI69" s="68"/>
      <c r="WTJ69" s="68"/>
      <c r="WTK69" s="68"/>
      <c r="WTL69" s="68"/>
      <c r="WTM69" s="68"/>
      <c r="WTN69" s="68"/>
      <c r="WTO69" s="68"/>
      <c r="WTP69" s="68"/>
      <c r="WTQ69" s="68"/>
      <c r="WTR69" s="68"/>
      <c r="WTS69" s="68"/>
      <c r="WTT69" s="68"/>
      <c r="WTU69" s="68"/>
      <c r="WTV69" s="68"/>
      <c r="WTW69" s="68"/>
      <c r="WTX69" s="68"/>
      <c r="WTY69" s="68"/>
      <c r="WTZ69" s="68"/>
      <c r="WUA69" s="68"/>
      <c r="WUB69" s="68"/>
      <c r="WUC69" s="68"/>
      <c r="WUD69" s="68"/>
      <c r="WUE69" s="68"/>
      <c r="WUF69" s="68"/>
      <c r="WUG69" s="68"/>
      <c r="WUH69" s="68"/>
      <c r="WUI69" s="68"/>
      <c r="WUJ69" s="68"/>
      <c r="WUK69" s="68"/>
      <c r="WUL69" s="68"/>
      <c r="WUM69" s="68"/>
      <c r="WUN69" s="68"/>
      <c r="WUO69" s="68"/>
      <c r="WUP69" s="68"/>
      <c r="WUQ69" s="68"/>
      <c r="WUR69" s="68"/>
      <c r="WUS69" s="68"/>
      <c r="WUT69" s="68"/>
      <c r="WUU69" s="68"/>
      <c r="WUV69" s="68"/>
      <c r="WUW69" s="68"/>
      <c r="WUX69" s="68"/>
      <c r="WUY69" s="68"/>
      <c r="WUZ69" s="68"/>
      <c r="WVA69" s="68"/>
      <c r="WVB69" s="68"/>
      <c r="WVC69" s="68"/>
      <c r="WVD69" s="68"/>
      <c r="WVE69" s="68"/>
      <c r="WVF69" s="68"/>
      <c r="WVG69" s="68"/>
      <c r="WVH69" s="68"/>
      <c r="WVI69" s="68"/>
      <c r="WVJ69" s="68"/>
      <c r="WVK69" s="68"/>
      <c r="WVL69" s="68"/>
      <c r="WVM69" s="68"/>
      <c r="WVN69" s="68"/>
      <c r="WVO69" s="68"/>
      <c r="WVP69" s="68"/>
    </row>
  </sheetData>
  <autoFilter ref="A2:F64" xr:uid="{00000000-0009-0000-0000-000001000000}"/>
  <pageMargins left="0.25" right="0.25" top="0.5" bottom="0.5" header="0" footer="0"/>
  <pageSetup paperSize="9" scale="79" fitToHeight="0" orientation="portrait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rgb="FF00B050"/>
    <pageSetUpPr fitToPage="1"/>
  </sheetPr>
  <dimension ref="A1:G41"/>
  <sheetViews>
    <sheetView showGridLines="0" view="pageBreakPreview" zoomScaleNormal="100" zoomScaleSheetLayoutView="100" workbookViewId="0">
      <selection activeCell="L14" sqref="L14"/>
    </sheetView>
  </sheetViews>
  <sheetFormatPr defaultRowHeight="13.2" x14ac:dyDescent="0.25"/>
  <cols>
    <col min="1" max="1" width="7.6640625" style="93" customWidth="1"/>
    <col min="2" max="2" width="51.5546875" style="93" customWidth="1"/>
    <col min="3" max="3" width="19.6640625" style="93" customWidth="1"/>
    <col min="4" max="4" width="19.88671875" style="93" customWidth="1"/>
    <col min="5" max="5" width="9.109375" style="93"/>
    <col min="6" max="6" width="14.109375" style="93" bestFit="1" customWidth="1"/>
    <col min="7" max="256" width="9.109375" style="93"/>
    <col min="257" max="257" width="7.6640625" style="93" customWidth="1"/>
    <col min="258" max="258" width="51.5546875" style="93" customWidth="1"/>
    <col min="259" max="259" width="19.6640625" style="93" customWidth="1"/>
    <col min="260" max="260" width="19.88671875" style="93" customWidth="1"/>
    <col min="261" max="512" width="9.109375" style="93"/>
    <col min="513" max="513" width="7.6640625" style="93" customWidth="1"/>
    <col min="514" max="514" width="51.5546875" style="93" customWidth="1"/>
    <col min="515" max="515" width="19.6640625" style="93" customWidth="1"/>
    <col min="516" max="516" width="19.88671875" style="93" customWidth="1"/>
    <col min="517" max="768" width="9.109375" style="93"/>
    <col min="769" max="769" width="7.6640625" style="93" customWidth="1"/>
    <col min="770" max="770" width="51.5546875" style="93" customWidth="1"/>
    <col min="771" max="771" width="19.6640625" style="93" customWidth="1"/>
    <col min="772" max="772" width="19.88671875" style="93" customWidth="1"/>
    <col min="773" max="1024" width="9.109375" style="93"/>
    <col min="1025" max="1025" width="7.6640625" style="93" customWidth="1"/>
    <col min="1026" max="1026" width="51.5546875" style="93" customWidth="1"/>
    <col min="1027" max="1027" width="19.6640625" style="93" customWidth="1"/>
    <col min="1028" max="1028" width="19.88671875" style="93" customWidth="1"/>
    <col min="1029" max="1280" width="9.109375" style="93"/>
    <col min="1281" max="1281" width="7.6640625" style="93" customWidth="1"/>
    <col min="1282" max="1282" width="51.5546875" style="93" customWidth="1"/>
    <col min="1283" max="1283" width="19.6640625" style="93" customWidth="1"/>
    <col min="1284" max="1284" width="19.88671875" style="93" customWidth="1"/>
    <col min="1285" max="1536" width="9.109375" style="93"/>
    <col min="1537" max="1537" width="7.6640625" style="93" customWidth="1"/>
    <col min="1538" max="1538" width="51.5546875" style="93" customWidth="1"/>
    <col min="1539" max="1539" width="19.6640625" style="93" customWidth="1"/>
    <col min="1540" max="1540" width="19.88671875" style="93" customWidth="1"/>
    <col min="1541" max="1792" width="9.109375" style="93"/>
    <col min="1793" max="1793" width="7.6640625" style="93" customWidth="1"/>
    <col min="1794" max="1794" width="51.5546875" style="93" customWidth="1"/>
    <col min="1795" max="1795" width="19.6640625" style="93" customWidth="1"/>
    <col min="1796" max="1796" width="19.88671875" style="93" customWidth="1"/>
    <col min="1797" max="2048" width="9.109375" style="93"/>
    <col min="2049" max="2049" width="7.6640625" style="93" customWidth="1"/>
    <col min="2050" max="2050" width="51.5546875" style="93" customWidth="1"/>
    <col min="2051" max="2051" width="19.6640625" style="93" customWidth="1"/>
    <col min="2052" max="2052" width="19.88671875" style="93" customWidth="1"/>
    <col min="2053" max="2304" width="9.109375" style="93"/>
    <col min="2305" max="2305" width="7.6640625" style="93" customWidth="1"/>
    <col min="2306" max="2306" width="51.5546875" style="93" customWidth="1"/>
    <col min="2307" max="2307" width="19.6640625" style="93" customWidth="1"/>
    <col min="2308" max="2308" width="19.88671875" style="93" customWidth="1"/>
    <col min="2309" max="2560" width="9.109375" style="93"/>
    <col min="2561" max="2561" width="7.6640625" style="93" customWidth="1"/>
    <col min="2562" max="2562" width="51.5546875" style="93" customWidth="1"/>
    <col min="2563" max="2563" width="19.6640625" style="93" customWidth="1"/>
    <col min="2564" max="2564" width="19.88671875" style="93" customWidth="1"/>
    <col min="2565" max="2816" width="9.109375" style="93"/>
    <col min="2817" max="2817" width="7.6640625" style="93" customWidth="1"/>
    <col min="2818" max="2818" width="51.5546875" style="93" customWidth="1"/>
    <col min="2819" max="2819" width="19.6640625" style="93" customWidth="1"/>
    <col min="2820" max="2820" width="19.88671875" style="93" customWidth="1"/>
    <col min="2821" max="3072" width="9.109375" style="93"/>
    <col min="3073" max="3073" width="7.6640625" style="93" customWidth="1"/>
    <col min="3074" max="3074" width="51.5546875" style="93" customWidth="1"/>
    <col min="3075" max="3075" width="19.6640625" style="93" customWidth="1"/>
    <col min="3076" max="3076" width="19.88671875" style="93" customWidth="1"/>
    <col min="3077" max="3328" width="9.109375" style="93"/>
    <col min="3329" max="3329" width="7.6640625" style="93" customWidth="1"/>
    <col min="3330" max="3330" width="51.5546875" style="93" customWidth="1"/>
    <col min="3331" max="3331" width="19.6640625" style="93" customWidth="1"/>
    <col min="3332" max="3332" width="19.88671875" style="93" customWidth="1"/>
    <col min="3333" max="3584" width="9.109375" style="93"/>
    <col min="3585" max="3585" width="7.6640625" style="93" customWidth="1"/>
    <col min="3586" max="3586" width="51.5546875" style="93" customWidth="1"/>
    <col min="3587" max="3587" width="19.6640625" style="93" customWidth="1"/>
    <col min="3588" max="3588" width="19.88671875" style="93" customWidth="1"/>
    <col min="3589" max="3840" width="9.109375" style="93"/>
    <col min="3841" max="3841" width="7.6640625" style="93" customWidth="1"/>
    <col min="3842" max="3842" width="51.5546875" style="93" customWidth="1"/>
    <col min="3843" max="3843" width="19.6640625" style="93" customWidth="1"/>
    <col min="3844" max="3844" width="19.88671875" style="93" customWidth="1"/>
    <col min="3845" max="4096" width="9.109375" style="93"/>
    <col min="4097" max="4097" width="7.6640625" style="93" customWidth="1"/>
    <col min="4098" max="4098" width="51.5546875" style="93" customWidth="1"/>
    <col min="4099" max="4099" width="19.6640625" style="93" customWidth="1"/>
    <col min="4100" max="4100" width="19.88671875" style="93" customWidth="1"/>
    <col min="4101" max="4352" width="9.109375" style="93"/>
    <col min="4353" max="4353" width="7.6640625" style="93" customWidth="1"/>
    <col min="4354" max="4354" width="51.5546875" style="93" customWidth="1"/>
    <col min="4355" max="4355" width="19.6640625" style="93" customWidth="1"/>
    <col min="4356" max="4356" width="19.88671875" style="93" customWidth="1"/>
    <col min="4357" max="4608" width="9.109375" style="93"/>
    <col min="4609" max="4609" width="7.6640625" style="93" customWidth="1"/>
    <col min="4610" max="4610" width="51.5546875" style="93" customWidth="1"/>
    <col min="4611" max="4611" width="19.6640625" style="93" customWidth="1"/>
    <col min="4612" max="4612" width="19.88671875" style="93" customWidth="1"/>
    <col min="4613" max="4864" width="9.109375" style="93"/>
    <col min="4865" max="4865" width="7.6640625" style="93" customWidth="1"/>
    <col min="4866" max="4866" width="51.5546875" style="93" customWidth="1"/>
    <col min="4867" max="4867" width="19.6640625" style="93" customWidth="1"/>
    <col min="4868" max="4868" width="19.88671875" style="93" customWidth="1"/>
    <col min="4869" max="5120" width="9.109375" style="93"/>
    <col min="5121" max="5121" width="7.6640625" style="93" customWidth="1"/>
    <col min="5122" max="5122" width="51.5546875" style="93" customWidth="1"/>
    <col min="5123" max="5123" width="19.6640625" style="93" customWidth="1"/>
    <col min="5124" max="5124" width="19.88671875" style="93" customWidth="1"/>
    <col min="5125" max="5376" width="9.109375" style="93"/>
    <col min="5377" max="5377" width="7.6640625" style="93" customWidth="1"/>
    <col min="5378" max="5378" width="51.5546875" style="93" customWidth="1"/>
    <col min="5379" max="5379" width="19.6640625" style="93" customWidth="1"/>
    <col min="5380" max="5380" width="19.88671875" style="93" customWidth="1"/>
    <col min="5381" max="5632" width="9.109375" style="93"/>
    <col min="5633" max="5633" width="7.6640625" style="93" customWidth="1"/>
    <col min="5634" max="5634" width="51.5546875" style="93" customWidth="1"/>
    <col min="5635" max="5635" width="19.6640625" style="93" customWidth="1"/>
    <col min="5636" max="5636" width="19.88671875" style="93" customWidth="1"/>
    <col min="5637" max="5888" width="9.109375" style="93"/>
    <col min="5889" max="5889" width="7.6640625" style="93" customWidth="1"/>
    <col min="5890" max="5890" width="51.5546875" style="93" customWidth="1"/>
    <col min="5891" max="5891" width="19.6640625" style="93" customWidth="1"/>
    <col min="5892" max="5892" width="19.88671875" style="93" customWidth="1"/>
    <col min="5893" max="6144" width="9.109375" style="93"/>
    <col min="6145" max="6145" width="7.6640625" style="93" customWidth="1"/>
    <col min="6146" max="6146" width="51.5546875" style="93" customWidth="1"/>
    <col min="6147" max="6147" width="19.6640625" style="93" customWidth="1"/>
    <col min="6148" max="6148" width="19.88671875" style="93" customWidth="1"/>
    <col min="6149" max="6400" width="9.109375" style="93"/>
    <col min="6401" max="6401" width="7.6640625" style="93" customWidth="1"/>
    <col min="6402" max="6402" width="51.5546875" style="93" customWidth="1"/>
    <col min="6403" max="6403" width="19.6640625" style="93" customWidth="1"/>
    <col min="6404" max="6404" width="19.88671875" style="93" customWidth="1"/>
    <col min="6405" max="6656" width="9.109375" style="93"/>
    <col min="6657" max="6657" width="7.6640625" style="93" customWidth="1"/>
    <col min="6658" max="6658" width="51.5546875" style="93" customWidth="1"/>
    <col min="6659" max="6659" width="19.6640625" style="93" customWidth="1"/>
    <col min="6660" max="6660" width="19.88671875" style="93" customWidth="1"/>
    <col min="6661" max="6912" width="9.109375" style="93"/>
    <col min="6913" max="6913" width="7.6640625" style="93" customWidth="1"/>
    <col min="6914" max="6914" width="51.5546875" style="93" customWidth="1"/>
    <col min="6915" max="6915" width="19.6640625" style="93" customWidth="1"/>
    <col min="6916" max="6916" width="19.88671875" style="93" customWidth="1"/>
    <col min="6917" max="7168" width="9.109375" style="93"/>
    <col min="7169" max="7169" width="7.6640625" style="93" customWidth="1"/>
    <col min="7170" max="7170" width="51.5546875" style="93" customWidth="1"/>
    <col min="7171" max="7171" width="19.6640625" style="93" customWidth="1"/>
    <col min="7172" max="7172" width="19.88671875" style="93" customWidth="1"/>
    <col min="7173" max="7424" width="9.109375" style="93"/>
    <col min="7425" max="7425" width="7.6640625" style="93" customWidth="1"/>
    <col min="7426" max="7426" width="51.5546875" style="93" customWidth="1"/>
    <col min="7427" max="7427" width="19.6640625" style="93" customWidth="1"/>
    <col min="7428" max="7428" width="19.88671875" style="93" customWidth="1"/>
    <col min="7429" max="7680" width="9.109375" style="93"/>
    <col min="7681" max="7681" width="7.6640625" style="93" customWidth="1"/>
    <col min="7682" max="7682" width="51.5546875" style="93" customWidth="1"/>
    <col min="7683" max="7683" width="19.6640625" style="93" customWidth="1"/>
    <col min="7684" max="7684" width="19.88671875" style="93" customWidth="1"/>
    <col min="7685" max="7936" width="9.109375" style="93"/>
    <col min="7937" max="7937" width="7.6640625" style="93" customWidth="1"/>
    <col min="7938" max="7938" width="51.5546875" style="93" customWidth="1"/>
    <col min="7939" max="7939" width="19.6640625" style="93" customWidth="1"/>
    <col min="7940" max="7940" width="19.88671875" style="93" customWidth="1"/>
    <col min="7941" max="8192" width="9.109375" style="93"/>
    <col min="8193" max="8193" width="7.6640625" style="93" customWidth="1"/>
    <col min="8194" max="8194" width="51.5546875" style="93" customWidth="1"/>
    <col min="8195" max="8195" width="19.6640625" style="93" customWidth="1"/>
    <col min="8196" max="8196" width="19.88671875" style="93" customWidth="1"/>
    <col min="8197" max="8448" width="9.109375" style="93"/>
    <col min="8449" max="8449" width="7.6640625" style="93" customWidth="1"/>
    <col min="8450" max="8450" width="51.5546875" style="93" customWidth="1"/>
    <col min="8451" max="8451" width="19.6640625" style="93" customWidth="1"/>
    <col min="8452" max="8452" width="19.88671875" style="93" customWidth="1"/>
    <col min="8453" max="8704" width="9.109375" style="93"/>
    <col min="8705" max="8705" width="7.6640625" style="93" customWidth="1"/>
    <col min="8706" max="8706" width="51.5546875" style="93" customWidth="1"/>
    <col min="8707" max="8707" width="19.6640625" style="93" customWidth="1"/>
    <col min="8708" max="8708" width="19.88671875" style="93" customWidth="1"/>
    <col min="8709" max="8960" width="9.109375" style="93"/>
    <col min="8961" max="8961" width="7.6640625" style="93" customWidth="1"/>
    <col min="8962" max="8962" width="51.5546875" style="93" customWidth="1"/>
    <col min="8963" max="8963" width="19.6640625" style="93" customWidth="1"/>
    <col min="8964" max="8964" width="19.88671875" style="93" customWidth="1"/>
    <col min="8965" max="9216" width="9.109375" style="93"/>
    <col min="9217" max="9217" width="7.6640625" style="93" customWidth="1"/>
    <col min="9218" max="9218" width="51.5546875" style="93" customWidth="1"/>
    <col min="9219" max="9219" width="19.6640625" style="93" customWidth="1"/>
    <col min="9220" max="9220" width="19.88671875" style="93" customWidth="1"/>
    <col min="9221" max="9472" width="9.109375" style="93"/>
    <col min="9473" max="9473" width="7.6640625" style="93" customWidth="1"/>
    <col min="9474" max="9474" width="51.5546875" style="93" customWidth="1"/>
    <col min="9475" max="9475" width="19.6640625" style="93" customWidth="1"/>
    <col min="9476" max="9476" width="19.88671875" style="93" customWidth="1"/>
    <col min="9477" max="9728" width="9.109375" style="93"/>
    <col min="9729" max="9729" width="7.6640625" style="93" customWidth="1"/>
    <col min="9730" max="9730" width="51.5546875" style="93" customWidth="1"/>
    <col min="9731" max="9731" width="19.6640625" style="93" customWidth="1"/>
    <col min="9732" max="9732" width="19.88671875" style="93" customWidth="1"/>
    <col min="9733" max="9984" width="9.109375" style="93"/>
    <col min="9985" max="9985" width="7.6640625" style="93" customWidth="1"/>
    <col min="9986" max="9986" width="51.5546875" style="93" customWidth="1"/>
    <col min="9987" max="9987" width="19.6640625" style="93" customWidth="1"/>
    <col min="9988" max="9988" width="19.88671875" style="93" customWidth="1"/>
    <col min="9989" max="10240" width="9.109375" style="93"/>
    <col min="10241" max="10241" width="7.6640625" style="93" customWidth="1"/>
    <col min="10242" max="10242" width="51.5546875" style="93" customWidth="1"/>
    <col min="10243" max="10243" width="19.6640625" style="93" customWidth="1"/>
    <col min="10244" max="10244" width="19.88671875" style="93" customWidth="1"/>
    <col min="10245" max="10496" width="9.109375" style="93"/>
    <col min="10497" max="10497" width="7.6640625" style="93" customWidth="1"/>
    <col min="10498" max="10498" width="51.5546875" style="93" customWidth="1"/>
    <col min="10499" max="10499" width="19.6640625" style="93" customWidth="1"/>
    <col min="10500" max="10500" width="19.88671875" style="93" customWidth="1"/>
    <col min="10501" max="10752" width="9.109375" style="93"/>
    <col min="10753" max="10753" width="7.6640625" style="93" customWidth="1"/>
    <col min="10754" max="10754" width="51.5546875" style="93" customWidth="1"/>
    <col min="10755" max="10755" width="19.6640625" style="93" customWidth="1"/>
    <col min="10756" max="10756" width="19.88671875" style="93" customWidth="1"/>
    <col min="10757" max="11008" width="9.109375" style="93"/>
    <col min="11009" max="11009" width="7.6640625" style="93" customWidth="1"/>
    <col min="11010" max="11010" width="51.5546875" style="93" customWidth="1"/>
    <col min="11011" max="11011" width="19.6640625" style="93" customWidth="1"/>
    <col min="11012" max="11012" width="19.88671875" style="93" customWidth="1"/>
    <col min="11013" max="11264" width="9.109375" style="93"/>
    <col min="11265" max="11265" width="7.6640625" style="93" customWidth="1"/>
    <col min="11266" max="11266" width="51.5546875" style="93" customWidth="1"/>
    <col min="11267" max="11267" width="19.6640625" style="93" customWidth="1"/>
    <col min="11268" max="11268" width="19.88671875" style="93" customWidth="1"/>
    <col min="11269" max="11520" width="9.109375" style="93"/>
    <col min="11521" max="11521" width="7.6640625" style="93" customWidth="1"/>
    <col min="11522" max="11522" width="51.5546875" style="93" customWidth="1"/>
    <col min="11523" max="11523" width="19.6640625" style="93" customWidth="1"/>
    <col min="11524" max="11524" width="19.88671875" style="93" customWidth="1"/>
    <col min="11525" max="11776" width="9.109375" style="93"/>
    <col min="11777" max="11777" width="7.6640625" style="93" customWidth="1"/>
    <col min="11778" max="11778" width="51.5546875" style="93" customWidth="1"/>
    <col min="11779" max="11779" width="19.6640625" style="93" customWidth="1"/>
    <col min="11780" max="11780" width="19.88671875" style="93" customWidth="1"/>
    <col min="11781" max="12032" width="9.109375" style="93"/>
    <col min="12033" max="12033" width="7.6640625" style="93" customWidth="1"/>
    <col min="12034" max="12034" width="51.5546875" style="93" customWidth="1"/>
    <col min="12035" max="12035" width="19.6640625" style="93" customWidth="1"/>
    <col min="12036" max="12036" width="19.88671875" style="93" customWidth="1"/>
    <col min="12037" max="12288" width="9.109375" style="93"/>
    <col min="12289" max="12289" width="7.6640625" style="93" customWidth="1"/>
    <col min="12290" max="12290" width="51.5546875" style="93" customWidth="1"/>
    <col min="12291" max="12291" width="19.6640625" style="93" customWidth="1"/>
    <col min="12292" max="12292" width="19.88671875" style="93" customWidth="1"/>
    <col min="12293" max="12544" width="9.109375" style="93"/>
    <col min="12545" max="12545" width="7.6640625" style="93" customWidth="1"/>
    <col min="12546" max="12546" width="51.5546875" style="93" customWidth="1"/>
    <col min="12547" max="12547" width="19.6640625" style="93" customWidth="1"/>
    <col min="12548" max="12548" width="19.88671875" style="93" customWidth="1"/>
    <col min="12549" max="12800" width="9.109375" style="93"/>
    <col min="12801" max="12801" width="7.6640625" style="93" customWidth="1"/>
    <col min="12802" max="12802" width="51.5546875" style="93" customWidth="1"/>
    <col min="12803" max="12803" width="19.6640625" style="93" customWidth="1"/>
    <col min="12804" max="12804" width="19.88671875" style="93" customWidth="1"/>
    <col min="12805" max="13056" width="9.109375" style="93"/>
    <col min="13057" max="13057" width="7.6640625" style="93" customWidth="1"/>
    <col min="13058" max="13058" width="51.5546875" style="93" customWidth="1"/>
    <col min="13059" max="13059" width="19.6640625" style="93" customWidth="1"/>
    <col min="13060" max="13060" width="19.88671875" style="93" customWidth="1"/>
    <col min="13061" max="13312" width="9.109375" style="93"/>
    <col min="13313" max="13313" width="7.6640625" style="93" customWidth="1"/>
    <col min="13314" max="13314" width="51.5546875" style="93" customWidth="1"/>
    <col min="13315" max="13315" width="19.6640625" style="93" customWidth="1"/>
    <col min="13316" max="13316" width="19.88671875" style="93" customWidth="1"/>
    <col min="13317" max="13568" width="9.109375" style="93"/>
    <col min="13569" max="13569" width="7.6640625" style="93" customWidth="1"/>
    <col min="13570" max="13570" width="51.5546875" style="93" customWidth="1"/>
    <col min="13571" max="13571" width="19.6640625" style="93" customWidth="1"/>
    <col min="13572" max="13572" width="19.88671875" style="93" customWidth="1"/>
    <col min="13573" max="13824" width="9.109375" style="93"/>
    <col min="13825" max="13825" width="7.6640625" style="93" customWidth="1"/>
    <col min="13826" max="13826" width="51.5546875" style="93" customWidth="1"/>
    <col min="13827" max="13827" width="19.6640625" style="93" customWidth="1"/>
    <col min="13828" max="13828" width="19.88671875" style="93" customWidth="1"/>
    <col min="13829" max="14080" width="9.109375" style="93"/>
    <col min="14081" max="14081" width="7.6640625" style="93" customWidth="1"/>
    <col min="14082" max="14082" width="51.5546875" style="93" customWidth="1"/>
    <col min="14083" max="14083" width="19.6640625" style="93" customWidth="1"/>
    <col min="14084" max="14084" width="19.88671875" style="93" customWidth="1"/>
    <col min="14085" max="14336" width="9.109375" style="93"/>
    <col min="14337" max="14337" width="7.6640625" style="93" customWidth="1"/>
    <col min="14338" max="14338" width="51.5546875" style="93" customWidth="1"/>
    <col min="14339" max="14339" width="19.6640625" style="93" customWidth="1"/>
    <col min="14340" max="14340" width="19.88671875" style="93" customWidth="1"/>
    <col min="14341" max="14592" width="9.109375" style="93"/>
    <col min="14593" max="14593" width="7.6640625" style="93" customWidth="1"/>
    <col min="14594" max="14594" width="51.5546875" style="93" customWidth="1"/>
    <col min="14595" max="14595" width="19.6640625" style="93" customWidth="1"/>
    <col min="14596" max="14596" width="19.88671875" style="93" customWidth="1"/>
    <col min="14597" max="14848" width="9.109375" style="93"/>
    <col min="14849" max="14849" width="7.6640625" style="93" customWidth="1"/>
    <col min="14850" max="14850" width="51.5546875" style="93" customWidth="1"/>
    <col min="14851" max="14851" width="19.6640625" style="93" customWidth="1"/>
    <col min="14852" max="14852" width="19.88671875" style="93" customWidth="1"/>
    <col min="14853" max="15104" width="9.109375" style="93"/>
    <col min="15105" max="15105" width="7.6640625" style="93" customWidth="1"/>
    <col min="15106" max="15106" width="51.5546875" style="93" customWidth="1"/>
    <col min="15107" max="15107" width="19.6640625" style="93" customWidth="1"/>
    <col min="15108" max="15108" width="19.88671875" style="93" customWidth="1"/>
    <col min="15109" max="15360" width="9.109375" style="93"/>
    <col min="15361" max="15361" width="7.6640625" style="93" customWidth="1"/>
    <col min="15362" max="15362" width="51.5546875" style="93" customWidth="1"/>
    <col min="15363" max="15363" width="19.6640625" style="93" customWidth="1"/>
    <col min="15364" max="15364" width="19.88671875" style="93" customWidth="1"/>
    <col min="15365" max="15616" width="9.109375" style="93"/>
    <col min="15617" max="15617" width="7.6640625" style="93" customWidth="1"/>
    <col min="15618" max="15618" width="51.5546875" style="93" customWidth="1"/>
    <col min="15619" max="15619" width="19.6640625" style="93" customWidth="1"/>
    <col min="15620" max="15620" width="19.88671875" style="93" customWidth="1"/>
    <col min="15621" max="15872" width="9.109375" style="93"/>
    <col min="15873" max="15873" width="7.6640625" style="93" customWidth="1"/>
    <col min="15874" max="15874" width="51.5546875" style="93" customWidth="1"/>
    <col min="15875" max="15875" width="19.6640625" style="93" customWidth="1"/>
    <col min="15876" max="15876" width="19.88671875" style="93" customWidth="1"/>
    <col min="15877" max="16128" width="9.109375" style="93"/>
    <col min="16129" max="16129" width="7.6640625" style="93" customWidth="1"/>
    <col min="16130" max="16130" width="51.5546875" style="93" customWidth="1"/>
    <col min="16131" max="16131" width="19.6640625" style="93" customWidth="1"/>
    <col min="16132" max="16132" width="19.88671875" style="93" customWidth="1"/>
    <col min="16133" max="16384" width="9.109375" style="93"/>
  </cols>
  <sheetData>
    <row r="1" spans="1:7" ht="24.75" customHeight="1" x14ac:dyDescent="0.25"/>
    <row r="2" spans="1:7" ht="41.4" x14ac:dyDescent="0.25">
      <c r="B2" s="206" t="s">
        <v>18</v>
      </c>
      <c r="C2" s="94" t="s">
        <v>1033</v>
      </c>
      <c r="D2" s="94" t="s">
        <v>1034</v>
      </c>
    </row>
    <row r="3" spans="1:7" ht="14.4" x14ac:dyDescent="0.25">
      <c r="A3" s="43" t="s">
        <v>1030</v>
      </c>
      <c r="B3" s="206"/>
      <c r="C3" s="95">
        <f>C4+C5+C6</f>
        <v>768623.80000000098</v>
      </c>
      <c r="D3" s="95">
        <f>D4+D5+D6</f>
        <v>855613.4809399998</v>
      </c>
    </row>
    <row r="4" spans="1:7" ht="14.4" x14ac:dyDescent="0.25">
      <c r="A4" s="43" t="str">
        <f>IF(OR(C4&lt;&gt;0,D4&lt;&gt;0),"a","b")</f>
        <v>a</v>
      </c>
      <c r="B4" s="96" t="s">
        <v>22</v>
      </c>
      <c r="C4" s="95">
        <f>ბალანსი!D24</f>
        <v>263027.00000000093</v>
      </c>
      <c r="D4" s="95">
        <f>ბალანსი!E24</f>
        <v>366176.9679899998</v>
      </c>
    </row>
    <row r="5" spans="1:7" ht="14.4" x14ac:dyDescent="0.25">
      <c r="A5" s="43" t="str">
        <f t="shared" ref="A5:A39" si="0">IF(OR(C5&lt;&gt;0,D5&lt;&gt;0),"a","b")</f>
        <v>a</v>
      </c>
      <c r="B5" s="96" t="s">
        <v>6</v>
      </c>
      <c r="C5" s="95">
        <f>ბალანსი!D25</f>
        <v>493406</v>
      </c>
      <c r="D5" s="95">
        <f>ბალანსი!E25</f>
        <v>477347.01361000002</v>
      </c>
    </row>
    <row r="6" spans="1:7" ht="14.4" x14ac:dyDescent="0.25">
      <c r="A6" s="43" t="str">
        <f t="shared" si="0"/>
        <v>a</v>
      </c>
      <c r="B6" s="96" t="s">
        <v>19</v>
      </c>
      <c r="C6" s="95">
        <f>ბალანსი!D26</f>
        <v>12190.8</v>
      </c>
      <c r="D6" s="95">
        <f>ბალანსი!E26</f>
        <v>12089.499339999998</v>
      </c>
    </row>
    <row r="7" spans="1:7" ht="14.4" x14ac:dyDescent="0.25">
      <c r="A7" s="43" t="s">
        <v>1030</v>
      </c>
    </row>
    <row r="8" spans="1:7" ht="41.4" x14ac:dyDescent="0.25">
      <c r="A8" s="43" t="str">
        <f t="shared" si="0"/>
        <v>a</v>
      </c>
      <c r="B8" s="206" t="s">
        <v>5</v>
      </c>
      <c r="C8" s="94" t="s">
        <v>1033</v>
      </c>
      <c r="D8" s="94" t="s">
        <v>1034</v>
      </c>
    </row>
    <row r="9" spans="1:7" ht="14.4" x14ac:dyDescent="0.25">
      <c r="A9" s="43" t="str">
        <f t="shared" si="0"/>
        <v>a</v>
      </c>
      <c r="B9" s="206"/>
      <c r="C9" s="95">
        <f>C10+C11+C12+C13</f>
        <v>150000</v>
      </c>
      <c r="D9" s="95">
        <f>D10+D11+D12+D13</f>
        <v>144228.87503999998</v>
      </c>
    </row>
    <row r="10" spans="1:7" ht="14.4" hidden="1" x14ac:dyDescent="0.25">
      <c r="A10" s="43" t="str">
        <f t="shared" si="0"/>
        <v>b</v>
      </c>
      <c r="B10" s="96" t="s">
        <v>22</v>
      </c>
      <c r="C10" s="95">
        <f>ბალანსი!D28</f>
        <v>0</v>
      </c>
      <c r="D10" s="95">
        <f>ბალანსი!E28</f>
        <v>0</v>
      </c>
    </row>
    <row r="11" spans="1:7" ht="14.4" x14ac:dyDescent="0.25">
      <c r="A11" s="43" t="str">
        <f t="shared" si="0"/>
        <v>a</v>
      </c>
      <c r="B11" s="96" t="s">
        <v>6</v>
      </c>
      <c r="C11" s="95">
        <f>ბალანსი!D29</f>
        <v>150000</v>
      </c>
      <c r="D11" s="95">
        <f>ბალანსი!E29</f>
        <v>143235.61736999999</v>
      </c>
    </row>
    <row r="12" spans="1:7" ht="14.4" x14ac:dyDescent="0.25">
      <c r="A12" s="43" t="str">
        <f t="shared" si="0"/>
        <v>a</v>
      </c>
      <c r="B12" s="96" t="s">
        <v>19</v>
      </c>
      <c r="C12" s="95">
        <f>ბალანსი!D30</f>
        <v>0</v>
      </c>
      <c r="D12" s="95">
        <f>ბალანსი!E30</f>
        <v>993.25766999999996</v>
      </c>
    </row>
    <row r="13" spans="1:7" ht="14.4" hidden="1" x14ac:dyDescent="0.25">
      <c r="A13" s="43" t="str">
        <f t="shared" si="0"/>
        <v>b</v>
      </c>
      <c r="B13" s="96" t="s">
        <v>20</v>
      </c>
      <c r="C13" s="95">
        <f>ბალანსი!D31</f>
        <v>0</v>
      </c>
      <c r="D13" s="95">
        <f>ბალანსი!E31</f>
        <v>0</v>
      </c>
    </row>
    <row r="14" spans="1:7" ht="14.4" x14ac:dyDescent="0.25">
      <c r="A14" s="43" t="s">
        <v>1030</v>
      </c>
    </row>
    <row r="15" spans="1:7" ht="14.4" x14ac:dyDescent="0.25">
      <c r="A15" s="43" t="str">
        <f t="shared" si="0"/>
        <v>b</v>
      </c>
      <c r="C15" s="97"/>
      <c r="D15" s="97"/>
      <c r="G15" s="97"/>
    </row>
    <row r="16" spans="1:7" ht="14.4" x14ac:dyDescent="0.25">
      <c r="A16" s="43" t="s">
        <v>1030</v>
      </c>
      <c r="C16" s="97"/>
      <c r="D16" s="97"/>
    </row>
    <row r="17" spans="1:4" ht="41.4" x14ac:dyDescent="0.25">
      <c r="A17" s="43" t="str">
        <f t="shared" si="0"/>
        <v>a</v>
      </c>
      <c r="B17" s="206" t="s">
        <v>7</v>
      </c>
      <c r="C17" s="94" t="s">
        <v>1033</v>
      </c>
      <c r="D17" s="94" t="s">
        <v>1034</v>
      </c>
    </row>
    <row r="18" spans="1:4" ht="14.4" x14ac:dyDescent="0.25">
      <c r="A18" s="43" t="str">
        <f t="shared" si="0"/>
        <v>a</v>
      </c>
      <c r="B18" s="206"/>
      <c r="C18" s="95">
        <f>C19+C22</f>
        <v>3641637</v>
      </c>
      <c r="D18" s="95">
        <f>D19+D22</f>
        <v>3731879.6712799999</v>
      </c>
    </row>
    <row r="19" spans="1:4" ht="14.4" x14ac:dyDescent="0.25">
      <c r="A19" s="43" t="str">
        <f t="shared" si="0"/>
        <v>a</v>
      </c>
      <c r="B19" s="98" t="s">
        <v>1045</v>
      </c>
      <c r="C19" s="95">
        <f>C20+C21</f>
        <v>1300000</v>
      </c>
      <c r="D19" s="95">
        <f>D20+D21</f>
        <v>1346339.7929199999</v>
      </c>
    </row>
    <row r="20" spans="1:4" ht="14.4" x14ac:dyDescent="0.25">
      <c r="A20" s="43" t="str">
        <f t="shared" si="0"/>
        <v>a</v>
      </c>
      <c r="B20" s="96" t="s">
        <v>8</v>
      </c>
      <c r="C20" s="95">
        <f>ბალანსი!D35</f>
        <v>1300000</v>
      </c>
      <c r="D20" s="95">
        <f>ბალანსი!E35</f>
        <v>1346339.7929199999</v>
      </c>
    </row>
    <row r="21" spans="1:4" ht="14.4" hidden="1" x14ac:dyDescent="0.25">
      <c r="A21" s="43" t="str">
        <f t="shared" si="0"/>
        <v>b</v>
      </c>
      <c r="B21" s="96" t="s">
        <v>9</v>
      </c>
      <c r="C21" s="95">
        <f>ბალანსი!D36</f>
        <v>0</v>
      </c>
      <c r="D21" s="95">
        <f>ბალანსი!E36</f>
        <v>0</v>
      </c>
    </row>
    <row r="22" spans="1:4" ht="14.4" x14ac:dyDescent="0.25">
      <c r="A22" s="43" t="str">
        <f t="shared" si="0"/>
        <v>a</v>
      </c>
      <c r="B22" s="98" t="s">
        <v>1046</v>
      </c>
      <c r="C22" s="95">
        <f>C24+C23+C26+C25</f>
        <v>2341637</v>
      </c>
      <c r="D22" s="95">
        <f>D24+D23+D26+D25</f>
        <v>2385539.87836</v>
      </c>
    </row>
    <row r="23" spans="1:4" ht="14.4" hidden="1" x14ac:dyDescent="0.25">
      <c r="A23" s="43" t="str">
        <f t="shared" si="0"/>
        <v>b</v>
      </c>
      <c r="B23" s="96" t="s">
        <v>22</v>
      </c>
      <c r="C23" s="95">
        <f>ბალანსი!D38</f>
        <v>0</v>
      </c>
      <c r="D23" s="95">
        <f>ბალანსი!E38</f>
        <v>0</v>
      </c>
    </row>
    <row r="24" spans="1:4" ht="14.4" hidden="1" x14ac:dyDescent="0.25">
      <c r="A24" s="43" t="str">
        <f t="shared" si="0"/>
        <v>b</v>
      </c>
      <c r="B24" s="96" t="s">
        <v>8</v>
      </c>
      <c r="C24" s="95">
        <f>ბალანსი!D39</f>
        <v>0</v>
      </c>
      <c r="D24" s="95">
        <f>ბალანსი!E39</f>
        <v>0</v>
      </c>
    </row>
    <row r="25" spans="1:4" ht="14.4" x14ac:dyDescent="0.25">
      <c r="A25" s="43" t="str">
        <f t="shared" si="0"/>
        <v>a</v>
      </c>
      <c r="B25" s="96" t="s">
        <v>6</v>
      </c>
      <c r="C25" s="95">
        <f>ბალანსი!D40</f>
        <v>2341637</v>
      </c>
      <c r="D25" s="95">
        <f>ბალანსი!E40</f>
        <v>2385539.87836</v>
      </c>
    </row>
    <row r="26" spans="1:4" ht="27.6" hidden="1" x14ac:dyDescent="0.25">
      <c r="A26" s="43" t="str">
        <f t="shared" si="0"/>
        <v>b</v>
      </c>
      <c r="B26" s="96" t="s">
        <v>1047</v>
      </c>
      <c r="C26" s="95">
        <f>ბალანსი!D41</f>
        <v>0</v>
      </c>
      <c r="D26" s="95">
        <f>ბალანსი!E41</f>
        <v>0</v>
      </c>
    </row>
    <row r="27" spans="1:4" ht="14.4" x14ac:dyDescent="0.25">
      <c r="A27" s="43" t="s">
        <v>1030</v>
      </c>
    </row>
    <row r="28" spans="1:4" ht="41.4" x14ac:dyDescent="0.25">
      <c r="A28" s="43" t="str">
        <f t="shared" si="0"/>
        <v>a</v>
      </c>
      <c r="B28" s="206" t="s">
        <v>21</v>
      </c>
      <c r="C28" s="94" t="s">
        <v>1033</v>
      </c>
      <c r="D28" s="94" t="s">
        <v>1034</v>
      </c>
    </row>
    <row r="29" spans="1:4" ht="14.4" x14ac:dyDescent="0.25">
      <c r="A29" s="43" t="str">
        <f t="shared" si="0"/>
        <v>a</v>
      </c>
      <c r="B29" s="206"/>
      <c r="C29" s="95">
        <f>C30+C34</f>
        <v>1050618.595</v>
      </c>
      <c r="D29" s="95">
        <f>D30+D34</f>
        <v>1018984.10372</v>
      </c>
    </row>
    <row r="30" spans="1:4" ht="14.4" x14ac:dyDescent="0.25">
      <c r="A30" s="43" t="str">
        <f t="shared" si="0"/>
        <v>a</v>
      </c>
      <c r="B30" s="98" t="s">
        <v>1045</v>
      </c>
      <c r="C30" s="95">
        <f>C31+C32+C33</f>
        <v>42854.44</v>
      </c>
      <c r="D30" s="95">
        <f>D31+D32+D33</f>
        <v>42854.44</v>
      </c>
    </row>
    <row r="31" spans="1:4" ht="14.4" x14ac:dyDescent="0.25">
      <c r="A31" s="43" t="str">
        <f t="shared" si="0"/>
        <v>a</v>
      </c>
      <c r="B31" s="96" t="s">
        <v>8</v>
      </c>
      <c r="C31" s="95">
        <f>ბალანსი!D44</f>
        <v>40000</v>
      </c>
      <c r="D31" s="95">
        <f>ბალანსი!E44</f>
        <v>40000</v>
      </c>
    </row>
    <row r="32" spans="1:4" ht="14.4" x14ac:dyDescent="0.25">
      <c r="A32" s="43" t="str">
        <f t="shared" si="0"/>
        <v>a</v>
      </c>
      <c r="B32" s="96" t="s">
        <v>6</v>
      </c>
      <c r="C32" s="95">
        <f>ბალანსი!D45</f>
        <v>2854.44</v>
      </c>
      <c r="D32" s="95">
        <f>ბალანსი!E45</f>
        <v>2854.44</v>
      </c>
    </row>
    <row r="33" spans="1:4" ht="14.4" hidden="1" x14ac:dyDescent="0.25">
      <c r="A33" s="43" t="str">
        <f t="shared" si="0"/>
        <v>b</v>
      </c>
      <c r="B33" s="96" t="s">
        <v>9</v>
      </c>
      <c r="C33" s="95">
        <f>ბალანსი!D46</f>
        <v>0</v>
      </c>
      <c r="D33" s="95">
        <f>ბალანსი!E46</f>
        <v>0</v>
      </c>
    </row>
    <row r="34" spans="1:4" ht="14.4" x14ac:dyDescent="0.25">
      <c r="A34" s="43" t="str">
        <f t="shared" si="0"/>
        <v>a</v>
      </c>
      <c r="B34" s="98" t="s">
        <v>1046</v>
      </c>
      <c r="C34" s="95">
        <f>C35+C36+C37</f>
        <v>1007764.155</v>
      </c>
      <c r="D34" s="95">
        <f>D35+D36+D37</f>
        <v>976129.66371999995</v>
      </c>
    </row>
    <row r="35" spans="1:4" ht="14.4" hidden="1" x14ac:dyDescent="0.25">
      <c r="A35" s="43" t="str">
        <f t="shared" si="0"/>
        <v>b</v>
      </c>
      <c r="B35" s="96" t="s">
        <v>8</v>
      </c>
      <c r="C35" s="95">
        <f>ბალანსი!D48</f>
        <v>0</v>
      </c>
      <c r="D35" s="95">
        <f>ბალანსი!E48</f>
        <v>0</v>
      </c>
    </row>
    <row r="36" spans="1:4" ht="14.4" x14ac:dyDescent="0.25">
      <c r="A36" s="43" t="str">
        <f t="shared" si="0"/>
        <v>a</v>
      </c>
      <c r="B36" s="96" t="s">
        <v>6</v>
      </c>
      <c r="C36" s="95">
        <f>ბალანსი!D49</f>
        <v>1002500</v>
      </c>
      <c r="D36" s="95">
        <f>ბალანსი!E49</f>
        <v>970865.50925</v>
      </c>
    </row>
    <row r="37" spans="1:4" ht="14.4" x14ac:dyDescent="0.25">
      <c r="A37" s="43" t="str">
        <f t="shared" si="0"/>
        <v>a</v>
      </c>
      <c r="B37" s="96" t="s">
        <v>9</v>
      </c>
      <c r="C37" s="95">
        <f>ბალანსი!D50</f>
        <v>5264.1549999999997</v>
      </c>
      <c r="D37" s="95">
        <f>ბალანსი!E50</f>
        <v>5264.1544700000004</v>
      </c>
    </row>
    <row r="38" spans="1:4" ht="14.4" x14ac:dyDescent="0.25">
      <c r="A38" s="43" t="s">
        <v>1030</v>
      </c>
    </row>
    <row r="39" spans="1:4" ht="14.4" x14ac:dyDescent="0.25">
      <c r="A39" s="43" t="str">
        <f t="shared" si="0"/>
        <v>b</v>
      </c>
      <c r="C39" s="97"/>
      <c r="D39" s="97"/>
    </row>
    <row r="40" spans="1:4" x14ac:dyDescent="0.25">
      <c r="C40" s="97"/>
      <c r="D40" s="97"/>
    </row>
    <row r="41" spans="1:4" x14ac:dyDescent="0.25">
      <c r="C41" s="97"/>
      <c r="D41" s="97"/>
    </row>
  </sheetData>
  <autoFilter ref="A2:D41" xr:uid="{00000000-0009-0000-0000-000002000000}">
    <filterColumn colId="0">
      <filters blank="1">
        <filter val="a"/>
      </filters>
    </filterColumn>
  </autoFilter>
  <mergeCells count="4">
    <mergeCell ref="B2:B3"/>
    <mergeCell ref="B8:B9"/>
    <mergeCell ref="B17:B18"/>
    <mergeCell ref="B28:B29"/>
  </mergeCells>
  <pageMargins left="0.25" right="0.25" top="0.5" bottom="0.5" header="0" footer="0"/>
  <pageSetup paperSize="9" fitToHeight="0" orientation="portrait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tabColor rgb="FF00B050"/>
    <pageSetUpPr fitToPage="1"/>
  </sheetPr>
  <dimension ref="A2:G96"/>
  <sheetViews>
    <sheetView showGridLines="0" view="pageBreakPreview" zoomScale="80" zoomScaleNormal="100" zoomScaleSheetLayoutView="80" workbookViewId="0">
      <selection activeCell="L14" sqref="L14"/>
    </sheetView>
  </sheetViews>
  <sheetFormatPr defaultColWidth="10.44140625" defaultRowHeight="14.4" x14ac:dyDescent="0.3"/>
  <cols>
    <col min="1" max="1" width="7.33203125" style="99" bestFit="1" customWidth="1"/>
    <col min="2" max="2" width="17.44140625" style="102" customWidth="1"/>
    <col min="3" max="3" width="89.88671875" style="99" customWidth="1"/>
    <col min="4" max="6" width="23.88671875" style="99" customWidth="1"/>
    <col min="7" max="7" width="21" style="99" customWidth="1"/>
    <col min="8" max="16384" width="10.44140625" style="99"/>
  </cols>
  <sheetData>
    <row r="2" spans="1:7" ht="33" thickBot="1" x14ac:dyDescent="0.35">
      <c r="B2" s="100" t="s">
        <v>1049</v>
      </c>
      <c r="C2" s="101" t="s">
        <v>1050</v>
      </c>
      <c r="D2" s="100" t="s">
        <v>1051</v>
      </c>
      <c r="E2" s="100" t="s">
        <v>1052</v>
      </c>
      <c r="F2" s="100" t="s">
        <v>1053</v>
      </c>
      <c r="G2" s="100" t="s">
        <v>1053</v>
      </c>
    </row>
    <row r="3" spans="1:7" ht="16.8" thickBot="1" x14ac:dyDescent="0.35">
      <c r="A3" s="102" t="str">
        <f>IF(OR(D3&lt;&gt;0,E3&lt;&gt;0,),"A","B")</f>
        <v>A</v>
      </c>
      <c r="B3" s="103" t="s">
        <v>1054</v>
      </c>
      <c r="C3" s="103" t="s">
        <v>1055</v>
      </c>
      <c r="D3" s="104">
        <f>D4+D17+D22+D28+D50+D56+D59+D70+D76+D87</f>
        <v>18629805.605</v>
      </c>
      <c r="E3" s="104">
        <f>E4+E17+E22+E28+E50+E56+E59+E70+E76+E87</f>
        <v>18654591.893550001</v>
      </c>
      <c r="F3" s="105">
        <f>E3/D3</f>
        <v>1.0013304641538154</v>
      </c>
      <c r="G3" s="105">
        <f>E3/$E$3</f>
        <v>1</v>
      </c>
    </row>
    <row r="4" spans="1:7" ht="16.8" thickBot="1" x14ac:dyDescent="0.35">
      <c r="A4" s="102" t="str">
        <f t="shared" ref="A4:A67" si="0">IF(OR(D4&lt;&gt;0,E4&lt;&gt;0,),"A","B")</f>
        <v>A</v>
      </c>
      <c r="B4" s="103" t="s">
        <v>1056</v>
      </c>
      <c r="C4" s="106" t="s">
        <v>1057</v>
      </c>
      <c r="D4" s="104">
        <f>D5+D9+D13+D14+D15+D16</f>
        <v>2329519.50244</v>
      </c>
      <c r="E4" s="104">
        <f>E5+E9+E13+E14+E15+E16</f>
        <v>2276484.55461</v>
      </c>
      <c r="F4" s="105">
        <f>E4/D4</f>
        <v>0.977233524864484</v>
      </c>
      <c r="G4" s="105">
        <f t="shared" ref="G4:G59" si="1">E4/$E$3</f>
        <v>0.12203346862801731</v>
      </c>
    </row>
    <row r="5" spans="1:7" ht="49.2" thickBot="1" x14ac:dyDescent="0.35">
      <c r="A5" s="102" t="str">
        <f t="shared" si="0"/>
        <v>A</v>
      </c>
      <c r="B5" s="107" t="s">
        <v>1058</v>
      </c>
      <c r="C5" s="108" t="s">
        <v>1059</v>
      </c>
      <c r="D5" s="109">
        <f>D6+D7+D8</f>
        <v>478693.82071</v>
      </c>
      <c r="E5" s="109">
        <f>E6+E7+E8</f>
        <v>461466.71198000002</v>
      </c>
      <c r="F5" s="110">
        <f t="shared" ref="F5:F68" si="2">E5/D5</f>
        <v>0.96401226006124607</v>
      </c>
      <c r="G5" s="110"/>
    </row>
    <row r="6" spans="1:7" ht="33" thickBot="1" x14ac:dyDescent="0.35">
      <c r="A6" s="102" t="str">
        <f t="shared" si="0"/>
        <v>A</v>
      </c>
      <c r="B6" s="111" t="s">
        <v>1060</v>
      </c>
      <c r="C6" s="112" t="s">
        <v>1061</v>
      </c>
      <c r="D6" s="113">
        <v>226284.39418</v>
      </c>
      <c r="E6" s="113">
        <v>218321.32548</v>
      </c>
      <c r="F6" s="114">
        <f t="shared" si="2"/>
        <v>0.96480946585443406</v>
      </c>
      <c r="G6" s="114"/>
    </row>
    <row r="7" spans="1:7" ht="16.8" thickBot="1" x14ac:dyDescent="0.35">
      <c r="A7" s="102" t="str">
        <f t="shared" si="0"/>
        <v>A</v>
      </c>
      <c r="B7" s="111" t="s">
        <v>1062</v>
      </c>
      <c r="C7" s="112" t="s">
        <v>1063</v>
      </c>
      <c r="D7" s="113">
        <v>49016.909030000003</v>
      </c>
      <c r="E7" s="113">
        <v>43357.984909999999</v>
      </c>
      <c r="F7" s="114">
        <f t="shared" si="2"/>
        <v>0.88455159184891585</v>
      </c>
      <c r="G7" s="114"/>
    </row>
    <row r="8" spans="1:7" ht="16.8" thickBot="1" x14ac:dyDescent="0.35">
      <c r="A8" s="102" t="str">
        <f t="shared" si="0"/>
        <v>A</v>
      </c>
      <c r="B8" s="111" t="s">
        <v>1064</v>
      </c>
      <c r="C8" s="112" t="s">
        <v>1065</v>
      </c>
      <c r="D8" s="113">
        <v>203392.51749999999</v>
      </c>
      <c r="E8" s="113">
        <v>199787.40158999999</v>
      </c>
      <c r="F8" s="114">
        <f t="shared" si="2"/>
        <v>0.98227508094047755</v>
      </c>
      <c r="G8" s="114"/>
    </row>
    <row r="9" spans="1:7" ht="16.8" thickBot="1" x14ac:dyDescent="0.35">
      <c r="A9" s="102" t="str">
        <f t="shared" si="0"/>
        <v>A</v>
      </c>
      <c r="B9" s="107" t="s">
        <v>1066</v>
      </c>
      <c r="C9" s="108" t="s">
        <v>1067</v>
      </c>
      <c r="D9" s="109">
        <f>D10+D11+D12</f>
        <v>66904.157999999996</v>
      </c>
      <c r="E9" s="109">
        <f>E10+E11+E12</f>
        <v>69419.838090000005</v>
      </c>
      <c r="F9" s="110">
        <f t="shared" si="2"/>
        <v>1.0376012517787012</v>
      </c>
      <c r="G9" s="110"/>
    </row>
    <row r="10" spans="1:7" ht="16.8" thickBot="1" x14ac:dyDescent="0.35">
      <c r="A10" s="102" t="str">
        <f t="shared" si="0"/>
        <v>A</v>
      </c>
      <c r="B10" s="111" t="s">
        <v>1068</v>
      </c>
      <c r="C10" s="112" t="s">
        <v>1069</v>
      </c>
      <c r="D10" s="113">
        <v>1705</v>
      </c>
      <c r="E10" s="113">
        <v>2327.9479200000001</v>
      </c>
      <c r="F10" s="114">
        <f t="shared" si="2"/>
        <v>1.3653653489736071</v>
      </c>
      <c r="G10" s="114"/>
    </row>
    <row r="11" spans="1:7" ht="16.8" thickBot="1" x14ac:dyDescent="0.35">
      <c r="A11" s="102" t="str">
        <f t="shared" si="0"/>
        <v>A</v>
      </c>
      <c r="B11" s="111" t="s">
        <v>1070</v>
      </c>
      <c r="C11" s="112" t="s">
        <v>1071</v>
      </c>
      <c r="D11" s="113">
        <v>12968</v>
      </c>
      <c r="E11" s="113">
        <v>13412.27686</v>
      </c>
      <c r="F11" s="114">
        <f t="shared" si="2"/>
        <v>1.0342594740900679</v>
      </c>
      <c r="G11" s="114"/>
    </row>
    <row r="12" spans="1:7" ht="16.8" thickBot="1" x14ac:dyDescent="0.35">
      <c r="A12" s="102" t="str">
        <f t="shared" si="0"/>
        <v>A</v>
      </c>
      <c r="B12" s="111" t="s">
        <v>1072</v>
      </c>
      <c r="C12" s="112" t="s">
        <v>1073</v>
      </c>
      <c r="D12" s="113">
        <v>52231.158000000003</v>
      </c>
      <c r="E12" s="113">
        <v>53679.613310000001</v>
      </c>
      <c r="F12" s="114">
        <f t="shared" si="2"/>
        <v>1.0277316330991551</v>
      </c>
      <c r="G12" s="114"/>
    </row>
    <row r="13" spans="1:7" ht="16.8" thickBot="1" x14ac:dyDescent="0.35">
      <c r="A13" s="102" t="str">
        <f t="shared" si="0"/>
        <v>A</v>
      </c>
      <c r="B13" s="107" t="s">
        <v>1074</v>
      </c>
      <c r="C13" s="108" t="s">
        <v>1075</v>
      </c>
      <c r="D13" s="109">
        <v>4434</v>
      </c>
      <c r="E13" s="109">
        <v>4084.3511600000002</v>
      </c>
      <c r="F13" s="110">
        <f t="shared" si="2"/>
        <v>0.92114369869192603</v>
      </c>
      <c r="G13" s="110"/>
    </row>
    <row r="14" spans="1:7" ht="16.8" thickBot="1" x14ac:dyDescent="0.35">
      <c r="A14" s="102" t="str">
        <f t="shared" si="0"/>
        <v>A</v>
      </c>
      <c r="B14" s="107" t="s">
        <v>1076</v>
      </c>
      <c r="C14" s="108" t="s">
        <v>1077</v>
      </c>
      <c r="D14" s="109">
        <v>774030.04972999997</v>
      </c>
      <c r="E14" s="109">
        <v>753366.28154</v>
      </c>
      <c r="F14" s="110">
        <f t="shared" si="2"/>
        <v>0.97330366153457737</v>
      </c>
      <c r="G14" s="110"/>
    </row>
    <row r="15" spans="1:7" ht="33" thickBot="1" x14ac:dyDescent="0.35">
      <c r="A15" s="102" t="str">
        <f t="shared" si="0"/>
        <v>A</v>
      </c>
      <c r="B15" s="107" t="s">
        <v>1078</v>
      </c>
      <c r="C15" s="108" t="s">
        <v>1079</v>
      </c>
      <c r="D15" s="109">
        <v>948424.97400000005</v>
      </c>
      <c r="E15" s="109">
        <v>932514.53595000005</v>
      </c>
      <c r="F15" s="110">
        <f t="shared" si="2"/>
        <v>0.9832243577655938</v>
      </c>
      <c r="G15" s="110"/>
    </row>
    <row r="16" spans="1:7" ht="33" thickBot="1" x14ac:dyDescent="0.35">
      <c r="A16" s="102" t="str">
        <f t="shared" si="0"/>
        <v>A</v>
      </c>
      <c r="B16" s="107" t="s">
        <v>1080</v>
      </c>
      <c r="C16" s="108" t="s">
        <v>1081</v>
      </c>
      <c r="D16" s="109">
        <v>57032.5</v>
      </c>
      <c r="E16" s="109">
        <v>55632.835890000002</v>
      </c>
      <c r="F16" s="110">
        <f t="shared" si="2"/>
        <v>0.97545848226888177</v>
      </c>
      <c r="G16" s="110"/>
    </row>
    <row r="17" spans="1:7" ht="16.8" thickBot="1" x14ac:dyDescent="0.35">
      <c r="A17" s="102" t="str">
        <f t="shared" si="0"/>
        <v>A</v>
      </c>
      <c r="B17" s="103" t="s">
        <v>1082</v>
      </c>
      <c r="C17" s="106" t="s">
        <v>1083</v>
      </c>
      <c r="D17" s="104">
        <f>SUM(D18:D21)</f>
        <v>1168120.2305000001</v>
      </c>
      <c r="E17" s="104">
        <f>SUM(E18:E21)</f>
        <v>1173129.2604399999</v>
      </c>
      <c r="F17" s="105">
        <f t="shared" si="2"/>
        <v>1.004288111625167</v>
      </c>
      <c r="G17" s="105">
        <f t="shared" si="1"/>
        <v>6.2886889573050386E-2</v>
      </c>
    </row>
    <row r="18" spans="1:7" ht="16.8" thickBot="1" x14ac:dyDescent="0.35">
      <c r="A18" s="102" t="str">
        <f t="shared" si="0"/>
        <v>A</v>
      </c>
      <c r="B18" s="107" t="s">
        <v>1084</v>
      </c>
      <c r="C18" s="108" t="s">
        <v>1085</v>
      </c>
      <c r="D18" s="109">
        <v>556192.08499999996</v>
      </c>
      <c r="E18" s="109">
        <v>556191.90934000001</v>
      </c>
      <c r="F18" s="110">
        <f t="shared" si="2"/>
        <v>0.99999968417385887</v>
      </c>
      <c r="G18" s="110"/>
    </row>
    <row r="19" spans="1:7" ht="16.8" hidden="1" thickBot="1" x14ac:dyDescent="0.35">
      <c r="A19" s="102" t="str">
        <f t="shared" si="0"/>
        <v>B</v>
      </c>
      <c r="B19" s="107" t="s">
        <v>1086</v>
      </c>
      <c r="C19" s="108" t="s">
        <v>1087</v>
      </c>
      <c r="D19" s="109">
        <v>0</v>
      </c>
      <c r="E19" s="109">
        <v>0</v>
      </c>
      <c r="F19" s="110" t="e">
        <f t="shared" si="2"/>
        <v>#DIV/0!</v>
      </c>
      <c r="G19" s="110"/>
    </row>
    <row r="20" spans="1:7" ht="16.8" thickBot="1" x14ac:dyDescent="0.35">
      <c r="A20" s="102" t="str">
        <f t="shared" si="0"/>
        <v>A</v>
      </c>
      <c r="B20" s="107" t="s">
        <v>1088</v>
      </c>
      <c r="C20" s="108" t="s">
        <v>1089</v>
      </c>
      <c r="D20" s="109">
        <v>39905.165999999997</v>
      </c>
      <c r="E20" s="109">
        <v>43917.196819999997</v>
      </c>
      <c r="F20" s="110">
        <f t="shared" si="2"/>
        <v>1.1005391337051449</v>
      </c>
      <c r="G20" s="110"/>
    </row>
    <row r="21" spans="1:7" ht="33.75" customHeight="1" thickBot="1" x14ac:dyDescent="0.35">
      <c r="A21" s="102" t="str">
        <f t="shared" si="0"/>
        <v>A</v>
      </c>
      <c r="B21" s="107" t="s">
        <v>1090</v>
      </c>
      <c r="C21" s="108" t="s">
        <v>1091</v>
      </c>
      <c r="D21" s="109">
        <v>572022.97950000002</v>
      </c>
      <c r="E21" s="109">
        <v>573020.15428000002</v>
      </c>
      <c r="F21" s="110">
        <f t="shared" si="2"/>
        <v>1.0017432425195079</v>
      </c>
      <c r="G21" s="110"/>
    </row>
    <row r="22" spans="1:7" ht="16.8" thickBot="1" x14ac:dyDescent="0.35">
      <c r="A22" s="102" t="str">
        <f t="shared" si="0"/>
        <v>A</v>
      </c>
      <c r="B22" s="103" t="s">
        <v>1092</v>
      </c>
      <c r="C22" s="106" t="s">
        <v>1093</v>
      </c>
      <c r="D22" s="104">
        <f>SUM(D23:D27)</f>
        <v>1561649.3017</v>
      </c>
      <c r="E22" s="104">
        <f t="shared" ref="E22" si="3">SUM(E23:E27)</f>
        <v>1550734.0318199999</v>
      </c>
      <c r="F22" s="105">
        <f t="shared" si="2"/>
        <v>0.99301042182254506</v>
      </c>
      <c r="G22" s="105">
        <f t="shared" si="1"/>
        <v>8.3128810357742569E-2</v>
      </c>
    </row>
    <row r="23" spans="1:7" ht="16.8" thickBot="1" x14ac:dyDescent="0.35">
      <c r="A23" s="102" t="str">
        <f t="shared" si="0"/>
        <v>A</v>
      </c>
      <c r="B23" s="107" t="s">
        <v>1094</v>
      </c>
      <c r="C23" s="108" t="s">
        <v>1095</v>
      </c>
      <c r="D23" s="109">
        <v>824846.8125</v>
      </c>
      <c r="E23" s="109">
        <v>828951.36797999998</v>
      </c>
      <c r="F23" s="110">
        <f t="shared" si="2"/>
        <v>1.0049761427428683</v>
      </c>
      <c r="G23" s="110"/>
    </row>
    <row r="24" spans="1:7" ht="16.8" thickBot="1" x14ac:dyDescent="0.35">
      <c r="A24" s="102" t="str">
        <f t="shared" si="0"/>
        <v>A</v>
      </c>
      <c r="B24" s="107" t="s">
        <v>1096</v>
      </c>
      <c r="C24" s="108" t="s">
        <v>1097</v>
      </c>
      <c r="D24" s="109">
        <v>99672.426999999996</v>
      </c>
      <c r="E24" s="109">
        <v>99750.283709999989</v>
      </c>
      <c r="F24" s="110">
        <f t="shared" si="2"/>
        <v>1.0007811258574049</v>
      </c>
      <c r="G24" s="110"/>
    </row>
    <row r="25" spans="1:7" ht="16.8" thickBot="1" x14ac:dyDescent="0.35">
      <c r="A25" s="102" t="str">
        <f t="shared" si="0"/>
        <v>A</v>
      </c>
      <c r="B25" s="107" t="s">
        <v>1098</v>
      </c>
      <c r="C25" s="108" t="s">
        <v>1099</v>
      </c>
      <c r="D25" s="109">
        <v>176358.08193000001</v>
      </c>
      <c r="E25" s="109">
        <v>164279.42531999998</v>
      </c>
      <c r="F25" s="110">
        <f t="shared" si="2"/>
        <v>0.93151061477979624</v>
      </c>
      <c r="G25" s="110"/>
    </row>
    <row r="26" spans="1:7" ht="16.8" thickBot="1" x14ac:dyDescent="0.35">
      <c r="A26" s="102" t="str">
        <f t="shared" si="0"/>
        <v>A</v>
      </c>
      <c r="B26" s="107" t="s">
        <v>1100</v>
      </c>
      <c r="C26" s="108" t="s">
        <v>1101</v>
      </c>
      <c r="D26" s="109">
        <v>194829</v>
      </c>
      <c r="E26" s="109">
        <v>194760.16631</v>
      </c>
      <c r="F26" s="110">
        <f t="shared" si="2"/>
        <v>0.99964669689830565</v>
      </c>
      <c r="G26" s="110"/>
    </row>
    <row r="27" spans="1:7" ht="33" thickBot="1" x14ac:dyDescent="0.35">
      <c r="A27" s="102" t="str">
        <f t="shared" si="0"/>
        <v>A</v>
      </c>
      <c r="B27" s="107" t="s">
        <v>1102</v>
      </c>
      <c r="C27" s="108" t="s">
        <v>1103</v>
      </c>
      <c r="D27" s="109">
        <v>265942.98027</v>
      </c>
      <c r="E27" s="109">
        <v>262992.78850000002</v>
      </c>
      <c r="F27" s="110">
        <f t="shared" si="2"/>
        <v>0.98890667553245892</v>
      </c>
      <c r="G27" s="110"/>
    </row>
    <row r="28" spans="1:7" ht="16.8" thickBot="1" x14ac:dyDescent="0.35">
      <c r="A28" s="102" t="str">
        <f t="shared" si="0"/>
        <v>A</v>
      </c>
      <c r="B28" s="103" t="s">
        <v>1104</v>
      </c>
      <c r="C28" s="106" t="s">
        <v>1105</v>
      </c>
      <c r="D28" s="104">
        <f>D29+D32+D34+D37+D39+D44+D45+D49</f>
        <v>4138006.128</v>
      </c>
      <c r="E28" s="104">
        <f t="shared" ref="E28" si="4">E29+E32+E34+E37+E39+E44+E45+E49</f>
        <v>4164126.7642399999</v>
      </c>
      <c r="F28" s="105">
        <f t="shared" si="2"/>
        <v>1.0063123725369214</v>
      </c>
      <c r="G28" s="105">
        <f t="shared" si="1"/>
        <v>0.22322261392809056</v>
      </c>
    </row>
    <row r="29" spans="1:7" ht="33" thickBot="1" x14ac:dyDescent="0.35">
      <c r="A29" s="102" t="str">
        <f t="shared" si="0"/>
        <v>A</v>
      </c>
      <c r="B29" s="107" t="s">
        <v>1106</v>
      </c>
      <c r="C29" s="108" t="s">
        <v>1107</v>
      </c>
      <c r="D29" s="109">
        <f>D30+D31</f>
        <v>321736.28100000002</v>
      </c>
      <c r="E29" s="109">
        <f>E30+E31</f>
        <v>297612.92183999997</v>
      </c>
      <c r="F29" s="110">
        <f t="shared" si="2"/>
        <v>0.92502132776253465</v>
      </c>
      <c r="G29" s="110"/>
    </row>
    <row r="30" spans="1:7" ht="16.8" thickBot="1" x14ac:dyDescent="0.35">
      <c r="A30" s="102" t="str">
        <f t="shared" si="0"/>
        <v>A</v>
      </c>
      <c r="B30" s="111" t="s">
        <v>1108</v>
      </c>
      <c r="C30" s="112" t="s">
        <v>1109</v>
      </c>
      <c r="D30" s="113">
        <v>272064.30499999999</v>
      </c>
      <c r="E30" s="113">
        <v>248076.30768</v>
      </c>
      <c r="F30" s="114">
        <f t="shared" si="2"/>
        <v>0.91182967820787808</v>
      </c>
      <c r="G30" s="114"/>
    </row>
    <row r="31" spans="1:7" ht="16.8" thickBot="1" x14ac:dyDescent="0.35">
      <c r="A31" s="102" t="str">
        <f t="shared" si="0"/>
        <v>A</v>
      </c>
      <c r="B31" s="111" t="s">
        <v>1110</v>
      </c>
      <c r="C31" s="112" t="s">
        <v>1111</v>
      </c>
      <c r="D31" s="113">
        <v>49671.976000000002</v>
      </c>
      <c r="E31" s="113">
        <v>49536.614159999997</v>
      </c>
      <c r="F31" s="110">
        <f t="shared" si="2"/>
        <v>0.99727488513845297</v>
      </c>
      <c r="G31" s="114"/>
    </row>
    <row r="32" spans="1:7" ht="16.8" thickBot="1" x14ac:dyDescent="0.35">
      <c r="A32" s="102" t="str">
        <f t="shared" si="0"/>
        <v>A</v>
      </c>
      <c r="B32" s="107" t="s">
        <v>1112</v>
      </c>
      <c r="C32" s="108" t="s">
        <v>1113</v>
      </c>
      <c r="D32" s="109">
        <f>D33</f>
        <v>700573.47600000002</v>
      </c>
      <c r="E32" s="109">
        <f>E33</f>
        <v>680585.50222000002</v>
      </c>
      <c r="F32" s="114">
        <f t="shared" si="2"/>
        <v>0.97146912570238386</v>
      </c>
      <c r="G32" s="110"/>
    </row>
    <row r="33" spans="1:7" ht="16.8" thickBot="1" x14ac:dyDescent="0.35">
      <c r="A33" s="102" t="str">
        <f t="shared" si="0"/>
        <v>A</v>
      </c>
      <c r="B33" s="111" t="s">
        <v>1114</v>
      </c>
      <c r="C33" s="112" t="s">
        <v>1115</v>
      </c>
      <c r="D33" s="113">
        <v>700573.47600000002</v>
      </c>
      <c r="E33" s="113">
        <v>680585.50222000002</v>
      </c>
      <c r="F33" s="110">
        <f t="shared" si="2"/>
        <v>0.97146912570238386</v>
      </c>
      <c r="G33" s="114"/>
    </row>
    <row r="34" spans="1:7" ht="16.8" thickBot="1" x14ac:dyDescent="0.35">
      <c r="A34" s="102" t="str">
        <f t="shared" si="0"/>
        <v>A</v>
      </c>
      <c r="B34" s="107" t="s">
        <v>1116</v>
      </c>
      <c r="C34" s="108" t="s">
        <v>1117</v>
      </c>
      <c r="D34" s="109">
        <f>D35+D36</f>
        <v>244642.236</v>
      </c>
      <c r="E34" s="109">
        <f>E35+E36</f>
        <v>250116.01614999998</v>
      </c>
      <c r="F34" s="114">
        <f t="shared" si="2"/>
        <v>1.0223746326043226</v>
      </c>
      <c r="G34" s="110"/>
    </row>
    <row r="35" spans="1:7" ht="16.8" thickBot="1" x14ac:dyDescent="0.35">
      <c r="A35" s="102" t="str">
        <f t="shared" si="0"/>
        <v>A</v>
      </c>
      <c r="B35" s="111" t="s">
        <v>1118</v>
      </c>
      <c r="C35" s="112" t="s">
        <v>1119</v>
      </c>
      <c r="D35" s="113">
        <v>11318.636</v>
      </c>
      <c r="E35" s="113">
        <v>11318.635759999999</v>
      </c>
      <c r="F35" s="114">
        <f t="shared" si="2"/>
        <v>0.99999997879603153</v>
      </c>
      <c r="G35" s="114"/>
    </row>
    <row r="36" spans="1:7" ht="16.8" thickBot="1" x14ac:dyDescent="0.35">
      <c r="A36" s="102" t="str">
        <f t="shared" si="0"/>
        <v>A</v>
      </c>
      <c r="B36" s="111" t="s">
        <v>1120</v>
      </c>
      <c r="C36" s="112" t="s">
        <v>1121</v>
      </c>
      <c r="D36" s="113">
        <v>233323.6</v>
      </c>
      <c r="E36" s="113">
        <v>238797.38038999998</v>
      </c>
      <c r="F36" s="110">
        <f t="shared" si="2"/>
        <v>1.0234600374329899</v>
      </c>
      <c r="G36" s="114"/>
    </row>
    <row r="37" spans="1:7" ht="16.8" thickBot="1" x14ac:dyDescent="0.35">
      <c r="A37" s="102" t="str">
        <f t="shared" si="0"/>
        <v>A</v>
      </c>
      <c r="B37" s="107" t="s">
        <v>1122</v>
      </c>
      <c r="C37" s="108" t="s">
        <v>1123</v>
      </c>
      <c r="D37" s="109">
        <f>D38</f>
        <v>8057.5140000000001</v>
      </c>
      <c r="E37" s="109">
        <f>E38</f>
        <v>7880.9650899999997</v>
      </c>
      <c r="F37" s="114">
        <f t="shared" si="2"/>
        <v>0.9780889105498296</v>
      </c>
      <c r="G37" s="110"/>
    </row>
    <row r="38" spans="1:7" ht="16.8" thickBot="1" x14ac:dyDescent="0.35">
      <c r="A38" s="102" t="str">
        <f t="shared" si="0"/>
        <v>A</v>
      </c>
      <c r="B38" s="111" t="s">
        <v>1124</v>
      </c>
      <c r="C38" s="112" t="s">
        <v>1125</v>
      </c>
      <c r="D38" s="113">
        <v>8057.5140000000001</v>
      </c>
      <c r="E38" s="113">
        <v>7880.9650899999997</v>
      </c>
      <c r="F38" s="110">
        <f t="shared" si="2"/>
        <v>0.9780889105498296</v>
      </c>
      <c r="G38" s="114"/>
    </row>
    <row r="39" spans="1:7" ht="16.8" thickBot="1" x14ac:dyDescent="0.35">
      <c r="A39" s="102" t="str">
        <f t="shared" si="0"/>
        <v>A</v>
      </c>
      <c r="B39" s="107" t="s">
        <v>1126</v>
      </c>
      <c r="C39" s="108" t="s">
        <v>1127</v>
      </c>
      <c r="D39" s="109">
        <f>SUM(D40:D43)</f>
        <v>1891336.3910000001</v>
      </c>
      <c r="E39" s="109">
        <f>SUM(E40:E43)</f>
        <v>1980149.2639499998</v>
      </c>
      <c r="F39" s="110">
        <f t="shared" si="2"/>
        <v>1.0469577349500698</v>
      </c>
      <c r="G39" s="110"/>
    </row>
    <row r="40" spans="1:7" ht="16.8" thickBot="1" x14ac:dyDescent="0.35">
      <c r="A40" s="102" t="str">
        <f t="shared" si="0"/>
        <v>A</v>
      </c>
      <c r="B40" s="111" t="s">
        <v>1128</v>
      </c>
      <c r="C40" s="112" t="s">
        <v>1129</v>
      </c>
      <c r="D40" s="113">
        <v>1840250</v>
      </c>
      <c r="E40" s="113">
        <v>1929063.4517699999</v>
      </c>
      <c r="F40" s="114">
        <f t="shared" si="2"/>
        <v>1.0482616230240456</v>
      </c>
      <c r="G40" s="114"/>
    </row>
    <row r="41" spans="1:7" ht="16.8" hidden="1" thickBot="1" x14ac:dyDescent="0.35">
      <c r="A41" s="102" t="str">
        <f t="shared" si="0"/>
        <v>B</v>
      </c>
      <c r="B41" s="111" t="s">
        <v>1130</v>
      </c>
      <c r="C41" s="112" t="s">
        <v>1131</v>
      </c>
      <c r="D41" s="113">
        <v>0</v>
      </c>
      <c r="E41" s="113">
        <v>0</v>
      </c>
      <c r="F41" s="114" t="e">
        <f t="shared" si="2"/>
        <v>#DIV/0!</v>
      </c>
      <c r="G41" s="114"/>
    </row>
    <row r="42" spans="1:7" ht="16.8" thickBot="1" x14ac:dyDescent="0.35">
      <c r="A42" s="102" t="str">
        <f t="shared" si="0"/>
        <v>A</v>
      </c>
      <c r="B42" s="111" t="s">
        <v>1132</v>
      </c>
      <c r="C42" s="112" t="s">
        <v>1133</v>
      </c>
      <c r="D42" s="113">
        <v>50561.391000000003</v>
      </c>
      <c r="E42" s="113">
        <v>50561.389880000002</v>
      </c>
      <c r="F42" s="114">
        <f t="shared" si="2"/>
        <v>0.99999997784871064</v>
      </c>
      <c r="G42" s="114"/>
    </row>
    <row r="43" spans="1:7" ht="16.8" thickBot="1" x14ac:dyDescent="0.35">
      <c r="A43" s="102" t="str">
        <f t="shared" si="0"/>
        <v>A</v>
      </c>
      <c r="B43" s="111" t="s">
        <v>1134</v>
      </c>
      <c r="C43" s="112" t="s">
        <v>1135</v>
      </c>
      <c r="D43" s="113">
        <v>525</v>
      </c>
      <c r="E43" s="113">
        <v>524.42230000000006</v>
      </c>
      <c r="F43" s="114">
        <f t="shared" si="2"/>
        <v>0.99889961904761915</v>
      </c>
      <c r="G43" s="114"/>
    </row>
    <row r="44" spans="1:7" ht="16.8" hidden="1" thickBot="1" x14ac:dyDescent="0.35">
      <c r="A44" s="102" t="str">
        <f t="shared" si="0"/>
        <v>B</v>
      </c>
      <c r="B44" s="107" t="s">
        <v>1136</v>
      </c>
      <c r="C44" s="108" t="s">
        <v>1137</v>
      </c>
      <c r="D44" s="109">
        <v>0</v>
      </c>
      <c r="E44" s="109">
        <v>0</v>
      </c>
      <c r="F44" s="114" t="e">
        <f t="shared" si="2"/>
        <v>#DIV/0!</v>
      </c>
      <c r="G44" s="110"/>
    </row>
    <row r="45" spans="1:7" ht="16.8" thickBot="1" x14ac:dyDescent="0.35">
      <c r="A45" s="102" t="str">
        <f t="shared" si="0"/>
        <v>A</v>
      </c>
      <c r="B45" s="107" t="s">
        <v>1138</v>
      </c>
      <c r="C45" s="108" t="s">
        <v>1139</v>
      </c>
      <c r="D45" s="109">
        <f>D46+D47+D48</f>
        <v>856887.66899999999</v>
      </c>
      <c r="E45" s="109">
        <f>E46+E47+E48</f>
        <v>849117.26954000001</v>
      </c>
      <c r="F45" s="110">
        <f t="shared" si="2"/>
        <v>0.99093183419354358</v>
      </c>
      <c r="G45" s="110"/>
    </row>
    <row r="46" spans="1:7" ht="16.8" thickBot="1" x14ac:dyDescent="0.35">
      <c r="A46" s="102" t="str">
        <f t="shared" si="0"/>
        <v>A</v>
      </c>
      <c r="B46" s="111" t="s">
        <v>1140</v>
      </c>
      <c r="C46" s="112" t="s">
        <v>1141</v>
      </c>
      <c r="D46" s="113">
        <v>464.5</v>
      </c>
      <c r="E46" s="113">
        <v>901.16607999999997</v>
      </c>
      <c r="F46" s="114">
        <f t="shared" si="2"/>
        <v>1.9400776749192679</v>
      </c>
      <c r="G46" s="114"/>
    </row>
    <row r="47" spans="1:7" ht="16.8" thickBot="1" x14ac:dyDescent="0.35">
      <c r="A47" s="102" t="str">
        <f t="shared" si="0"/>
        <v>A</v>
      </c>
      <c r="B47" s="111" t="s">
        <v>1142</v>
      </c>
      <c r="C47" s="112" t="s">
        <v>1143</v>
      </c>
      <c r="D47" s="113">
        <v>303950.16899999999</v>
      </c>
      <c r="E47" s="113">
        <v>303842.31948000001</v>
      </c>
      <c r="F47" s="114">
        <f t="shared" si="2"/>
        <v>0.99964517367976857</v>
      </c>
      <c r="G47" s="114"/>
    </row>
    <row r="48" spans="1:7" ht="16.8" thickBot="1" x14ac:dyDescent="0.35">
      <c r="A48" s="102" t="str">
        <f t="shared" si="0"/>
        <v>A</v>
      </c>
      <c r="B48" s="111" t="s">
        <v>1144</v>
      </c>
      <c r="C48" s="112" t="s">
        <v>1145</v>
      </c>
      <c r="D48" s="113">
        <v>552473</v>
      </c>
      <c r="E48" s="113">
        <v>544373.78398000007</v>
      </c>
      <c r="F48" s="114">
        <f t="shared" si="2"/>
        <v>0.98534006907124883</v>
      </c>
      <c r="G48" s="114"/>
    </row>
    <row r="49" spans="1:7" ht="40.5" customHeight="1" thickBot="1" x14ac:dyDescent="0.35">
      <c r="A49" s="102" t="str">
        <f t="shared" si="0"/>
        <v>A</v>
      </c>
      <c r="B49" s="107" t="s">
        <v>1146</v>
      </c>
      <c r="C49" s="108" t="s">
        <v>1147</v>
      </c>
      <c r="D49" s="109">
        <v>114772.561</v>
      </c>
      <c r="E49" s="109">
        <v>98664.825450000004</v>
      </c>
      <c r="F49" s="110">
        <f t="shared" si="2"/>
        <v>0.85965517010638115</v>
      </c>
      <c r="G49" s="110"/>
    </row>
    <row r="50" spans="1:7" ht="16.8" thickBot="1" x14ac:dyDescent="0.35">
      <c r="A50" s="102" t="str">
        <f t="shared" si="0"/>
        <v>A</v>
      </c>
      <c r="B50" s="103" t="s">
        <v>1148</v>
      </c>
      <c r="C50" s="106" t="s">
        <v>1149</v>
      </c>
      <c r="D50" s="104">
        <f>SUM(D51:D55)</f>
        <v>122922.15000000001</v>
      </c>
      <c r="E50" s="104">
        <f>SUM(E51:E55)</f>
        <v>141274.78651000001</v>
      </c>
      <c r="F50" s="105">
        <f t="shared" si="2"/>
        <v>1.1493029247373237</v>
      </c>
      <c r="G50" s="105">
        <f t="shared" si="1"/>
        <v>7.5731909503121897E-3</v>
      </c>
    </row>
    <row r="51" spans="1:7" ht="16.8" thickBot="1" x14ac:dyDescent="0.35">
      <c r="A51" s="102" t="str">
        <f t="shared" si="0"/>
        <v>A</v>
      </c>
      <c r="B51" s="107" t="s">
        <v>1150</v>
      </c>
      <c r="C51" s="108" t="s">
        <v>1151</v>
      </c>
      <c r="D51" s="109">
        <v>30428</v>
      </c>
      <c r="E51" s="109">
        <v>27490.149510000003</v>
      </c>
      <c r="F51" s="110">
        <f t="shared" si="2"/>
        <v>0.90344910970159076</v>
      </c>
      <c r="G51" s="110"/>
    </row>
    <row r="52" spans="1:7" ht="16.8" hidden="1" thickBot="1" x14ac:dyDescent="0.35">
      <c r="A52" s="102" t="str">
        <f t="shared" si="0"/>
        <v>B</v>
      </c>
      <c r="B52" s="107" t="s">
        <v>1152</v>
      </c>
      <c r="C52" s="108" t="s">
        <v>1153</v>
      </c>
      <c r="D52" s="109">
        <v>0</v>
      </c>
      <c r="E52" s="109">
        <v>0</v>
      </c>
      <c r="F52" s="105" t="e">
        <f t="shared" si="2"/>
        <v>#DIV/0!</v>
      </c>
      <c r="G52" s="110"/>
    </row>
    <row r="53" spans="1:7" ht="16.8" thickBot="1" x14ac:dyDescent="0.35">
      <c r="A53" s="102" t="str">
        <f t="shared" si="0"/>
        <v>A</v>
      </c>
      <c r="B53" s="107" t="s">
        <v>1154</v>
      </c>
      <c r="C53" s="108" t="s">
        <v>1155</v>
      </c>
      <c r="D53" s="109">
        <v>2133.8000000000002</v>
      </c>
      <c r="E53" s="109">
        <v>2057.1205800000002</v>
      </c>
      <c r="F53" s="110">
        <f t="shared" si="2"/>
        <v>0.9640643827912645</v>
      </c>
      <c r="G53" s="110"/>
    </row>
    <row r="54" spans="1:7" ht="16.8" thickBot="1" x14ac:dyDescent="0.35">
      <c r="A54" s="102" t="str">
        <f t="shared" si="0"/>
        <v>A</v>
      </c>
      <c r="B54" s="107" t="s">
        <v>1156</v>
      </c>
      <c r="C54" s="108" t="s">
        <v>1157</v>
      </c>
      <c r="D54" s="109">
        <v>44285.05</v>
      </c>
      <c r="E54" s="109">
        <v>50277.032799999994</v>
      </c>
      <c r="F54" s="110">
        <f t="shared" si="2"/>
        <v>1.1353048669923596</v>
      </c>
      <c r="G54" s="110"/>
    </row>
    <row r="55" spans="1:7" ht="16.8" thickBot="1" x14ac:dyDescent="0.35">
      <c r="A55" s="102" t="str">
        <f t="shared" si="0"/>
        <v>A</v>
      </c>
      <c r="B55" s="107" t="s">
        <v>1158</v>
      </c>
      <c r="C55" s="108" t="s">
        <v>1159</v>
      </c>
      <c r="D55" s="109">
        <v>46075.3</v>
      </c>
      <c r="E55" s="109">
        <v>61450.483619999999</v>
      </c>
      <c r="F55" s="110">
        <f t="shared" si="2"/>
        <v>1.3336968748982643</v>
      </c>
      <c r="G55" s="110"/>
    </row>
    <row r="56" spans="1:7" ht="16.8" thickBot="1" x14ac:dyDescent="0.35">
      <c r="A56" s="102" t="str">
        <f t="shared" si="0"/>
        <v>A</v>
      </c>
      <c r="B56" s="103" t="s">
        <v>1160</v>
      </c>
      <c r="C56" s="106" t="s">
        <v>1161</v>
      </c>
      <c r="D56" s="104">
        <f>D57+D58</f>
        <v>349601.69</v>
      </c>
      <c r="E56" s="104">
        <f>E57+E58</f>
        <v>341259.40074000001</v>
      </c>
      <c r="F56" s="105">
        <f t="shared" si="2"/>
        <v>0.97613773188567832</v>
      </c>
      <c r="G56" s="105">
        <f t="shared" si="1"/>
        <v>1.8293587052847487E-2</v>
      </c>
    </row>
    <row r="57" spans="1:7" ht="16.8" thickBot="1" x14ac:dyDescent="0.35">
      <c r="A57" s="102" t="str">
        <f t="shared" si="0"/>
        <v>A</v>
      </c>
      <c r="B57" s="107" t="s">
        <v>1162</v>
      </c>
      <c r="C57" s="108" t="s">
        <v>1163</v>
      </c>
      <c r="D57" s="109">
        <v>0</v>
      </c>
      <c r="E57" s="109">
        <v>341.69641999999999</v>
      </c>
      <c r="F57" s="114" t="e">
        <f t="shared" si="2"/>
        <v>#DIV/0!</v>
      </c>
      <c r="G57" s="110"/>
    </row>
    <row r="58" spans="1:7" ht="16.8" thickBot="1" x14ac:dyDescent="0.35">
      <c r="A58" s="102" t="str">
        <f t="shared" si="0"/>
        <v>A</v>
      </c>
      <c r="B58" s="107" t="s">
        <v>1164</v>
      </c>
      <c r="C58" s="108" t="s">
        <v>1165</v>
      </c>
      <c r="D58" s="109">
        <v>349601.69</v>
      </c>
      <c r="E58" s="109">
        <v>340917.70432000002</v>
      </c>
      <c r="F58" s="110">
        <f t="shared" si="2"/>
        <v>0.97516034410474395</v>
      </c>
      <c r="G58" s="110"/>
    </row>
    <row r="59" spans="1:7" ht="16.8" thickBot="1" x14ac:dyDescent="0.35">
      <c r="A59" s="102" t="str">
        <f t="shared" si="0"/>
        <v>A</v>
      </c>
      <c r="B59" s="103" t="s">
        <v>1166</v>
      </c>
      <c r="C59" s="106" t="s">
        <v>1167</v>
      </c>
      <c r="D59" s="104">
        <f>D60+D62+D65+D68+D69</f>
        <v>2008834.899</v>
      </c>
      <c r="E59" s="104">
        <f>E60+E62+E65+E68+E69</f>
        <v>2037854.4703099998</v>
      </c>
      <c r="F59" s="105">
        <f t="shared" si="2"/>
        <v>1.0144459713062759</v>
      </c>
      <c r="G59" s="105">
        <f t="shared" si="1"/>
        <v>0.10924143942353448</v>
      </c>
    </row>
    <row r="60" spans="1:7" ht="16.8" thickBot="1" x14ac:dyDescent="0.35">
      <c r="A60" s="102" t="str">
        <f t="shared" si="0"/>
        <v>A</v>
      </c>
      <c r="B60" s="107" t="s">
        <v>1168</v>
      </c>
      <c r="C60" s="108" t="s">
        <v>1169</v>
      </c>
      <c r="D60" s="109">
        <f>D61</f>
        <v>2156.0619999999999</v>
      </c>
      <c r="E60" s="109">
        <f>E61</f>
        <v>2151.6976500000001</v>
      </c>
      <c r="F60" s="110">
        <f t="shared" si="2"/>
        <v>0.99797577713442387</v>
      </c>
      <c r="G60" s="110"/>
    </row>
    <row r="61" spans="1:7" ht="16.8" thickBot="1" x14ac:dyDescent="0.35">
      <c r="A61" s="102" t="str">
        <f t="shared" si="0"/>
        <v>A</v>
      </c>
      <c r="B61" s="111" t="s">
        <v>1170</v>
      </c>
      <c r="C61" s="112" t="s">
        <v>1171</v>
      </c>
      <c r="D61" s="113">
        <v>2156.0619999999999</v>
      </c>
      <c r="E61" s="113">
        <v>2151.6976500000001</v>
      </c>
      <c r="F61" s="114">
        <f t="shared" si="2"/>
        <v>0.99797577713442387</v>
      </c>
      <c r="G61" s="114"/>
    </row>
    <row r="62" spans="1:7" ht="16.8" thickBot="1" x14ac:dyDescent="0.35">
      <c r="A62" s="102" t="str">
        <f t="shared" si="0"/>
        <v>A</v>
      </c>
      <c r="B62" s="107" t="s">
        <v>1172</v>
      </c>
      <c r="C62" s="108" t="s">
        <v>1173</v>
      </c>
      <c r="D62" s="109">
        <f>D63+D64</f>
        <v>1006374.576</v>
      </c>
      <c r="E62" s="109">
        <f>E63+E64</f>
        <v>1006329.05247</v>
      </c>
      <c r="F62" s="110">
        <f t="shared" si="2"/>
        <v>0.99995476482506052</v>
      </c>
      <c r="G62" s="110"/>
    </row>
    <row r="63" spans="1:7" ht="16.8" thickBot="1" x14ac:dyDescent="0.35">
      <c r="A63" s="102" t="str">
        <f t="shared" si="0"/>
        <v>A</v>
      </c>
      <c r="B63" s="111" t="s">
        <v>1174</v>
      </c>
      <c r="C63" s="112" t="s">
        <v>1175</v>
      </c>
      <c r="D63" s="113">
        <v>980704.32200000004</v>
      </c>
      <c r="E63" s="113">
        <v>980658.85747000005</v>
      </c>
      <c r="F63" s="114">
        <f t="shared" si="2"/>
        <v>0.99995364094051586</v>
      </c>
      <c r="G63" s="114"/>
    </row>
    <row r="64" spans="1:7" ht="16.8" thickBot="1" x14ac:dyDescent="0.35">
      <c r="A64" s="102" t="str">
        <f t="shared" si="0"/>
        <v>A</v>
      </c>
      <c r="B64" s="111" t="s">
        <v>1176</v>
      </c>
      <c r="C64" s="112" t="s">
        <v>1177</v>
      </c>
      <c r="D64" s="113">
        <v>25670.254000000001</v>
      </c>
      <c r="E64" s="113">
        <v>25670.195</v>
      </c>
      <c r="F64" s="114">
        <f t="shared" si="2"/>
        <v>0.99999770161993717</v>
      </c>
      <c r="G64" s="114"/>
    </row>
    <row r="65" spans="1:7" ht="16.8" thickBot="1" x14ac:dyDescent="0.35">
      <c r="A65" s="102" t="str">
        <f t="shared" si="0"/>
        <v>A</v>
      </c>
      <c r="B65" s="107" t="s">
        <v>1178</v>
      </c>
      <c r="C65" s="108" t="s">
        <v>1179</v>
      </c>
      <c r="D65" s="109">
        <f>D66+D67</f>
        <v>319707.68599999999</v>
      </c>
      <c r="E65" s="109">
        <f>E66+E67</f>
        <v>342904.28996000002</v>
      </c>
      <c r="F65" s="110">
        <f t="shared" si="2"/>
        <v>1.0725556656151207</v>
      </c>
      <c r="G65" s="110"/>
    </row>
    <row r="66" spans="1:7" ht="16.8" thickBot="1" x14ac:dyDescent="0.35">
      <c r="A66" s="102" t="str">
        <f t="shared" si="0"/>
        <v>A</v>
      </c>
      <c r="B66" s="111" t="s">
        <v>1180</v>
      </c>
      <c r="C66" s="112" t="s">
        <v>1181</v>
      </c>
      <c r="D66" s="113">
        <v>313364.136</v>
      </c>
      <c r="E66" s="113">
        <v>336560.74798000004</v>
      </c>
      <c r="F66" s="114">
        <f t="shared" si="2"/>
        <v>1.0740244632844649</v>
      </c>
      <c r="G66" s="114"/>
    </row>
    <row r="67" spans="1:7" ht="16.8" thickBot="1" x14ac:dyDescent="0.35">
      <c r="A67" s="102" t="str">
        <f t="shared" si="0"/>
        <v>A</v>
      </c>
      <c r="B67" s="111" t="s">
        <v>1182</v>
      </c>
      <c r="C67" s="112" t="s">
        <v>1183</v>
      </c>
      <c r="D67" s="113">
        <v>6343.55</v>
      </c>
      <c r="E67" s="113">
        <v>6343.5419800000009</v>
      </c>
      <c r="F67" s="110">
        <f t="shared" si="2"/>
        <v>0.99999873572368791</v>
      </c>
      <c r="G67" s="114"/>
    </row>
    <row r="68" spans="1:7" ht="16.8" thickBot="1" x14ac:dyDescent="0.35">
      <c r="A68" s="102" t="str">
        <f t="shared" ref="A68:A96" si="5">IF(OR(D68&lt;&gt;0,E68&lt;&gt;0,),"A","B")</f>
        <v>A</v>
      </c>
      <c r="B68" s="107" t="s">
        <v>1184</v>
      </c>
      <c r="C68" s="108" t="s">
        <v>1185</v>
      </c>
      <c r="D68" s="109">
        <v>68233.409</v>
      </c>
      <c r="E68" s="109">
        <v>68212.768519999998</v>
      </c>
      <c r="F68" s="110">
        <f t="shared" si="2"/>
        <v>0.99969750184986361</v>
      </c>
      <c r="G68" s="110"/>
    </row>
    <row r="69" spans="1:7" ht="16.8" thickBot="1" x14ac:dyDescent="0.35">
      <c r="A69" s="102" t="str">
        <f t="shared" si="5"/>
        <v>A</v>
      </c>
      <c r="B69" s="107" t="s">
        <v>1186</v>
      </c>
      <c r="C69" s="108" t="s">
        <v>1187</v>
      </c>
      <c r="D69" s="109">
        <v>612363.16599999997</v>
      </c>
      <c r="E69" s="109">
        <v>618256.66171000001</v>
      </c>
      <c r="F69" s="110">
        <f t="shared" ref="F69:F96" si="6">E69/D69</f>
        <v>1.009624183878493</v>
      </c>
      <c r="G69" s="110"/>
    </row>
    <row r="70" spans="1:7" ht="16.8" thickBot="1" x14ac:dyDescent="0.35">
      <c r="A70" s="102" t="str">
        <f t="shared" si="5"/>
        <v>A</v>
      </c>
      <c r="B70" s="103" t="s">
        <v>1188</v>
      </c>
      <c r="C70" s="106" t="s">
        <v>1189</v>
      </c>
      <c r="D70" s="104">
        <f>SUM(D71:D75)</f>
        <v>506455.54836000002</v>
      </c>
      <c r="E70" s="104">
        <f>SUM(E71:E75)</f>
        <v>508994.99900000001</v>
      </c>
      <c r="F70" s="105">
        <f t="shared" si="6"/>
        <v>1.0050141629373461</v>
      </c>
      <c r="G70" s="105">
        <f t="shared" ref="G70:G87" si="7">E70/$E$3</f>
        <v>2.7285239039509076E-2</v>
      </c>
    </row>
    <row r="71" spans="1:7" ht="16.8" thickBot="1" x14ac:dyDescent="0.35">
      <c r="A71" s="102" t="str">
        <f t="shared" si="5"/>
        <v>A</v>
      </c>
      <c r="B71" s="107" t="s">
        <v>1190</v>
      </c>
      <c r="C71" s="108" t="s">
        <v>1191</v>
      </c>
      <c r="D71" s="109">
        <v>158467.06</v>
      </c>
      <c r="E71" s="109">
        <v>158479.30436000001</v>
      </c>
      <c r="F71" s="110">
        <f t="shared" si="6"/>
        <v>1.0000772675406486</v>
      </c>
      <c r="G71" s="110"/>
    </row>
    <row r="72" spans="1:7" ht="16.8" thickBot="1" x14ac:dyDescent="0.35">
      <c r="A72" s="102" t="str">
        <f t="shared" si="5"/>
        <v>A</v>
      </c>
      <c r="B72" s="107" t="s">
        <v>1192</v>
      </c>
      <c r="C72" s="108" t="s">
        <v>1193</v>
      </c>
      <c r="D72" s="109">
        <v>186812.27900000001</v>
      </c>
      <c r="E72" s="109">
        <v>189399.69063999999</v>
      </c>
      <c r="F72" s="110">
        <f t="shared" si="6"/>
        <v>1.0138503296135046</v>
      </c>
      <c r="G72" s="110"/>
    </row>
    <row r="73" spans="1:7" ht="16.8" thickBot="1" x14ac:dyDescent="0.35">
      <c r="A73" s="102" t="str">
        <f t="shared" si="5"/>
        <v>A</v>
      </c>
      <c r="B73" s="107" t="s">
        <v>1194</v>
      </c>
      <c r="C73" s="108" t="s">
        <v>1195</v>
      </c>
      <c r="D73" s="109">
        <v>84549.2</v>
      </c>
      <c r="E73" s="109">
        <v>84675.786139999997</v>
      </c>
      <c r="F73" s="110">
        <f t="shared" si="6"/>
        <v>1.0014971890922681</v>
      </c>
      <c r="G73" s="110"/>
    </row>
    <row r="74" spans="1:7" ht="16.8" thickBot="1" x14ac:dyDescent="0.35">
      <c r="A74" s="102" t="str">
        <f t="shared" si="5"/>
        <v>A</v>
      </c>
      <c r="B74" s="107" t="s">
        <v>1196</v>
      </c>
      <c r="C74" s="108" t="s">
        <v>1197</v>
      </c>
      <c r="D74" s="109">
        <v>4462.8</v>
      </c>
      <c r="E74" s="109">
        <v>4462.7991099999999</v>
      </c>
      <c r="F74" s="110">
        <f t="shared" si="6"/>
        <v>0.9999998005736308</v>
      </c>
      <c r="G74" s="110"/>
    </row>
    <row r="75" spans="1:7" ht="33" thickBot="1" x14ac:dyDescent="0.35">
      <c r="A75" s="102" t="str">
        <f t="shared" si="5"/>
        <v>A</v>
      </c>
      <c r="B75" s="107" t="s">
        <v>1198</v>
      </c>
      <c r="C75" s="108" t="s">
        <v>1199</v>
      </c>
      <c r="D75" s="109">
        <v>72164.209359999993</v>
      </c>
      <c r="E75" s="109">
        <v>71977.418749999997</v>
      </c>
      <c r="F75" s="110">
        <f t="shared" si="6"/>
        <v>0.99741158932306495</v>
      </c>
      <c r="G75" s="110"/>
    </row>
    <row r="76" spans="1:7" ht="16.8" thickBot="1" x14ac:dyDescent="0.35">
      <c r="A76" s="102" t="str">
        <f t="shared" si="5"/>
        <v>A</v>
      </c>
      <c r="B76" s="103" t="s">
        <v>1200</v>
      </c>
      <c r="C76" s="106" t="s">
        <v>1201</v>
      </c>
      <c r="D76" s="104">
        <f>D77+D78+D80+D81+D83+D84+D85+D86</f>
        <v>1814178.5050000001</v>
      </c>
      <c r="E76" s="104">
        <f>E77+E78+E80+E81+E83+E84+E85+E86</f>
        <v>1829341.51874</v>
      </c>
      <c r="F76" s="105">
        <f t="shared" si="6"/>
        <v>1.008358060520621</v>
      </c>
      <c r="G76" s="105">
        <f t="shared" si="7"/>
        <v>9.8063872379460196E-2</v>
      </c>
    </row>
    <row r="77" spans="1:7" ht="16.8" thickBot="1" x14ac:dyDescent="0.35">
      <c r="A77" s="102" t="str">
        <f t="shared" si="5"/>
        <v>A</v>
      </c>
      <c r="B77" s="107" t="s">
        <v>1202</v>
      </c>
      <c r="C77" s="108" t="s">
        <v>1203</v>
      </c>
      <c r="D77" s="109">
        <v>110.48</v>
      </c>
      <c r="E77" s="109">
        <v>211.97517999999999</v>
      </c>
      <c r="F77" s="110">
        <f t="shared" si="6"/>
        <v>1.9186746922519913</v>
      </c>
      <c r="G77" s="110"/>
    </row>
    <row r="78" spans="1:7" ht="16.8" thickBot="1" x14ac:dyDescent="0.35">
      <c r="A78" s="102" t="str">
        <f t="shared" si="5"/>
        <v>A</v>
      </c>
      <c r="B78" s="107" t="s">
        <v>1204</v>
      </c>
      <c r="C78" s="108" t="s">
        <v>1205</v>
      </c>
      <c r="D78" s="109">
        <f>D79</f>
        <v>1048330.308</v>
      </c>
      <c r="E78" s="109">
        <f>E79</f>
        <v>1048428.9043099999</v>
      </c>
      <c r="F78" s="110">
        <f t="shared" si="6"/>
        <v>1.0000940508055978</v>
      </c>
      <c r="G78" s="110"/>
    </row>
    <row r="79" spans="1:7" ht="16.8" thickBot="1" x14ac:dyDescent="0.35">
      <c r="A79" s="102" t="str">
        <f t="shared" si="5"/>
        <v>A</v>
      </c>
      <c r="B79" s="111" t="s">
        <v>1206</v>
      </c>
      <c r="C79" s="112" t="s">
        <v>1207</v>
      </c>
      <c r="D79" s="113">
        <v>1048330.308</v>
      </c>
      <c r="E79" s="113">
        <v>1048428.9043099999</v>
      </c>
      <c r="F79" s="114">
        <f t="shared" si="6"/>
        <v>1.0000940508055978</v>
      </c>
      <c r="G79" s="114"/>
    </row>
    <row r="80" spans="1:7" ht="16.8" thickBot="1" x14ac:dyDescent="0.35">
      <c r="A80" s="102" t="str">
        <f t="shared" si="5"/>
        <v>A</v>
      </c>
      <c r="B80" s="107" t="s">
        <v>1208</v>
      </c>
      <c r="C80" s="108" t="s">
        <v>1209</v>
      </c>
      <c r="D80" s="109">
        <v>85201.462</v>
      </c>
      <c r="E80" s="109">
        <v>85695.70034000001</v>
      </c>
      <c r="F80" s="110">
        <f t="shared" si="6"/>
        <v>1.0058008199436768</v>
      </c>
      <c r="G80" s="110"/>
    </row>
    <row r="81" spans="1:7" ht="16.8" thickBot="1" x14ac:dyDescent="0.35">
      <c r="A81" s="102" t="str">
        <f t="shared" si="5"/>
        <v>A</v>
      </c>
      <c r="B81" s="107" t="s">
        <v>1210</v>
      </c>
      <c r="C81" s="108" t="s">
        <v>838</v>
      </c>
      <c r="D81" s="109">
        <f>D82</f>
        <v>133862.465</v>
      </c>
      <c r="E81" s="109">
        <f>E82</f>
        <v>146596.52756000002</v>
      </c>
      <c r="F81" s="110">
        <f t="shared" si="6"/>
        <v>1.0951279550992881</v>
      </c>
      <c r="G81" s="110"/>
    </row>
    <row r="82" spans="1:7" ht="16.8" thickBot="1" x14ac:dyDescent="0.35">
      <c r="A82" s="102" t="str">
        <f t="shared" si="5"/>
        <v>A</v>
      </c>
      <c r="B82" s="111" t="s">
        <v>1211</v>
      </c>
      <c r="C82" s="112" t="s">
        <v>1212</v>
      </c>
      <c r="D82" s="113">
        <v>133862.465</v>
      </c>
      <c r="E82" s="113">
        <v>146596.52756000002</v>
      </c>
      <c r="F82" s="114">
        <f t="shared" si="6"/>
        <v>1.0951279550992881</v>
      </c>
      <c r="G82" s="114"/>
    </row>
    <row r="83" spans="1:7" ht="16.8" thickBot="1" x14ac:dyDescent="0.35">
      <c r="A83" s="102" t="str">
        <f t="shared" si="5"/>
        <v>A</v>
      </c>
      <c r="B83" s="107" t="s">
        <v>1213</v>
      </c>
      <c r="C83" s="108" t="s">
        <v>1214</v>
      </c>
      <c r="D83" s="109">
        <v>675.28300000000002</v>
      </c>
      <c r="E83" s="109">
        <v>1919.6125</v>
      </c>
      <c r="F83" s="110">
        <f t="shared" si="6"/>
        <v>2.8426785510667378</v>
      </c>
      <c r="G83" s="110"/>
    </row>
    <row r="84" spans="1:7" ht="16.8" thickBot="1" x14ac:dyDescent="0.35">
      <c r="A84" s="102" t="str">
        <f t="shared" si="5"/>
        <v>A</v>
      </c>
      <c r="B84" s="107" t="s">
        <v>1215</v>
      </c>
      <c r="C84" s="108" t="s">
        <v>1216</v>
      </c>
      <c r="D84" s="109">
        <v>161631.96799999999</v>
      </c>
      <c r="E84" s="109">
        <v>162189.31178999998</v>
      </c>
      <c r="F84" s="110">
        <f t="shared" si="6"/>
        <v>1.0034482274570831</v>
      </c>
      <c r="G84" s="110"/>
    </row>
    <row r="85" spans="1:7" ht="16.8" thickBot="1" x14ac:dyDescent="0.35">
      <c r="A85" s="102" t="str">
        <f t="shared" si="5"/>
        <v>A</v>
      </c>
      <c r="B85" s="107" t="s">
        <v>1217</v>
      </c>
      <c r="C85" s="108" t="s">
        <v>1218</v>
      </c>
      <c r="D85" s="109">
        <v>59103.485999999997</v>
      </c>
      <c r="E85" s="109">
        <v>60387.931899999996</v>
      </c>
      <c r="F85" s="110">
        <f t="shared" si="6"/>
        <v>1.0217321512981485</v>
      </c>
      <c r="G85" s="110"/>
    </row>
    <row r="86" spans="1:7" ht="16.8" thickBot="1" x14ac:dyDescent="0.35">
      <c r="A86" s="102" t="str">
        <f t="shared" si="5"/>
        <v>A</v>
      </c>
      <c r="B86" s="107" t="s">
        <v>1219</v>
      </c>
      <c r="C86" s="108" t="s">
        <v>1220</v>
      </c>
      <c r="D86" s="109">
        <v>325263.05300000001</v>
      </c>
      <c r="E86" s="109">
        <v>323911.55516000005</v>
      </c>
      <c r="F86" s="110">
        <f t="shared" si="6"/>
        <v>0.99584490821341465</v>
      </c>
      <c r="G86" s="110"/>
    </row>
    <row r="87" spans="1:7" ht="16.8" thickBot="1" x14ac:dyDescent="0.35">
      <c r="A87" s="102" t="str">
        <f t="shared" si="5"/>
        <v>A</v>
      </c>
      <c r="B87" s="103" t="s">
        <v>1221</v>
      </c>
      <c r="C87" s="106" t="s">
        <v>1222</v>
      </c>
      <c r="D87" s="104">
        <f>D88+D91+D92+D93+D94+D95+D96</f>
        <v>4630517.6500000004</v>
      </c>
      <c r="E87" s="104">
        <f>E88+E91+E92+E93+E94+E95+E96</f>
        <v>4631392.1071400009</v>
      </c>
      <c r="F87" s="110">
        <f t="shared" si="6"/>
        <v>1.000188846519136</v>
      </c>
      <c r="G87" s="105">
        <f t="shared" si="7"/>
        <v>0.24827088866743571</v>
      </c>
    </row>
    <row r="88" spans="1:7" ht="33" thickBot="1" x14ac:dyDescent="0.35">
      <c r="A88" s="102" t="str">
        <f t="shared" si="5"/>
        <v>A</v>
      </c>
      <c r="B88" s="107" t="s">
        <v>1223</v>
      </c>
      <c r="C88" s="108" t="s">
        <v>1224</v>
      </c>
      <c r="D88" s="109">
        <f>D89+D90</f>
        <v>16418.29</v>
      </c>
      <c r="E88" s="109">
        <f>E89+E90</f>
        <v>16418.27679</v>
      </c>
      <c r="F88" s="110">
        <f t="shared" si="6"/>
        <v>0.99999919540950966</v>
      </c>
      <c r="G88" s="110"/>
    </row>
    <row r="89" spans="1:7" ht="16.8" thickBot="1" x14ac:dyDescent="0.35">
      <c r="A89" s="102" t="str">
        <f t="shared" si="5"/>
        <v>A</v>
      </c>
      <c r="B89" s="111" t="s">
        <v>1225</v>
      </c>
      <c r="C89" s="112" t="s">
        <v>1226</v>
      </c>
      <c r="D89" s="113">
        <v>780.74</v>
      </c>
      <c r="E89" s="113">
        <v>780.73253</v>
      </c>
      <c r="F89" s="110">
        <f t="shared" si="6"/>
        <v>0.99999043215411021</v>
      </c>
      <c r="G89" s="114"/>
    </row>
    <row r="90" spans="1:7" ht="16.8" thickBot="1" x14ac:dyDescent="0.35">
      <c r="A90" s="102" t="str">
        <f t="shared" si="5"/>
        <v>A</v>
      </c>
      <c r="B90" s="111" t="s">
        <v>1227</v>
      </c>
      <c r="C90" s="112" t="s">
        <v>1228</v>
      </c>
      <c r="D90" s="113">
        <v>15637.55</v>
      </c>
      <c r="E90" s="113">
        <v>15637.544260000001</v>
      </c>
      <c r="F90" s="110">
        <f t="shared" si="6"/>
        <v>0.99999963293482685</v>
      </c>
      <c r="G90" s="114"/>
    </row>
    <row r="91" spans="1:7" ht="16.8" thickBot="1" x14ac:dyDescent="0.35">
      <c r="A91" s="102" t="str">
        <f t="shared" si="5"/>
        <v>A</v>
      </c>
      <c r="B91" s="107" t="s">
        <v>1229</v>
      </c>
      <c r="C91" s="108" t="s">
        <v>1230</v>
      </c>
      <c r="D91" s="109">
        <v>2901877.4</v>
      </c>
      <c r="E91" s="109">
        <v>2901545.5615700004</v>
      </c>
      <c r="F91" s="110">
        <f t="shared" si="6"/>
        <v>0.99988564698494864</v>
      </c>
      <c r="G91" s="110"/>
    </row>
    <row r="92" spans="1:7" ht="16.8" thickBot="1" x14ac:dyDescent="0.35">
      <c r="A92" s="102" t="str">
        <f t="shared" si="5"/>
        <v>A</v>
      </c>
      <c r="B92" s="107" t="s">
        <v>1231</v>
      </c>
      <c r="C92" s="108" t="s">
        <v>1232</v>
      </c>
      <c r="D92" s="109">
        <v>1169710.28</v>
      </c>
      <c r="E92" s="109">
        <v>1169692.5275599998</v>
      </c>
      <c r="F92" s="110">
        <f t="shared" si="6"/>
        <v>0.99998482321622395</v>
      </c>
      <c r="G92" s="110"/>
    </row>
    <row r="93" spans="1:7" ht="16.8" hidden="1" thickBot="1" x14ac:dyDescent="0.35">
      <c r="A93" s="102" t="str">
        <f t="shared" si="5"/>
        <v>B</v>
      </c>
      <c r="B93" s="107" t="s">
        <v>1233</v>
      </c>
      <c r="C93" s="108" t="s">
        <v>1234</v>
      </c>
      <c r="D93" s="109">
        <v>0</v>
      </c>
      <c r="E93" s="109">
        <v>0</v>
      </c>
      <c r="F93" s="110" t="e">
        <f t="shared" si="6"/>
        <v>#DIV/0!</v>
      </c>
      <c r="G93" s="110"/>
    </row>
    <row r="94" spans="1:7" ht="16.8" thickBot="1" x14ac:dyDescent="0.35">
      <c r="A94" s="102" t="str">
        <f t="shared" si="5"/>
        <v>A</v>
      </c>
      <c r="B94" s="107" t="s">
        <v>1235</v>
      </c>
      <c r="C94" s="108" t="s">
        <v>1236</v>
      </c>
      <c r="D94" s="109">
        <v>28767.363000000001</v>
      </c>
      <c r="E94" s="109">
        <v>28767.35298</v>
      </c>
      <c r="F94" s="110">
        <f t="shared" si="6"/>
        <v>0.99999965168861671</v>
      </c>
      <c r="G94" s="110"/>
    </row>
    <row r="95" spans="1:7" ht="33" thickBot="1" x14ac:dyDescent="0.35">
      <c r="A95" s="102" t="str">
        <f t="shared" si="5"/>
        <v>A</v>
      </c>
      <c r="B95" s="107" t="s">
        <v>1237</v>
      </c>
      <c r="C95" s="108" t="s">
        <v>1238</v>
      </c>
      <c r="D95" s="109">
        <v>127932.00199999999</v>
      </c>
      <c r="E95" s="109">
        <v>128115.55396999999</v>
      </c>
      <c r="F95" s="110">
        <f t="shared" si="6"/>
        <v>1.0014347619604984</v>
      </c>
      <c r="G95" s="110"/>
    </row>
    <row r="96" spans="1:7" ht="16.8" thickBot="1" x14ac:dyDescent="0.35">
      <c r="A96" s="102" t="str">
        <f t="shared" si="5"/>
        <v>A</v>
      </c>
      <c r="B96" s="107" t="s">
        <v>1239</v>
      </c>
      <c r="C96" s="108" t="s">
        <v>1240</v>
      </c>
      <c r="D96" s="109">
        <v>385812.315</v>
      </c>
      <c r="E96" s="109">
        <v>386852.83426999999</v>
      </c>
      <c r="F96" s="110">
        <f t="shared" si="6"/>
        <v>1.0026969571201998</v>
      </c>
      <c r="G96" s="110"/>
    </row>
  </sheetData>
  <autoFilter ref="A2:G96" xr:uid="{00000000-0009-0000-0000-000003000000}">
    <filterColumn colId="0">
      <filters>
        <filter val="A"/>
      </filters>
    </filterColumn>
  </autoFilter>
  <pageMargins left="0.5" right="0.2" top="0.2" bottom="0.40826771653543298" header="0.2" footer="0.2"/>
  <pageSetup scale="67" fitToHeight="0" orientation="landscape" horizontalDpi="300" verticalDpi="300" r:id="rId1"/>
  <headerFooter alignWithMargins="0">
    <oddFooter>&amp;R&amp;"Sylfaen,Regular"&amp;9გვერდი  &amp;P - &amp;N  დან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tabColor rgb="FF00B050"/>
  </sheetPr>
  <dimension ref="B1:E25"/>
  <sheetViews>
    <sheetView view="pageBreakPreview" zoomScale="130" zoomScaleNormal="100" zoomScaleSheetLayoutView="130" workbookViewId="0">
      <selection activeCell="L14" sqref="L14"/>
    </sheetView>
  </sheetViews>
  <sheetFormatPr defaultColWidth="10.33203125" defaultRowHeight="13.2" x14ac:dyDescent="0.25"/>
  <cols>
    <col min="1" max="1" width="10.33203125" style="115"/>
    <col min="2" max="2" width="23.33203125" style="115" customWidth="1"/>
    <col min="3" max="3" width="23.6640625" style="115" customWidth="1"/>
    <col min="4" max="4" width="16.88671875" style="115" bestFit="1" customWidth="1"/>
    <col min="5" max="5" width="14" style="115" bestFit="1" customWidth="1"/>
    <col min="6" max="16384" width="10.33203125" style="115"/>
  </cols>
  <sheetData>
    <row r="1" spans="2:5" ht="12.75" customHeight="1" thickBot="1" x14ac:dyDescent="0.3">
      <c r="D1" s="116"/>
    </row>
    <row r="2" spans="2:5" ht="28.2" thickBot="1" x14ac:dyDescent="0.3">
      <c r="B2" s="117" t="s">
        <v>330</v>
      </c>
      <c r="C2" s="118" t="s">
        <v>1241</v>
      </c>
      <c r="D2" s="116"/>
    </row>
    <row r="3" spans="2:5" ht="42" thickBot="1" x14ac:dyDescent="0.3">
      <c r="B3" s="119" t="s">
        <v>1242</v>
      </c>
      <c r="C3" s="120">
        <f>SUM(C4:C9)</f>
        <v>816900.22005</v>
      </c>
      <c r="D3" s="121"/>
    </row>
    <row r="4" spans="2:5" ht="14.4" hidden="1" thickBot="1" x14ac:dyDescent="0.3">
      <c r="B4" s="122" t="s">
        <v>1243</v>
      </c>
      <c r="C4" s="123">
        <v>0</v>
      </c>
      <c r="D4" s="116"/>
      <c r="E4" s="124"/>
    </row>
    <row r="5" spans="2:5" ht="14.4" thickBot="1" x14ac:dyDescent="0.3">
      <c r="B5" s="122" t="s">
        <v>1244</v>
      </c>
      <c r="C5" s="123">
        <v>10140.811089999999</v>
      </c>
      <c r="D5" s="121"/>
      <c r="E5" s="124"/>
    </row>
    <row r="6" spans="2:5" ht="14.4" thickBot="1" x14ac:dyDescent="0.3">
      <c r="B6" s="122" t="s">
        <v>1245</v>
      </c>
      <c r="C6" s="123">
        <v>24747.695960000001</v>
      </c>
      <c r="D6" s="121"/>
      <c r="E6" s="124"/>
    </row>
    <row r="7" spans="2:5" ht="14.4" thickBot="1" x14ac:dyDescent="0.3">
      <c r="B7" s="122" t="s">
        <v>1246</v>
      </c>
      <c r="C7" s="123">
        <v>441556.71299999999</v>
      </c>
      <c r="D7" s="121"/>
      <c r="E7" s="124"/>
    </row>
    <row r="8" spans="2:5" ht="14.4" thickBot="1" x14ac:dyDescent="0.3">
      <c r="B8" s="122" t="s">
        <v>1247</v>
      </c>
      <c r="C8" s="123">
        <v>262695</v>
      </c>
      <c r="D8" s="121"/>
      <c r="E8" s="124"/>
    </row>
    <row r="9" spans="2:5" ht="14.4" thickBot="1" x14ac:dyDescent="0.3">
      <c r="B9" s="122" t="s">
        <v>1248</v>
      </c>
      <c r="C9" s="123">
        <v>77760</v>
      </c>
      <c r="D9" s="121"/>
      <c r="E9" s="124"/>
    </row>
    <row r="10" spans="2:5" ht="42" thickBot="1" x14ac:dyDescent="0.3">
      <c r="B10" s="119" t="s">
        <v>1249</v>
      </c>
      <c r="C10" s="120">
        <f>SUM(C11:C22)</f>
        <v>1568639.6132999999</v>
      </c>
      <c r="D10" s="121"/>
      <c r="E10" s="125"/>
    </row>
    <row r="11" spans="2:5" ht="14.4" thickBot="1" x14ac:dyDescent="0.3">
      <c r="B11" s="126" t="s">
        <v>1250</v>
      </c>
      <c r="C11" s="123">
        <v>344698.48354000004</v>
      </c>
      <c r="D11" s="121"/>
    </row>
    <row r="12" spans="2:5" ht="14.4" thickBot="1" x14ac:dyDescent="0.3">
      <c r="B12" s="126" t="s">
        <v>1251</v>
      </c>
      <c r="C12" s="123">
        <v>975.33965999999998</v>
      </c>
      <c r="D12" s="121"/>
    </row>
    <row r="13" spans="2:5" ht="14.4" thickBot="1" x14ac:dyDescent="0.3">
      <c r="B13" s="126" t="s">
        <v>1252</v>
      </c>
      <c r="C13" s="123">
        <v>3002.3269799999998</v>
      </c>
      <c r="D13" s="121"/>
    </row>
    <row r="14" spans="2:5" ht="14.4" thickBot="1" x14ac:dyDescent="0.3">
      <c r="B14" s="126" t="s">
        <v>1253</v>
      </c>
      <c r="C14" s="123">
        <v>350438.82756999996</v>
      </c>
      <c r="D14" s="121"/>
    </row>
    <row r="15" spans="2:5" ht="14.4" thickBot="1" x14ac:dyDescent="0.3">
      <c r="B15" s="126" t="s">
        <v>1254</v>
      </c>
      <c r="C15" s="123">
        <v>89055.341010000004</v>
      </c>
      <c r="D15" s="121"/>
    </row>
    <row r="16" spans="2:5" ht="14.4" thickBot="1" x14ac:dyDescent="0.3">
      <c r="B16" s="126" t="s">
        <v>1255</v>
      </c>
      <c r="C16" s="123">
        <v>16185.66785</v>
      </c>
      <c r="D16" s="121"/>
    </row>
    <row r="17" spans="2:4" ht="14.4" thickBot="1" x14ac:dyDescent="0.3">
      <c r="B17" s="126" t="s">
        <v>1256</v>
      </c>
      <c r="C17" s="123">
        <v>13220.5903</v>
      </c>
      <c r="D17" s="121"/>
    </row>
    <row r="18" spans="2:4" ht="14.4" thickBot="1" x14ac:dyDescent="0.3">
      <c r="B18" s="126" t="s">
        <v>1257</v>
      </c>
      <c r="C18" s="123">
        <v>710790.80200000003</v>
      </c>
      <c r="D18" s="121"/>
    </row>
    <row r="19" spans="2:4" ht="14.4" thickBot="1" x14ac:dyDescent="0.3">
      <c r="B19" s="126" t="s">
        <v>1258</v>
      </c>
      <c r="C19" s="123">
        <v>5738.0377199999994</v>
      </c>
      <c r="D19" s="121"/>
    </row>
    <row r="20" spans="2:4" ht="14.4" hidden="1" thickBot="1" x14ac:dyDescent="0.3">
      <c r="B20" s="126" t="s">
        <v>1259</v>
      </c>
      <c r="C20" s="123">
        <v>0</v>
      </c>
      <c r="D20" s="121"/>
    </row>
    <row r="21" spans="2:4" ht="14.4" hidden="1" thickBot="1" x14ac:dyDescent="0.3">
      <c r="B21" s="126" t="s">
        <v>1260</v>
      </c>
      <c r="C21" s="123">
        <v>0</v>
      </c>
      <c r="D21" s="121"/>
    </row>
    <row r="22" spans="2:4" ht="14.4" thickBot="1" x14ac:dyDescent="0.3">
      <c r="B22" s="126" t="s">
        <v>1261</v>
      </c>
      <c r="C22" s="123">
        <v>34534.196670000005</v>
      </c>
      <c r="D22" s="121"/>
    </row>
    <row r="23" spans="2:4" ht="14.4" thickBot="1" x14ac:dyDescent="0.3">
      <c r="B23" s="119" t="s">
        <v>1262</v>
      </c>
      <c r="C23" s="120">
        <f>C10+C3</f>
        <v>2385539.83335</v>
      </c>
    </row>
    <row r="25" spans="2:4" x14ac:dyDescent="0.25">
      <c r="B25" s="115" t="s">
        <v>1263</v>
      </c>
    </row>
  </sheetData>
  <autoFilter ref="B1:C23" xr:uid="{00000000-0009-0000-0000-000004000000}">
    <filterColumn colId="1">
      <filters>
        <filter val="1,568,639.6"/>
        <filter val="10,140.8"/>
        <filter val="13,220.6"/>
        <filter val="16,185.7"/>
        <filter val="2,385,539.8"/>
        <filter val="24,747.7"/>
        <filter val="262,695.0"/>
        <filter val="3,002.3"/>
        <filter val="34,534.2"/>
        <filter val="344,698.5"/>
        <filter val="350,438.8"/>
        <filter val="441,556.7"/>
        <filter val="5,738.0"/>
        <filter val="710,790.8"/>
        <filter val="77,760.0"/>
        <filter val="816,900.2"/>
        <filter val="89,055.3"/>
        <filter val="975.3"/>
        <filter val="საანგარიშო პერიოდის  ფაქტი"/>
      </filters>
    </filterColumn>
  </autoFilter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tabColor rgb="FF00B050"/>
  </sheetPr>
  <dimension ref="B2:I21"/>
  <sheetViews>
    <sheetView view="pageBreakPreview" zoomScale="115" zoomScaleNormal="100" zoomScaleSheetLayoutView="115" workbookViewId="0">
      <selection activeCell="L14" sqref="L14"/>
    </sheetView>
  </sheetViews>
  <sheetFormatPr defaultColWidth="10.33203125" defaultRowHeight="13.2" x14ac:dyDescent="0.25"/>
  <cols>
    <col min="1" max="1" width="10.33203125" style="68"/>
    <col min="2" max="3" width="37.44140625" style="68" customWidth="1"/>
    <col min="4" max="4" width="15.88671875" style="68" bestFit="1" customWidth="1"/>
    <col min="5" max="5" width="16.44140625" style="69" bestFit="1" customWidth="1"/>
    <col min="6" max="6" width="14.109375" style="68" customWidth="1"/>
    <col min="7" max="7" width="14" style="68" bestFit="1" customWidth="1"/>
    <col min="8" max="8" width="10.33203125" style="68"/>
    <col min="9" max="9" width="10" style="68" customWidth="1"/>
    <col min="10" max="16384" width="10.33203125" style="68"/>
  </cols>
  <sheetData>
    <row r="2" spans="2:9" ht="13.8" x14ac:dyDescent="0.25">
      <c r="B2" s="207" t="s">
        <v>330</v>
      </c>
      <c r="C2" s="127" t="s">
        <v>1264</v>
      </c>
    </row>
    <row r="3" spans="2:9" ht="37.5" customHeight="1" x14ac:dyDescent="0.25">
      <c r="B3" s="208"/>
      <c r="C3" s="129" t="s">
        <v>1265</v>
      </c>
    </row>
    <row r="4" spans="2:9" ht="13.8" x14ac:dyDescent="0.25">
      <c r="B4" s="130" t="s">
        <v>2</v>
      </c>
      <c r="C4" s="131">
        <f>C5+C6+C18+C19+C20</f>
        <v>359062.12924000004</v>
      </c>
      <c r="E4" s="132"/>
      <c r="F4" s="77"/>
      <c r="G4" s="77"/>
      <c r="I4" s="133"/>
    </row>
    <row r="5" spans="2:9" ht="13.8" x14ac:dyDescent="0.25">
      <c r="B5" s="130" t="s">
        <v>1266</v>
      </c>
      <c r="C5" s="131">
        <v>121632.24752</v>
      </c>
      <c r="E5" s="132"/>
      <c r="F5" s="133"/>
      <c r="G5" s="77"/>
      <c r="I5" s="133"/>
    </row>
    <row r="6" spans="2:9" ht="13.8" x14ac:dyDescent="0.25">
      <c r="B6" s="130" t="s">
        <v>1267</v>
      </c>
      <c r="C6" s="131">
        <f>SUM(C7:C17)</f>
        <v>31572.249010000003</v>
      </c>
      <c r="E6" s="132"/>
    </row>
    <row r="7" spans="2:9" ht="13.8" x14ac:dyDescent="0.25">
      <c r="B7" s="134" t="s">
        <v>1268</v>
      </c>
      <c r="C7" s="135">
        <v>95.136740000000003</v>
      </c>
      <c r="D7" s="77"/>
      <c r="E7" s="132"/>
      <c r="F7" s="133"/>
    </row>
    <row r="8" spans="2:9" ht="13.8" x14ac:dyDescent="0.25">
      <c r="B8" s="134" t="s">
        <v>1269</v>
      </c>
      <c r="C8" s="135">
        <v>1251.2930200000001</v>
      </c>
      <c r="D8" s="77"/>
      <c r="E8" s="132"/>
      <c r="F8" s="133"/>
    </row>
    <row r="9" spans="2:9" ht="13.8" hidden="1" x14ac:dyDescent="0.25">
      <c r="B9" s="134" t="s">
        <v>1270</v>
      </c>
      <c r="C9" s="135">
        <v>0</v>
      </c>
      <c r="D9" s="77"/>
      <c r="E9" s="132"/>
      <c r="F9" s="133"/>
      <c r="G9" s="136"/>
    </row>
    <row r="10" spans="2:9" ht="13.8" x14ac:dyDescent="0.25">
      <c r="B10" s="134" t="s">
        <v>1271</v>
      </c>
      <c r="C10" s="135">
        <v>19181.973170000001</v>
      </c>
      <c r="D10" s="77"/>
      <c r="E10" s="132"/>
      <c r="F10" s="133"/>
    </row>
    <row r="11" spans="2:9" ht="13.8" x14ac:dyDescent="0.25">
      <c r="B11" s="134" t="s">
        <v>1272</v>
      </c>
      <c r="C11" s="135">
        <v>336.50972999999999</v>
      </c>
      <c r="D11" s="77"/>
      <c r="E11" s="132"/>
      <c r="F11" s="133"/>
    </row>
    <row r="12" spans="2:9" ht="13.8" x14ac:dyDescent="0.25">
      <c r="B12" s="134" t="s">
        <v>1273</v>
      </c>
      <c r="C12" s="135">
        <v>2170.5448700000002</v>
      </c>
      <c r="D12" s="77"/>
      <c r="E12" s="132"/>
      <c r="F12" s="133"/>
    </row>
    <row r="13" spans="2:9" ht="13.8" hidden="1" x14ac:dyDescent="0.25">
      <c r="B13" s="134" t="s">
        <v>1274</v>
      </c>
      <c r="C13" s="135">
        <v>0</v>
      </c>
      <c r="E13" s="132"/>
      <c r="F13" s="133"/>
    </row>
    <row r="14" spans="2:9" ht="13.8" hidden="1" x14ac:dyDescent="0.25">
      <c r="B14" s="134" t="s">
        <v>1275</v>
      </c>
      <c r="C14" s="135">
        <v>0</v>
      </c>
      <c r="E14" s="132"/>
      <c r="F14" s="133"/>
    </row>
    <row r="15" spans="2:9" ht="13.8" hidden="1" x14ac:dyDescent="0.25">
      <c r="B15" s="134" t="s">
        <v>1276</v>
      </c>
      <c r="C15" s="135">
        <v>0</v>
      </c>
      <c r="E15" s="132"/>
      <c r="F15" s="133"/>
    </row>
    <row r="16" spans="2:9" ht="13.8" x14ac:dyDescent="0.25">
      <c r="B16" s="134" t="s">
        <v>1277</v>
      </c>
      <c r="C16" s="135">
        <v>6647.4384800000007</v>
      </c>
      <c r="D16" s="77"/>
      <c r="E16" s="132"/>
      <c r="F16" s="133"/>
    </row>
    <row r="17" spans="2:6" ht="13.8" x14ac:dyDescent="0.25">
      <c r="B17" s="134" t="s">
        <v>1278</v>
      </c>
      <c r="C17" s="135">
        <v>1889.3530000000001</v>
      </c>
      <c r="D17" s="77"/>
      <c r="E17" s="132"/>
      <c r="F17" s="133"/>
    </row>
    <row r="18" spans="2:6" ht="27.6" x14ac:dyDescent="0.25">
      <c r="B18" s="130" t="s">
        <v>1279</v>
      </c>
      <c r="C18" s="131">
        <v>107695.55064</v>
      </c>
      <c r="E18" s="132"/>
      <c r="F18" s="133"/>
    </row>
    <row r="19" spans="2:6" ht="27.6" x14ac:dyDescent="0.25">
      <c r="B19" s="130" t="s">
        <v>1280</v>
      </c>
      <c r="C19" s="131">
        <v>98162.082070000004</v>
      </c>
      <c r="E19" s="132"/>
      <c r="F19" s="133"/>
    </row>
    <row r="20" spans="2:6" ht="96.6" hidden="1" x14ac:dyDescent="0.25">
      <c r="B20" s="130" t="s">
        <v>1281</v>
      </c>
      <c r="C20" s="131">
        <v>0</v>
      </c>
    </row>
    <row r="21" spans="2:6" x14ac:dyDescent="0.25">
      <c r="B21" s="68" t="s">
        <v>1263</v>
      </c>
    </row>
  </sheetData>
  <autoFilter ref="B2:C21" xr:uid="{00000000-0009-0000-0000-000005000000}">
    <filterColumn colId="1">
      <filters blank="1">
        <filter val="1,251.3"/>
        <filter val="1,889.4"/>
        <filter val="107,695.6"/>
        <filter val="121,632.2"/>
        <filter val="19,182.0"/>
        <filter val="2,170.5"/>
        <filter val="31,572.2"/>
        <filter val="336.5"/>
        <filter val="359,062.1"/>
        <filter val="6,647.4"/>
        <filter val="95.1"/>
        <filter val="98,162.1"/>
        <filter val="ფაქტი"/>
      </filters>
    </filterColumn>
  </autoFilter>
  <mergeCells count="1">
    <mergeCell ref="B2:B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I219"/>
  <sheetViews>
    <sheetView view="pageBreakPreview" zoomScaleNormal="100" zoomScaleSheetLayoutView="100" workbookViewId="0">
      <pane xSplit="3" ySplit="1" topLeftCell="D11" activePane="bottomRight" state="frozen"/>
      <selection activeCell="L14" sqref="L14"/>
      <selection pane="topRight" activeCell="L14" sqref="L14"/>
      <selection pane="bottomLeft" activeCell="L14" sqref="L14"/>
      <selection pane="bottomRight" activeCell="L14" sqref="L14"/>
    </sheetView>
  </sheetViews>
  <sheetFormatPr defaultColWidth="9.109375" defaultRowHeight="14.4" x14ac:dyDescent="0.3"/>
  <cols>
    <col min="1" max="1" width="9.109375" style="138"/>
    <col min="2" max="2" width="9.109375" style="137"/>
    <col min="3" max="3" width="43.5546875" style="138" customWidth="1"/>
    <col min="4" max="9" width="16.88671875" style="138" customWidth="1"/>
    <col min="10" max="16384" width="9.109375" style="138"/>
  </cols>
  <sheetData>
    <row r="1" spans="2:9" ht="15" thickBot="1" x14ac:dyDescent="0.35"/>
    <row r="2" spans="2:9" ht="36.6" thickBot="1" x14ac:dyDescent="0.35">
      <c r="B2" s="139" t="s">
        <v>1282</v>
      </c>
      <c r="C2" s="140" t="s">
        <v>1283</v>
      </c>
      <c r="D2" s="141" t="s">
        <v>1284</v>
      </c>
      <c r="E2" s="141" t="s">
        <v>1285</v>
      </c>
      <c r="F2" s="141" t="s">
        <v>1286</v>
      </c>
      <c r="G2" s="140" t="s">
        <v>1287</v>
      </c>
      <c r="H2" s="141" t="s">
        <v>1285</v>
      </c>
      <c r="I2" s="141" t="s">
        <v>1286</v>
      </c>
    </row>
    <row r="3" spans="2:9" ht="15" thickBot="1" x14ac:dyDescent="0.35">
      <c r="B3" s="142" t="s">
        <v>572</v>
      </c>
      <c r="C3" s="143" t="s">
        <v>1288</v>
      </c>
      <c r="D3" s="144">
        <v>4135625.0710000005</v>
      </c>
      <c r="E3" s="144">
        <v>4135625.0710000005</v>
      </c>
      <c r="F3" s="144">
        <v>0</v>
      </c>
      <c r="G3" s="144">
        <v>4135068.9230499999</v>
      </c>
      <c r="H3" s="144">
        <v>4135068.9230499999</v>
      </c>
      <c r="I3" s="144">
        <v>0</v>
      </c>
    </row>
    <row r="4" spans="2:9" ht="15" thickBot="1" x14ac:dyDescent="0.35">
      <c r="B4" s="142" t="s">
        <v>586</v>
      </c>
      <c r="C4" s="143" t="s">
        <v>1289</v>
      </c>
      <c r="D4" s="144">
        <v>1925396.1710000001</v>
      </c>
      <c r="E4" s="144">
        <v>1923614.2290000001</v>
      </c>
      <c r="F4" s="144">
        <v>1781.942</v>
      </c>
      <c r="G4" s="144">
        <v>1938676.84189</v>
      </c>
      <c r="H4" s="144">
        <v>1937329.70603</v>
      </c>
      <c r="I4" s="144">
        <v>1347.1358599999999</v>
      </c>
    </row>
    <row r="5" spans="2:9" ht="36.6" thickBot="1" x14ac:dyDescent="0.35">
      <c r="B5" s="142" t="s">
        <v>550</v>
      </c>
      <c r="C5" s="143" t="s">
        <v>1290</v>
      </c>
      <c r="D5" s="144">
        <v>82208.053</v>
      </c>
      <c r="E5" s="144">
        <v>74718.153999999995</v>
      </c>
      <c r="F5" s="144">
        <v>7489.8989999999994</v>
      </c>
      <c r="G5" s="144">
        <v>94285.039830000009</v>
      </c>
      <c r="H5" s="144">
        <v>90169.426030000002</v>
      </c>
      <c r="I5" s="144">
        <v>4115.6138000000001</v>
      </c>
    </row>
    <row r="6" spans="2:9" ht="24.6" thickBot="1" x14ac:dyDescent="0.35">
      <c r="B6" s="142" t="s">
        <v>640</v>
      </c>
      <c r="C6" s="143" t="s">
        <v>1291</v>
      </c>
      <c r="D6" s="144">
        <v>31840</v>
      </c>
      <c r="E6" s="144">
        <v>31840</v>
      </c>
      <c r="F6" s="144">
        <v>0</v>
      </c>
      <c r="G6" s="144">
        <v>31698.046010000002</v>
      </c>
      <c r="H6" s="144">
        <v>31698.046010000002</v>
      </c>
      <c r="I6" s="144">
        <v>0</v>
      </c>
    </row>
    <row r="7" spans="2:9" ht="24.6" thickBot="1" x14ac:dyDescent="0.35">
      <c r="B7" s="142" t="s">
        <v>642</v>
      </c>
      <c r="C7" s="143" t="s">
        <v>1292</v>
      </c>
      <c r="D7" s="144">
        <v>48224.892999999996</v>
      </c>
      <c r="E7" s="144">
        <v>48224.892999999996</v>
      </c>
      <c r="F7" s="144">
        <v>0</v>
      </c>
      <c r="G7" s="144">
        <v>48103.406460000006</v>
      </c>
      <c r="H7" s="144">
        <v>48103.406460000006</v>
      </c>
      <c r="I7" s="144">
        <v>0</v>
      </c>
    </row>
    <row r="8" spans="2:9" ht="60.6" thickBot="1" x14ac:dyDescent="0.35">
      <c r="B8" s="142" t="s">
        <v>704</v>
      </c>
      <c r="C8" s="143" t="s">
        <v>1293</v>
      </c>
      <c r="D8" s="144">
        <v>5463.3090000000011</v>
      </c>
      <c r="E8" s="144">
        <v>5363.3090000000011</v>
      </c>
      <c r="F8" s="144">
        <v>100</v>
      </c>
      <c r="G8" s="144">
        <v>5421.8813800000007</v>
      </c>
      <c r="H8" s="144">
        <v>5363.2853800000003</v>
      </c>
      <c r="I8" s="144">
        <v>58.596000000000004</v>
      </c>
    </row>
    <row r="9" spans="2:9" ht="15" thickBot="1" x14ac:dyDescent="0.35">
      <c r="B9" s="142" t="s">
        <v>905</v>
      </c>
      <c r="C9" s="143" t="s">
        <v>1294</v>
      </c>
      <c r="D9" s="144">
        <v>2428.6</v>
      </c>
      <c r="E9" s="144">
        <v>278.60000000000002</v>
      </c>
      <c r="F9" s="144">
        <v>2150</v>
      </c>
      <c r="G9" s="144">
        <v>1995.9036900000001</v>
      </c>
      <c r="H9" s="144">
        <v>268.75139999999999</v>
      </c>
      <c r="I9" s="144">
        <v>1727.15229</v>
      </c>
    </row>
    <row r="10" spans="2:9" ht="15" thickBot="1" x14ac:dyDescent="0.35">
      <c r="B10" s="142" t="s">
        <v>1295</v>
      </c>
      <c r="C10" s="143" t="s">
        <v>1296</v>
      </c>
      <c r="D10" s="144">
        <v>8115</v>
      </c>
      <c r="E10" s="144">
        <v>0</v>
      </c>
      <c r="F10" s="144">
        <v>8115</v>
      </c>
      <c r="G10" s="144">
        <v>7196.2683500000003</v>
      </c>
      <c r="H10" s="144">
        <v>0</v>
      </c>
      <c r="I10" s="144">
        <v>7196.2683500000003</v>
      </c>
    </row>
    <row r="11" spans="2:9" ht="24.6" thickBot="1" x14ac:dyDescent="0.35">
      <c r="B11" s="142" t="s">
        <v>496</v>
      </c>
      <c r="C11" s="143" t="s">
        <v>497</v>
      </c>
      <c r="D11" s="144">
        <v>6186.1270000000004</v>
      </c>
      <c r="E11" s="144">
        <v>6186.1270000000004</v>
      </c>
      <c r="F11" s="144">
        <v>0</v>
      </c>
      <c r="G11" s="144">
        <v>6186.1269200000006</v>
      </c>
      <c r="H11" s="144">
        <v>6186.1269200000006</v>
      </c>
      <c r="I11" s="144">
        <v>0</v>
      </c>
    </row>
    <row r="12" spans="2:9" ht="15" thickBot="1" x14ac:dyDescent="0.35">
      <c r="B12" s="145" t="s">
        <v>1297</v>
      </c>
      <c r="C12" s="146" t="s">
        <v>1298</v>
      </c>
      <c r="D12" s="147">
        <v>6245487.2240000013</v>
      </c>
      <c r="E12" s="147">
        <v>6225850.3830000013</v>
      </c>
      <c r="F12" s="147">
        <v>19636.841</v>
      </c>
      <c r="G12" s="147">
        <v>6268632.4375799997</v>
      </c>
      <c r="H12" s="147">
        <v>6254187.6712799994</v>
      </c>
      <c r="I12" s="147">
        <v>14444.766299999999</v>
      </c>
    </row>
    <row r="13" spans="2:9" ht="52.5" customHeight="1" thickBot="1" x14ac:dyDescent="0.35">
      <c r="B13" s="145" t="s">
        <v>1282</v>
      </c>
      <c r="C13" s="140" t="s">
        <v>1283</v>
      </c>
      <c r="D13" s="141" t="s">
        <v>1284</v>
      </c>
      <c r="E13" s="141" t="s">
        <v>1285</v>
      </c>
      <c r="F13" s="141" t="s">
        <v>1286</v>
      </c>
      <c r="G13" s="140" t="s">
        <v>1287</v>
      </c>
      <c r="H13" s="141" t="s">
        <v>1285</v>
      </c>
      <c r="I13" s="141" t="s">
        <v>1286</v>
      </c>
    </row>
    <row r="14" spans="2:9" ht="24.6" thickBot="1" x14ac:dyDescent="0.35">
      <c r="B14" s="142" t="s">
        <v>696</v>
      </c>
      <c r="C14" s="143" t="s">
        <v>1299</v>
      </c>
      <c r="D14" s="144">
        <v>683969.42200000002</v>
      </c>
      <c r="E14" s="144">
        <v>683768.152</v>
      </c>
      <c r="F14" s="144">
        <v>201.27</v>
      </c>
      <c r="G14" s="144">
        <v>688085.64865999995</v>
      </c>
      <c r="H14" s="144">
        <v>687936.14865999995</v>
      </c>
      <c r="I14" s="144">
        <v>149.5</v>
      </c>
    </row>
    <row r="15" spans="2:9" ht="15" thickBot="1" x14ac:dyDescent="0.35">
      <c r="B15" s="142" t="s">
        <v>676</v>
      </c>
      <c r="C15" s="143" t="s">
        <v>1300</v>
      </c>
      <c r="D15" s="144">
        <v>389700.87000000005</v>
      </c>
      <c r="E15" s="144">
        <v>389700.87000000005</v>
      </c>
      <c r="F15" s="144">
        <v>0</v>
      </c>
      <c r="G15" s="144">
        <v>390750.39784000005</v>
      </c>
      <c r="H15" s="144">
        <v>390750.39784000005</v>
      </c>
      <c r="I15" s="144">
        <v>0</v>
      </c>
    </row>
    <row r="16" spans="2:9" ht="15" thickBot="1" x14ac:dyDescent="0.35">
      <c r="B16" s="142" t="s">
        <v>692</v>
      </c>
      <c r="C16" s="143" t="s">
        <v>1301</v>
      </c>
      <c r="D16" s="144">
        <v>233526.33499999993</v>
      </c>
      <c r="E16" s="144">
        <v>233526.33499999993</v>
      </c>
      <c r="F16" s="144">
        <v>0</v>
      </c>
      <c r="G16" s="144">
        <v>233526.16490999993</v>
      </c>
      <c r="H16" s="144">
        <v>233526.16490999993</v>
      </c>
      <c r="I16" s="144">
        <v>0</v>
      </c>
    </row>
    <row r="17" spans="2:9" ht="24.6" thickBot="1" x14ac:dyDescent="0.35">
      <c r="B17" s="142" t="s">
        <v>524</v>
      </c>
      <c r="C17" s="143" t="s">
        <v>1302</v>
      </c>
      <c r="D17" s="144">
        <v>203589</v>
      </c>
      <c r="E17" s="144">
        <v>203589</v>
      </c>
      <c r="F17" s="144">
        <v>0</v>
      </c>
      <c r="G17" s="144">
        <v>203519.85047999999</v>
      </c>
      <c r="H17" s="144">
        <v>203519.85047999999</v>
      </c>
      <c r="I17" s="144">
        <v>0</v>
      </c>
    </row>
    <row r="18" spans="2:9" ht="15" thickBot="1" x14ac:dyDescent="0.35">
      <c r="B18" s="142" t="s">
        <v>690</v>
      </c>
      <c r="C18" s="143" t="s">
        <v>1303</v>
      </c>
      <c r="D18" s="144">
        <v>168589.16800000001</v>
      </c>
      <c r="E18" s="144">
        <v>168589.16800000001</v>
      </c>
      <c r="F18" s="144">
        <v>0</v>
      </c>
      <c r="G18" s="144">
        <v>168589.16769999999</v>
      </c>
      <c r="H18" s="144">
        <v>168589.16769999999</v>
      </c>
      <c r="I18" s="144">
        <v>0</v>
      </c>
    </row>
    <row r="19" spans="2:9" ht="15" thickBot="1" x14ac:dyDescent="0.35">
      <c r="B19" s="142" t="s">
        <v>404</v>
      </c>
      <c r="C19" s="143" t="s">
        <v>1304</v>
      </c>
      <c r="D19" s="144">
        <v>120044.43</v>
      </c>
      <c r="E19" s="144">
        <v>120044.43</v>
      </c>
      <c r="F19" s="144">
        <v>0</v>
      </c>
      <c r="G19" s="144">
        <v>119987.43167000001</v>
      </c>
      <c r="H19" s="144">
        <v>119987.43167000001</v>
      </c>
      <c r="I19" s="144">
        <v>0</v>
      </c>
    </row>
    <row r="20" spans="2:9" ht="15" thickBot="1" x14ac:dyDescent="0.35">
      <c r="B20" s="142" t="s">
        <v>698</v>
      </c>
      <c r="C20" s="143" t="s">
        <v>1305</v>
      </c>
      <c r="D20" s="144">
        <v>154517.59000000003</v>
      </c>
      <c r="E20" s="144">
        <v>154517.59000000003</v>
      </c>
      <c r="F20" s="144">
        <v>0</v>
      </c>
      <c r="G20" s="144">
        <v>154479.95192999998</v>
      </c>
      <c r="H20" s="144">
        <v>154479.95192999998</v>
      </c>
      <c r="I20" s="144">
        <v>0</v>
      </c>
    </row>
    <row r="21" spans="2:9" ht="36.6" thickBot="1" x14ac:dyDescent="0.35">
      <c r="B21" s="142" t="s">
        <v>706</v>
      </c>
      <c r="C21" s="143" t="s">
        <v>1306</v>
      </c>
      <c r="D21" s="144">
        <v>107361.327</v>
      </c>
      <c r="E21" s="144">
        <v>100136.92700000001</v>
      </c>
      <c r="F21" s="144">
        <v>7224.4</v>
      </c>
      <c r="G21" s="144">
        <v>107123.99679000002</v>
      </c>
      <c r="H21" s="144">
        <v>100651.44979000001</v>
      </c>
      <c r="I21" s="144">
        <v>6472.5470000000005</v>
      </c>
    </row>
    <row r="22" spans="2:9" ht="15" thickBot="1" x14ac:dyDescent="0.35">
      <c r="B22" s="142" t="s">
        <v>684</v>
      </c>
      <c r="C22" s="143" t="s">
        <v>1307</v>
      </c>
      <c r="D22" s="144">
        <v>111979.7</v>
      </c>
      <c r="E22" s="144">
        <v>111979.7</v>
      </c>
      <c r="F22" s="144">
        <v>0</v>
      </c>
      <c r="G22" s="144">
        <v>111979.69897</v>
      </c>
      <c r="H22" s="144">
        <v>111979.69897</v>
      </c>
      <c r="I22" s="144">
        <v>0</v>
      </c>
    </row>
    <row r="23" spans="2:9" ht="15" thickBot="1" x14ac:dyDescent="0.35">
      <c r="B23" s="142" t="s">
        <v>678</v>
      </c>
      <c r="C23" s="143" t="s">
        <v>1308</v>
      </c>
      <c r="D23" s="144">
        <v>65043.689000000013</v>
      </c>
      <c r="E23" s="144">
        <v>64660.543000000012</v>
      </c>
      <c r="F23" s="144">
        <v>383.14600000000002</v>
      </c>
      <c r="G23" s="144">
        <v>64956.975869999995</v>
      </c>
      <c r="H23" s="144">
        <v>64660.525499999996</v>
      </c>
      <c r="I23" s="144">
        <v>296.45037000000002</v>
      </c>
    </row>
    <row r="24" spans="2:9" ht="24.6" thickBot="1" x14ac:dyDescent="0.35">
      <c r="B24" s="142" t="s">
        <v>680</v>
      </c>
      <c r="C24" s="143" t="s">
        <v>1309</v>
      </c>
      <c r="D24" s="144">
        <v>63437.464999999997</v>
      </c>
      <c r="E24" s="144">
        <v>48437.464999999997</v>
      </c>
      <c r="F24" s="144">
        <v>15000</v>
      </c>
      <c r="G24" s="144">
        <v>62241.055479999995</v>
      </c>
      <c r="H24" s="144">
        <v>48437.452449999997</v>
      </c>
      <c r="I24" s="144">
        <v>13803.60303</v>
      </c>
    </row>
    <row r="25" spans="2:9" ht="24.6" thickBot="1" x14ac:dyDescent="0.35">
      <c r="B25" s="142" t="s">
        <v>908</v>
      </c>
      <c r="C25" s="143" t="s">
        <v>1310</v>
      </c>
      <c r="D25" s="144">
        <v>60606.253000000004</v>
      </c>
      <c r="E25" s="144">
        <v>60606.253000000004</v>
      </c>
      <c r="F25" s="144">
        <v>0</v>
      </c>
      <c r="G25" s="144">
        <v>60579.841669999994</v>
      </c>
      <c r="H25" s="144">
        <v>60579.841669999994</v>
      </c>
      <c r="I25" s="144">
        <v>0</v>
      </c>
    </row>
    <row r="26" spans="2:9" ht="15" thickBot="1" x14ac:dyDescent="0.35">
      <c r="B26" s="142" t="s">
        <v>410</v>
      </c>
      <c r="C26" s="143" t="s">
        <v>1311</v>
      </c>
      <c r="D26" s="144">
        <v>49567.58193</v>
      </c>
      <c r="E26" s="144">
        <v>49567.58193</v>
      </c>
      <c r="F26" s="144">
        <v>0</v>
      </c>
      <c r="G26" s="144">
        <v>49071.248170000006</v>
      </c>
      <c r="H26" s="144">
        <v>49071.248170000006</v>
      </c>
      <c r="I26" s="144">
        <v>0</v>
      </c>
    </row>
    <row r="27" spans="2:9" ht="24.6" thickBot="1" x14ac:dyDescent="0.35">
      <c r="B27" s="142" t="s">
        <v>688</v>
      </c>
      <c r="C27" s="143" t="s">
        <v>1312</v>
      </c>
      <c r="D27" s="144">
        <v>59579.065999999992</v>
      </c>
      <c r="E27" s="144">
        <v>50625.965999999993</v>
      </c>
      <c r="F27" s="144">
        <v>8953.1</v>
      </c>
      <c r="G27" s="144">
        <v>57705.712030000002</v>
      </c>
      <c r="H27" s="144">
        <v>54637.99682</v>
      </c>
      <c r="I27" s="144">
        <v>3067.7152099999998</v>
      </c>
    </row>
    <row r="28" spans="2:9" ht="15" thickBot="1" x14ac:dyDescent="0.35">
      <c r="B28" s="142" t="s">
        <v>420</v>
      </c>
      <c r="C28" s="143" t="s">
        <v>1313</v>
      </c>
      <c r="D28" s="144">
        <v>26316</v>
      </c>
      <c r="E28" s="144">
        <v>26316</v>
      </c>
      <c r="F28" s="144">
        <v>0</v>
      </c>
      <c r="G28" s="144">
        <v>25448.495129999996</v>
      </c>
      <c r="H28" s="144">
        <v>25448.495129999996</v>
      </c>
      <c r="I28" s="144">
        <v>0</v>
      </c>
    </row>
    <row r="29" spans="2:9" ht="24.6" thickBot="1" x14ac:dyDescent="0.35">
      <c r="B29" s="142" t="s">
        <v>406</v>
      </c>
      <c r="C29" s="143" t="s">
        <v>1314</v>
      </c>
      <c r="D29" s="144">
        <v>34330.928</v>
      </c>
      <c r="E29" s="144">
        <v>31225.1</v>
      </c>
      <c r="F29" s="144">
        <v>3105.828</v>
      </c>
      <c r="G29" s="144">
        <v>34313.215170000003</v>
      </c>
      <c r="H29" s="144">
        <v>31220.86881</v>
      </c>
      <c r="I29" s="144">
        <v>3092.34636</v>
      </c>
    </row>
    <row r="30" spans="2:9" ht="24.6" thickBot="1" x14ac:dyDescent="0.35">
      <c r="B30" s="142" t="s">
        <v>1315</v>
      </c>
      <c r="C30" s="143" t="s">
        <v>1316</v>
      </c>
      <c r="D30" s="144">
        <v>0</v>
      </c>
      <c r="E30" s="144">
        <v>0</v>
      </c>
      <c r="F30" s="144">
        <v>0</v>
      </c>
      <c r="G30" s="144">
        <v>0</v>
      </c>
      <c r="H30" s="144">
        <v>0</v>
      </c>
      <c r="I30" s="144">
        <v>0</v>
      </c>
    </row>
    <row r="31" spans="2:9" ht="15" thickBot="1" x14ac:dyDescent="0.35">
      <c r="B31" s="142" t="s">
        <v>899</v>
      </c>
      <c r="C31" s="143" t="s">
        <v>1317</v>
      </c>
      <c r="D31" s="144">
        <v>15400</v>
      </c>
      <c r="E31" s="144">
        <v>15400</v>
      </c>
      <c r="F31" s="144">
        <v>0</v>
      </c>
      <c r="G31" s="144">
        <v>15399.99935</v>
      </c>
      <c r="H31" s="144">
        <v>15399.99935</v>
      </c>
      <c r="I31" s="144">
        <v>0</v>
      </c>
    </row>
    <row r="32" spans="2:9" ht="48.6" thickBot="1" x14ac:dyDescent="0.35">
      <c r="B32" s="142" t="s">
        <v>700</v>
      </c>
      <c r="C32" s="143" t="s">
        <v>1318</v>
      </c>
      <c r="D32" s="144">
        <v>176554.87599999996</v>
      </c>
      <c r="E32" s="144">
        <v>11919.876</v>
      </c>
      <c r="F32" s="144">
        <v>164634.99999999997</v>
      </c>
      <c r="G32" s="144">
        <v>163211.31378000003</v>
      </c>
      <c r="H32" s="144">
        <v>11883.28016</v>
      </c>
      <c r="I32" s="144">
        <v>151328.03362000003</v>
      </c>
    </row>
    <row r="33" spans="2:9" ht="48.6" thickBot="1" x14ac:dyDescent="0.35">
      <c r="B33" s="142" t="s">
        <v>454</v>
      </c>
      <c r="C33" s="143" t="s">
        <v>1319</v>
      </c>
      <c r="D33" s="144">
        <v>5561.3909999999996</v>
      </c>
      <c r="E33" s="144">
        <v>5561.3909999999996</v>
      </c>
      <c r="F33" s="144">
        <v>0</v>
      </c>
      <c r="G33" s="144">
        <v>5561.3898799999997</v>
      </c>
      <c r="H33" s="144">
        <v>5561.3898799999997</v>
      </c>
      <c r="I33" s="144">
        <v>0</v>
      </c>
    </row>
    <row r="34" spans="2:9" ht="15" thickBot="1" x14ac:dyDescent="0.35">
      <c r="B34" s="142" t="s">
        <v>903</v>
      </c>
      <c r="C34" s="143" t="s">
        <v>1320</v>
      </c>
      <c r="D34" s="144">
        <v>10898.9</v>
      </c>
      <c r="E34" s="144">
        <v>9495</v>
      </c>
      <c r="F34" s="144">
        <v>1403.9</v>
      </c>
      <c r="G34" s="144">
        <v>10691.46147</v>
      </c>
      <c r="H34" s="144">
        <v>9479.7992599999998</v>
      </c>
      <c r="I34" s="144">
        <v>1211.6622100000002</v>
      </c>
    </row>
    <row r="35" spans="2:9" ht="24.6" thickBot="1" x14ac:dyDescent="0.35">
      <c r="B35" s="142" t="s">
        <v>538</v>
      </c>
      <c r="C35" s="143" t="s">
        <v>1321</v>
      </c>
      <c r="D35" s="144">
        <v>13106.199999999999</v>
      </c>
      <c r="E35" s="144">
        <v>8011.7999999999993</v>
      </c>
      <c r="F35" s="144">
        <v>5094.3999999999996</v>
      </c>
      <c r="G35" s="144">
        <v>12268.01021</v>
      </c>
      <c r="H35" s="144">
        <v>8008.9651099999992</v>
      </c>
      <c r="I35" s="144">
        <v>4259.0451000000003</v>
      </c>
    </row>
    <row r="36" spans="2:9" ht="24.6" thickBot="1" x14ac:dyDescent="0.35">
      <c r="B36" s="142" t="s">
        <v>682</v>
      </c>
      <c r="C36" s="143" t="s">
        <v>1322</v>
      </c>
      <c r="D36" s="144">
        <v>15181.245999999999</v>
      </c>
      <c r="E36" s="144">
        <v>15181.245999999999</v>
      </c>
      <c r="F36" s="144">
        <v>0</v>
      </c>
      <c r="G36" s="144">
        <v>15181.240600000001</v>
      </c>
      <c r="H36" s="144">
        <v>15181.240600000001</v>
      </c>
      <c r="I36" s="144">
        <v>0</v>
      </c>
    </row>
    <row r="37" spans="2:9" ht="15" thickBot="1" x14ac:dyDescent="0.35">
      <c r="B37" s="142" t="s">
        <v>973</v>
      </c>
      <c r="C37" s="143" t="s">
        <v>1323</v>
      </c>
      <c r="D37" s="144">
        <v>3410</v>
      </c>
      <c r="E37" s="144">
        <v>3410</v>
      </c>
      <c r="F37" s="144">
        <v>0</v>
      </c>
      <c r="G37" s="144">
        <v>2790.72939</v>
      </c>
      <c r="H37" s="144">
        <v>2790.72939</v>
      </c>
      <c r="I37" s="144">
        <v>0</v>
      </c>
    </row>
    <row r="38" spans="2:9" ht="15" thickBot="1" x14ac:dyDescent="0.35">
      <c r="B38" s="142" t="s">
        <v>686</v>
      </c>
      <c r="C38" s="143" t="s">
        <v>1324</v>
      </c>
      <c r="D38" s="144">
        <v>1592.6379999999999</v>
      </c>
      <c r="E38" s="144">
        <v>1592.6379999999999</v>
      </c>
      <c r="F38" s="144">
        <v>0</v>
      </c>
      <c r="G38" s="144">
        <v>1592.63705</v>
      </c>
      <c r="H38" s="144">
        <v>1592.63705</v>
      </c>
      <c r="I38" s="144">
        <v>0</v>
      </c>
    </row>
    <row r="39" spans="2:9" ht="24.6" thickBot="1" x14ac:dyDescent="0.35">
      <c r="B39" s="142" t="s">
        <v>1325</v>
      </c>
      <c r="C39" s="143" t="s">
        <v>1326</v>
      </c>
      <c r="D39" s="144">
        <v>29856</v>
      </c>
      <c r="E39" s="144">
        <v>0</v>
      </c>
      <c r="F39" s="144">
        <v>29856</v>
      </c>
      <c r="G39" s="144">
        <v>25020.604800000005</v>
      </c>
      <c r="H39" s="144">
        <v>0</v>
      </c>
      <c r="I39" s="144">
        <v>25020.604800000005</v>
      </c>
    </row>
    <row r="40" spans="2:9" ht="48.6" thickBot="1" x14ac:dyDescent="0.35">
      <c r="B40" s="142" t="s">
        <v>1327</v>
      </c>
      <c r="C40" s="143" t="s">
        <v>1328</v>
      </c>
      <c r="D40" s="144">
        <v>168538.54</v>
      </c>
      <c r="E40" s="144">
        <v>0</v>
      </c>
      <c r="F40" s="144">
        <v>168538.54</v>
      </c>
      <c r="G40" s="144">
        <v>144133.27244000003</v>
      </c>
      <c r="H40" s="144">
        <v>0</v>
      </c>
      <c r="I40" s="144">
        <v>144133.27244000003</v>
      </c>
    </row>
    <row r="41" spans="2:9" ht="24.6" thickBot="1" x14ac:dyDescent="0.35">
      <c r="B41" s="142" t="s">
        <v>912</v>
      </c>
      <c r="C41" s="143" t="s">
        <v>1329</v>
      </c>
      <c r="D41" s="144">
        <v>1335.058</v>
      </c>
      <c r="E41" s="144">
        <v>14.058</v>
      </c>
      <c r="F41" s="144">
        <v>1321</v>
      </c>
      <c r="G41" s="144">
        <v>1021.27175</v>
      </c>
      <c r="H41" s="144">
        <v>13.65551</v>
      </c>
      <c r="I41" s="144">
        <v>1007.6162399999999</v>
      </c>
    </row>
    <row r="42" spans="2:9" ht="15" thickBot="1" x14ac:dyDescent="0.35">
      <c r="B42" s="145" t="s">
        <v>1330</v>
      </c>
      <c r="C42" s="146" t="s">
        <v>1298</v>
      </c>
      <c r="D42" s="147">
        <v>2973593.6739299996</v>
      </c>
      <c r="E42" s="147">
        <v>2567877.0899299998</v>
      </c>
      <c r="F42" s="147">
        <v>405716.58399999997</v>
      </c>
      <c r="G42" s="147">
        <v>2929230.7831900008</v>
      </c>
      <c r="H42" s="147">
        <v>2575388.386810001</v>
      </c>
      <c r="I42" s="147">
        <v>353842.39638000005</v>
      </c>
    </row>
    <row r="43" spans="2:9" ht="36.6" thickBot="1" x14ac:dyDescent="0.35">
      <c r="B43" s="145" t="s">
        <v>1282</v>
      </c>
      <c r="C43" s="140" t="s">
        <v>1283</v>
      </c>
      <c r="D43" s="141" t="s">
        <v>1284</v>
      </c>
      <c r="E43" s="141" t="s">
        <v>1285</v>
      </c>
      <c r="F43" s="141" t="s">
        <v>1286</v>
      </c>
      <c r="G43" s="140" t="s">
        <v>1287</v>
      </c>
      <c r="H43" s="141" t="s">
        <v>1285</v>
      </c>
      <c r="I43" s="141" t="s">
        <v>1286</v>
      </c>
    </row>
    <row r="44" spans="2:9" ht="24.6" thickBot="1" x14ac:dyDescent="0.35">
      <c r="B44" s="142" t="s">
        <v>502</v>
      </c>
      <c r="C44" s="143" t="s">
        <v>1331</v>
      </c>
      <c r="D44" s="144">
        <v>1859410</v>
      </c>
      <c r="E44" s="144">
        <v>1859410</v>
      </c>
      <c r="F44" s="144">
        <v>0</v>
      </c>
      <c r="G44" s="144">
        <v>1955835.01804</v>
      </c>
      <c r="H44" s="144">
        <v>1955835.01804</v>
      </c>
      <c r="I44" s="144">
        <v>0</v>
      </c>
    </row>
    <row r="45" spans="2:9" ht="24.6" thickBot="1" x14ac:dyDescent="0.35">
      <c r="B45" s="142" t="s">
        <v>510</v>
      </c>
      <c r="C45" s="143" t="s">
        <v>1332</v>
      </c>
      <c r="D45" s="144">
        <v>648032.76</v>
      </c>
      <c r="E45" s="144">
        <v>539832.76</v>
      </c>
      <c r="F45" s="144">
        <v>108200</v>
      </c>
      <c r="G45" s="144">
        <v>579756.20337999996</v>
      </c>
      <c r="H45" s="144">
        <v>543131.47016999999</v>
      </c>
      <c r="I45" s="144">
        <v>36624.733210000006</v>
      </c>
    </row>
    <row r="46" spans="2:9" ht="24.6" thickBot="1" x14ac:dyDescent="0.35">
      <c r="B46" s="142" t="s">
        <v>512</v>
      </c>
      <c r="C46" s="143" t="s">
        <v>1333</v>
      </c>
      <c r="D46" s="144">
        <v>440401.69</v>
      </c>
      <c r="E46" s="144">
        <v>440401.69</v>
      </c>
      <c r="F46" s="144">
        <v>0</v>
      </c>
      <c r="G46" s="144">
        <v>445471.06073999999</v>
      </c>
      <c r="H46" s="144">
        <v>445471.06073999999</v>
      </c>
      <c r="I46" s="144">
        <v>0</v>
      </c>
    </row>
    <row r="47" spans="2:9" ht="48.6" thickBot="1" x14ac:dyDescent="0.35">
      <c r="B47" s="142" t="s">
        <v>1025</v>
      </c>
      <c r="C47" s="143" t="s">
        <v>1334</v>
      </c>
      <c r="D47" s="144">
        <v>123439.88399999999</v>
      </c>
      <c r="E47" s="144">
        <v>123439.88399999999</v>
      </c>
      <c r="F47" s="144">
        <v>0</v>
      </c>
      <c r="G47" s="144">
        <v>123424.026</v>
      </c>
      <c r="H47" s="144">
        <v>123424.026</v>
      </c>
      <c r="I47" s="144">
        <v>0</v>
      </c>
    </row>
    <row r="48" spans="2:9" ht="24.6" thickBot="1" x14ac:dyDescent="0.35">
      <c r="B48" s="142" t="s">
        <v>462</v>
      </c>
      <c r="C48" s="143" t="s">
        <v>1335</v>
      </c>
      <c r="D48" s="144">
        <v>115150</v>
      </c>
      <c r="E48" s="144">
        <v>115150</v>
      </c>
      <c r="F48" s="144">
        <v>0</v>
      </c>
      <c r="G48" s="144">
        <v>137887.88314999998</v>
      </c>
      <c r="H48" s="144">
        <v>137887.88314999998</v>
      </c>
      <c r="I48" s="144">
        <v>0</v>
      </c>
    </row>
    <row r="49" spans="2:9" ht="24.6" thickBot="1" x14ac:dyDescent="0.35">
      <c r="B49" s="142" t="s">
        <v>486</v>
      </c>
      <c r="C49" s="143" t="s">
        <v>1336</v>
      </c>
      <c r="D49" s="144">
        <v>176166.6</v>
      </c>
      <c r="E49" s="144">
        <v>176166.6</v>
      </c>
      <c r="F49" s="144">
        <v>0</v>
      </c>
      <c r="G49" s="144">
        <v>175863.96806000001</v>
      </c>
      <c r="H49" s="144">
        <v>175863.96806000001</v>
      </c>
      <c r="I49" s="144">
        <v>0</v>
      </c>
    </row>
    <row r="50" spans="2:9" ht="24.6" thickBot="1" x14ac:dyDescent="0.35">
      <c r="B50" s="142" t="s">
        <v>450</v>
      </c>
      <c r="C50" s="143" t="s">
        <v>1337</v>
      </c>
      <c r="D50" s="144">
        <v>57566.438000000002</v>
      </c>
      <c r="E50" s="144">
        <v>52496.438000000002</v>
      </c>
      <c r="F50" s="144">
        <v>5070</v>
      </c>
      <c r="G50" s="144">
        <v>39434.578060000007</v>
      </c>
      <c r="H50" s="144">
        <v>36786.607740000007</v>
      </c>
      <c r="I50" s="144">
        <v>2647.9703199999999</v>
      </c>
    </row>
    <row r="51" spans="2:9" ht="15" thickBot="1" x14ac:dyDescent="0.35">
      <c r="B51" s="142" t="s">
        <v>514</v>
      </c>
      <c r="C51" s="143" t="s">
        <v>1338</v>
      </c>
      <c r="D51" s="144">
        <v>30734</v>
      </c>
      <c r="E51" s="144">
        <v>30734</v>
      </c>
      <c r="F51" s="144">
        <v>0</v>
      </c>
      <c r="G51" s="144">
        <v>30724.683840000002</v>
      </c>
      <c r="H51" s="144">
        <v>30724.683840000002</v>
      </c>
      <c r="I51" s="144">
        <v>0</v>
      </c>
    </row>
    <row r="52" spans="2:9" ht="15" thickBot="1" x14ac:dyDescent="0.35">
      <c r="B52" s="142" t="s">
        <v>438</v>
      </c>
      <c r="C52" s="143" t="s">
        <v>1339</v>
      </c>
      <c r="D52" s="144">
        <v>27269.862000000001</v>
      </c>
      <c r="E52" s="144">
        <v>20105.169000000002</v>
      </c>
      <c r="F52" s="144">
        <v>7164.6930000000002</v>
      </c>
      <c r="G52" s="144">
        <v>27162.04016</v>
      </c>
      <c r="H52" s="144">
        <v>19998.23144</v>
      </c>
      <c r="I52" s="144">
        <v>7163.80872</v>
      </c>
    </row>
    <row r="53" spans="2:9" ht="48.6" thickBot="1" x14ac:dyDescent="0.35">
      <c r="B53" s="142" t="s">
        <v>456</v>
      </c>
      <c r="C53" s="143" t="s">
        <v>1340</v>
      </c>
      <c r="D53" s="144">
        <v>11318.636</v>
      </c>
      <c r="E53" s="144">
        <v>11318.636</v>
      </c>
      <c r="F53" s="144">
        <v>0</v>
      </c>
      <c r="G53" s="144">
        <v>11318.635759999999</v>
      </c>
      <c r="H53" s="144">
        <v>11318.635759999999</v>
      </c>
      <c r="I53" s="144">
        <v>0</v>
      </c>
    </row>
    <row r="54" spans="2:9" ht="24.6" thickBot="1" x14ac:dyDescent="0.35">
      <c r="B54" s="142" t="s">
        <v>458</v>
      </c>
      <c r="C54" s="143" t="s">
        <v>1341</v>
      </c>
      <c r="D54" s="144">
        <v>11620</v>
      </c>
      <c r="E54" s="144">
        <v>11620</v>
      </c>
      <c r="F54" s="144">
        <v>0</v>
      </c>
      <c r="G54" s="144">
        <v>7967.07096</v>
      </c>
      <c r="H54" s="144">
        <v>7967.07096</v>
      </c>
      <c r="I54" s="144">
        <v>0</v>
      </c>
    </row>
    <row r="55" spans="2:9" ht="24.6" thickBot="1" x14ac:dyDescent="0.35">
      <c r="B55" s="142" t="s">
        <v>500</v>
      </c>
      <c r="C55" s="143" t="s">
        <v>1342</v>
      </c>
      <c r="D55" s="144">
        <v>7987.55</v>
      </c>
      <c r="E55" s="144">
        <v>7987.55</v>
      </c>
      <c r="F55" s="144">
        <v>0</v>
      </c>
      <c r="G55" s="144">
        <v>7966.47865</v>
      </c>
      <c r="H55" s="144">
        <v>7966.47865</v>
      </c>
      <c r="I55" s="144">
        <v>0</v>
      </c>
    </row>
    <row r="56" spans="2:9" ht="15" thickBot="1" x14ac:dyDescent="0.35">
      <c r="B56" s="142" t="s">
        <v>432</v>
      </c>
      <c r="C56" s="143" t="s">
        <v>1343</v>
      </c>
      <c r="D56" s="144">
        <v>1874.973</v>
      </c>
      <c r="E56" s="144">
        <v>1834.973</v>
      </c>
      <c r="F56" s="144">
        <v>40</v>
      </c>
      <c r="G56" s="144">
        <v>1748.3294899999999</v>
      </c>
      <c r="H56" s="144">
        <v>1726.2390599999999</v>
      </c>
      <c r="I56" s="144">
        <v>22.090429999999998</v>
      </c>
    </row>
    <row r="57" spans="2:9" ht="15" thickBot="1" x14ac:dyDescent="0.35">
      <c r="B57" s="142" t="s">
        <v>490</v>
      </c>
      <c r="C57" s="143" t="s">
        <v>1344</v>
      </c>
      <c r="D57" s="144">
        <v>604.20000000000005</v>
      </c>
      <c r="E57" s="144">
        <v>604.20000000000005</v>
      </c>
      <c r="F57" s="144">
        <v>0</v>
      </c>
      <c r="G57" s="144">
        <v>538.19672000000003</v>
      </c>
      <c r="H57" s="144">
        <v>538.19672000000003</v>
      </c>
      <c r="I57" s="144">
        <v>0</v>
      </c>
    </row>
    <row r="58" spans="2:9" ht="24.6" thickBot="1" x14ac:dyDescent="0.35">
      <c r="B58" s="142" t="s">
        <v>436</v>
      </c>
      <c r="C58" s="143" t="s">
        <v>1345</v>
      </c>
      <c r="D58" s="144">
        <v>1121.7809999999999</v>
      </c>
      <c r="E58" s="144">
        <v>1121.7809999999999</v>
      </c>
      <c r="F58" s="144">
        <v>0</v>
      </c>
      <c r="G58" s="144">
        <v>1053.9951899999999</v>
      </c>
      <c r="H58" s="144">
        <v>1053.9951899999999</v>
      </c>
      <c r="I58" s="144">
        <v>0</v>
      </c>
    </row>
    <row r="59" spans="2:9" ht="24.6" thickBot="1" x14ac:dyDescent="0.35">
      <c r="B59" s="142" t="s">
        <v>1346</v>
      </c>
      <c r="C59" s="143" t="s">
        <v>1347</v>
      </c>
      <c r="D59" s="144">
        <v>10469</v>
      </c>
      <c r="E59" s="144">
        <v>0</v>
      </c>
      <c r="F59" s="144">
        <v>10469</v>
      </c>
      <c r="G59" s="144">
        <v>7798.3391300000003</v>
      </c>
      <c r="H59" s="144">
        <v>0</v>
      </c>
      <c r="I59" s="144">
        <v>7798.3391300000003</v>
      </c>
    </row>
    <row r="60" spans="2:9" ht="24.6" thickBot="1" x14ac:dyDescent="0.35">
      <c r="B60" s="142" t="s">
        <v>1348</v>
      </c>
      <c r="C60" s="143" t="s">
        <v>1349</v>
      </c>
      <c r="D60" s="144">
        <v>22950</v>
      </c>
      <c r="E60" s="144">
        <v>0</v>
      </c>
      <c r="F60" s="144">
        <v>22950</v>
      </c>
      <c r="G60" s="144">
        <v>10720.03558</v>
      </c>
      <c r="H60" s="144">
        <v>0</v>
      </c>
      <c r="I60" s="144">
        <v>10720.03558</v>
      </c>
    </row>
    <row r="61" spans="2:9" ht="36.6" thickBot="1" x14ac:dyDescent="0.35">
      <c r="B61" s="142" t="s">
        <v>1350</v>
      </c>
      <c r="C61" s="143" t="s">
        <v>1351</v>
      </c>
      <c r="D61" s="144">
        <v>8280</v>
      </c>
      <c r="E61" s="144">
        <v>0</v>
      </c>
      <c r="F61" s="144">
        <v>8280</v>
      </c>
      <c r="G61" s="144">
        <v>5831.3503700000001</v>
      </c>
      <c r="H61" s="144">
        <v>0</v>
      </c>
      <c r="I61" s="144">
        <v>5831.3503700000001</v>
      </c>
    </row>
    <row r="62" spans="2:9" ht="24.6" thickBot="1" x14ac:dyDescent="0.35">
      <c r="B62" s="142" t="s">
        <v>1352</v>
      </c>
      <c r="C62" s="143" t="s">
        <v>1353</v>
      </c>
      <c r="D62" s="144">
        <v>5337.92</v>
      </c>
      <c r="E62" s="144">
        <v>0</v>
      </c>
      <c r="F62" s="144">
        <v>5337.92</v>
      </c>
      <c r="G62" s="144">
        <v>5271.9172399999998</v>
      </c>
      <c r="H62" s="144">
        <v>0</v>
      </c>
      <c r="I62" s="144">
        <v>5271.9172399999998</v>
      </c>
    </row>
    <row r="63" spans="2:9" ht="36.6" thickBot="1" x14ac:dyDescent="0.35">
      <c r="B63" s="142" t="s">
        <v>494</v>
      </c>
      <c r="C63" s="143" t="s">
        <v>495</v>
      </c>
      <c r="D63" s="144">
        <v>0</v>
      </c>
      <c r="E63" s="144">
        <v>0</v>
      </c>
      <c r="F63" s="144">
        <v>0</v>
      </c>
      <c r="G63" s="144">
        <v>7361.1762699999999</v>
      </c>
      <c r="H63" s="144">
        <v>7361.1762699999999</v>
      </c>
      <c r="I63" s="144">
        <v>0</v>
      </c>
    </row>
    <row r="64" spans="2:9" ht="15" thickBot="1" x14ac:dyDescent="0.35">
      <c r="B64" s="145" t="s">
        <v>1354</v>
      </c>
      <c r="C64" s="148" t="s">
        <v>1298</v>
      </c>
      <c r="D64" s="147">
        <v>3559735.2940000002</v>
      </c>
      <c r="E64" s="147">
        <v>3392223.6810000003</v>
      </c>
      <c r="F64" s="147">
        <v>167511.61300000001</v>
      </c>
      <c r="G64" s="147">
        <v>3583134.9867900005</v>
      </c>
      <c r="H64" s="147">
        <v>3507054.7417900003</v>
      </c>
      <c r="I64" s="147">
        <v>76080.244999999995</v>
      </c>
    </row>
    <row r="65" spans="2:9" ht="43.5" customHeight="1" thickBot="1" x14ac:dyDescent="0.35">
      <c r="B65" s="145" t="s">
        <v>1282</v>
      </c>
      <c r="C65" s="140" t="s">
        <v>1283</v>
      </c>
      <c r="D65" s="141" t="s">
        <v>1284</v>
      </c>
      <c r="E65" s="141" t="s">
        <v>1285</v>
      </c>
      <c r="F65" s="141" t="s">
        <v>1286</v>
      </c>
      <c r="G65" s="140" t="s">
        <v>1287</v>
      </c>
      <c r="H65" s="141" t="s">
        <v>1285</v>
      </c>
      <c r="I65" s="141" t="s">
        <v>1286</v>
      </c>
    </row>
    <row r="66" spans="2:9" ht="15" thickBot="1" x14ac:dyDescent="0.35">
      <c r="B66" s="142" t="s">
        <v>798</v>
      </c>
      <c r="C66" s="143" t="s">
        <v>1355</v>
      </c>
      <c r="D66" s="144">
        <v>1172777.405</v>
      </c>
      <c r="E66" s="144">
        <v>1172302.095</v>
      </c>
      <c r="F66" s="144">
        <v>475.31</v>
      </c>
      <c r="G66" s="144">
        <v>1173058.77575</v>
      </c>
      <c r="H66" s="144">
        <v>1172855.7490600001</v>
      </c>
      <c r="I66" s="144">
        <v>203.02669</v>
      </c>
    </row>
    <row r="67" spans="2:9" ht="15" thickBot="1" x14ac:dyDescent="0.35">
      <c r="B67" s="142" t="s">
        <v>837</v>
      </c>
      <c r="C67" s="143" t="s">
        <v>1356</v>
      </c>
      <c r="D67" s="144">
        <v>611240.73291999998</v>
      </c>
      <c r="E67" s="144">
        <v>129919.66900000002</v>
      </c>
      <c r="F67" s="144">
        <v>481321.06391999993</v>
      </c>
      <c r="G67" s="144">
        <v>518757.23310999997</v>
      </c>
      <c r="H67" s="144">
        <v>142501.92486999999</v>
      </c>
      <c r="I67" s="144">
        <v>376255.30823999998</v>
      </c>
    </row>
    <row r="68" spans="2:9" ht="15" thickBot="1" x14ac:dyDescent="0.35">
      <c r="B68" s="142" t="s">
        <v>863</v>
      </c>
      <c r="C68" s="143" t="s">
        <v>1307</v>
      </c>
      <c r="D68" s="144">
        <v>137980.33800000002</v>
      </c>
      <c r="E68" s="144">
        <v>135234.83100000001</v>
      </c>
      <c r="F68" s="144">
        <v>2745.5070000000001</v>
      </c>
      <c r="G68" s="144">
        <v>136688.41785</v>
      </c>
      <c r="H68" s="144">
        <v>134467.02082999999</v>
      </c>
      <c r="I68" s="144">
        <v>2221.3970199999999</v>
      </c>
    </row>
    <row r="69" spans="2:9" ht="24.6" thickBot="1" x14ac:dyDescent="0.35">
      <c r="B69" s="142" t="s">
        <v>518</v>
      </c>
      <c r="C69" s="143" t="s">
        <v>1357</v>
      </c>
      <c r="D69" s="144">
        <v>87938</v>
      </c>
      <c r="E69" s="144">
        <v>87938</v>
      </c>
      <c r="F69" s="144">
        <v>0</v>
      </c>
      <c r="G69" s="144">
        <v>88566.694029999999</v>
      </c>
      <c r="H69" s="144">
        <v>88566.694029999999</v>
      </c>
      <c r="I69" s="144">
        <v>0</v>
      </c>
    </row>
    <row r="70" spans="2:9" ht="15" thickBot="1" x14ac:dyDescent="0.35">
      <c r="B70" s="142" t="s">
        <v>829</v>
      </c>
      <c r="C70" s="143" t="s">
        <v>1358</v>
      </c>
      <c r="D70" s="144">
        <v>115816.16400000002</v>
      </c>
      <c r="E70" s="144">
        <v>77291.983000000007</v>
      </c>
      <c r="F70" s="144">
        <v>38524.181000000011</v>
      </c>
      <c r="G70" s="144">
        <v>109725.67297999997</v>
      </c>
      <c r="H70" s="144">
        <v>79047.77138999998</v>
      </c>
      <c r="I70" s="144">
        <v>30677.901590000001</v>
      </c>
    </row>
    <row r="71" spans="2:9" ht="15" thickBot="1" x14ac:dyDescent="0.35">
      <c r="B71" s="142" t="s">
        <v>849</v>
      </c>
      <c r="C71" s="143" t="s">
        <v>1359</v>
      </c>
      <c r="D71" s="144">
        <v>68135.593000000008</v>
      </c>
      <c r="E71" s="144">
        <v>63134.057000000008</v>
      </c>
      <c r="F71" s="144">
        <v>5001.5359999999991</v>
      </c>
      <c r="G71" s="144">
        <v>67369.198930000013</v>
      </c>
      <c r="H71" s="144">
        <v>64415.134370000007</v>
      </c>
      <c r="I71" s="144">
        <v>2954.0645599999998</v>
      </c>
    </row>
    <row r="72" spans="2:9" ht="36.6" thickBot="1" x14ac:dyDescent="0.35">
      <c r="B72" s="142" t="s">
        <v>796</v>
      </c>
      <c r="C72" s="143" t="s">
        <v>1360</v>
      </c>
      <c r="D72" s="144">
        <v>57229.330000000009</v>
      </c>
      <c r="E72" s="144">
        <v>50808.612000000008</v>
      </c>
      <c r="F72" s="144">
        <v>6420.7179999999998</v>
      </c>
      <c r="G72" s="144">
        <v>56508.88869</v>
      </c>
      <c r="H72" s="144">
        <v>51182.114240000003</v>
      </c>
      <c r="I72" s="144">
        <v>5326.7744499999999</v>
      </c>
    </row>
    <row r="73" spans="2:9" ht="15" thickBot="1" x14ac:dyDescent="0.35">
      <c r="B73" s="142" t="s">
        <v>861</v>
      </c>
      <c r="C73" s="143" t="s">
        <v>1361</v>
      </c>
      <c r="D73" s="144">
        <v>38026.073999999993</v>
      </c>
      <c r="E73" s="144">
        <v>38026.073999999993</v>
      </c>
      <c r="F73" s="144">
        <v>0</v>
      </c>
      <c r="G73" s="144">
        <v>37960.908349999998</v>
      </c>
      <c r="H73" s="144">
        <v>37960.908349999998</v>
      </c>
      <c r="I73" s="144">
        <v>0</v>
      </c>
    </row>
    <row r="74" spans="2:9" ht="24.6" thickBot="1" x14ac:dyDescent="0.35">
      <c r="B74" s="142" t="s">
        <v>874</v>
      </c>
      <c r="C74" s="143" t="s">
        <v>1362</v>
      </c>
      <c r="D74" s="144">
        <v>12637</v>
      </c>
      <c r="E74" s="144">
        <v>12637</v>
      </c>
      <c r="F74" s="144">
        <v>0</v>
      </c>
      <c r="G74" s="144">
        <v>10968.93851</v>
      </c>
      <c r="H74" s="144">
        <v>10968.93851</v>
      </c>
      <c r="I74" s="144">
        <v>0</v>
      </c>
    </row>
    <row r="75" spans="2:9" ht="15" thickBot="1" x14ac:dyDescent="0.35">
      <c r="B75" s="142" t="s">
        <v>876</v>
      </c>
      <c r="C75" s="143" t="s">
        <v>1363</v>
      </c>
      <c r="D75" s="144">
        <v>2013.1</v>
      </c>
      <c r="E75" s="144">
        <v>2013.1</v>
      </c>
      <c r="F75" s="144">
        <v>0</v>
      </c>
      <c r="G75" s="144">
        <v>2008.7292499999999</v>
      </c>
      <c r="H75" s="144">
        <v>2008.7292499999999</v>
      </c>
      <c r="I75" s="144">
        <v>0</v>
      </c>
    </row>
    <row r="76" spans="2:9" ht="24.6" thickBot="1" x14ac:dyDescent="0.35">
      <c r="B76" s="142" t="s">
        <v>884</v>
      </c>
      <c r="C76" s="143" t="s">
        <v>1364</v>
      </c>
      <c r="D76" s="144">
        <v>23437.725319999998</v>
      </c>
      <c r="E76" s="144">
        <v>12338.671</v>
      </c>
      <c r="F76" s="144">
        <v>11099.054319999999</v>
      </c>
      <c r="G76" s="144">
        <v>22207.36303</v>
      </c>
      <c r="H76" s="144">
        <v>12419.12752</v>
      </c>
      <c r="I76" s="144">
        <v>9788.2355100000004</v>
      </c>
    </row>
    <row r="77" spans="2:9" ht="15" thickBot="1" x14ac:dyDescent="0.35">
      <c r="B77" s="142" t="s">
        <v>348</v>
      </c>
      <c r="C77" s="143" t="s">
        <v>1365</v>
      </c>
      <c r="D77" s="144">
        <v>10230</v>
      </c>
      <c r="E77" s="144">
        <v>10230</v>
      </c>
      <c r="F77" s="144">
        <v>0</v>
      </c>
      <c r="G77" s="144">
        <v>9828.4689000000017</v>
      </c>
      <c r="H77" s="144">
        <v>9828.4689000000017</v>
      </c>
      <c r="I77" s="144">
        <v>0</v>
      </c>
    </row>
    <row r="78" spans="2:9" ht="60.6" thickBot="1" x14ac:dyDescent="0.35">
      <c r="B78" s="142" t="s">
        <v>702</v>
      </c>
      <c r="C78" s="143" t="s">
        <v>1366</v>
      </c>
      <c r="D78" s="144">
        <v>6944.1459999999997</v>
      </c>
      <c r="E78" s="144">
        <v>6794.1459999999997</v>
      </c>
      <c r="F78" s="144">
        <v>150</v>
      </c>
      <c r="G78" s="144">
        <v>6960.1034799999998</v>
      </c>
      <c r="H78" s="144">
        <v>6849.7830999999996</v>
      </c>
      <c r="I78" s="144">
        <v>110.32038</v>
      </c>
    </row>
    <row r="79" spans="2:9" ht="24.6" thickBot="1" x14ac:dyDescent="0.35">
      <c r="B79" s="142" t="s">
        <v>887</v>
      </c>
      <c r="C79" s="143" t="s">
        <v>1367</v>
      </c>
      <c r="D79" s="144">
        <v>7472.2420000000002</v>
      </c>
      <c r="E79" s="144">
        <v>6405.3580000000002</v>
      </c>
      <c r="F79" s="144">
        <v>1066.884</v>
      </c>
      <c r="G79" s="144">
        <v>6849.1590000000006</v>
      </c>
      <c r="H79" s="144">
        <v>6351.7159500000007</v>
      </c>
      <c r="I79" s="144">
        <v>497.44305000000008</v>
      </c>
    </row>
    <row r="80" spans="2:9" ht="36.6" thickBot="1" x14ac:dyDescent="0.35">
      <c r="B80" s="142" t="s">
        <v>878</v>
      </c>
      <c r="C80" s="143" t="s">
        <v>1368</v>
      </c>
      <c r="D80" s="144">
        <v>3468.4789999999998</v>
      </c>
      <c r="E80" s="144">
        <v>3468.4789999999998</v>
      </c>
      <c r="F80" s="144">
        <v>0</v>
      </c>
      <c r="G80" s="144">
        <v>1937.07005</v>
      </c>
      <c r="H80" s="144">
        <v>1937.07005</v>
      </c>
      <c r="I80" s="144">
        <v>0</v>
      </c>
    </row>
    <row r="81" spans="2:9" ht="24.6" thickBot="1" x14ac:dyDescent="0.35">
      <c r="B81" s="142" t="s">
        <v>959</v>
      </c>
      <c r="C81" s="143" t="s">
        <v>1369</v>
      </c>
      <c r="D81" s="144">
        <v>4784</v>
      </c>
      <c r="E81" s="144">
        <v>4434</v>
      </c>
      <c r="F81" s="144">
        <v>350</v>
      </c>
      <c r="G81" s="144">
        <v>4391.5767400000004</v>
      </c>
      <c r="H81" s="144">
        <v>4084.3511600000002</v>
      </c>
      <c r="I81" s="144">
        <v>307.22557999999998</v>
      </c>
    </row>
    <row r="82" spans="2:9" ht="36.6" thickBot="1" x14ac:dyDescent="0.35">
      <c r="B82" s="142" t="s">
        <v>534</v>
      </c>
      <c r="C82" s="143" t="s">
        <v>1370</v>
      </c>
      <c r="D82" s="144">
        <v>5141.2999999999993</v>
      </c>
      <c r="E82" s="144">
        <v>2907.2999999999997</v>
      </c>
      <c r="F82" s="144">
        <v>2234</v>
      </c>
      <c r="G82" s="144">
        <v>4919.8302599999997</v>
      </c>
      <c r="H82" s="144">
        <v>2958.14095</v>
      </c>
      <c r="I82" s="144">
        <v>1961.6893099999998</v>
      </c>
    </row>
    <row r="83" spans="2:9" ht="24.6" thickBot="1" x14ac:dyDescent="0.35">
      <c r="B83" s="142" t="s">
        <v>380</v>
      </c>
      <c r="C83" s="143" t="s">
        <v>1371</v>
      </c>
      <c r="D83" s="144">
        <v>2375</v>
      </c>
      <c r="E83" s="144">
        <v>2340</v>
      </c>
      <c r="F83" s="144">
        <v>35</v>
      </c>
      <c r="G83" s="144">
        <v>1338.76675</v>
      </c>
      <c r="H83" s="144">
        <v>1307.3749299999999</v>
      </c>
      <c r="I83" s="144">
        <v>31.391820000000003</v>
      </c>
    </row>
    <row r="84" spans="2:9" ht="24.6" thickBot="1" x14ac:dyDescent="0.35">
      <c r="B84" s="142" t="s">
        <v>408</v>
      </c>
      <c r="C84" s="143" t="s">
        <v>1372</v>
      </c>
      <c r="D84" s="144">
        <v>1730.47</v>
      </c>
      <c r="E84" s="144">
        <v>1730.47</v>
      </c>
      <c r="F84" s="144">
        <v>0</v>
      </c>
      <c r="G84" s="144">
        <v>1650.7715600000001</v>
      </c>
      <c r="H84" s="144">
        <v>1650.7715600000001</v>
      </c>
      <c r="I84" s="144">
        <v>0</v>
      </c>
    </row>
    <row r="85" spans="2:9" ht="24.6" thickBot="1" x14ac:dyDescent="0.35">
      <c r="B85" s="142" t="s">
        <v>424</v>
      </c>
      <c r="C85" s="143" t="s">
        <v>1373</v>
      </c>
      <c r="D85" s="144">
        <v>2547.5819900000001</v>
      </c>
      <c r="E85" s="144">
        <v>1061.9000000000001</v>
      </c>
      <c r="F85" s="144">
        <v>1485.68199</v>
      </c>
      <c r="G85" s="144">
        <v>2764.2917299999999</v>
      </c>
      <c r="H85" s="144">
        <v>1452.8839800000001</v>
      </c>
      <c r="I85" s="144">
        <v>1311.4077499999999</v>
      </c>
    </row>
    <row r="86" spans="2:9" ht="24.6" thickBot="1" x14ac:dyDescent="0.35">
      <c r="B86" s="142" t="s">
        <v>672</v>
      </c>
      <c r="C86" s="143" t="s">
        <v>1374</v>
      </c>
      <c r="D86" s="144">
        <v>909.59999999999991</v>
      </c>
      <c r="E86" s="144">
        <v>879.59999999999991</v>
      </c>
      <c r="F86" s="144">
        <v>30</v>
      </c>
      <c r="G86" s="144">
        <v>858.00080000000003</v>
      </c>
      <c r="H86" s="144">
        <v>858.00080000000003</v>
      </c>
      <c r="I86" s="144">
        <v>0</v>
      </c>
    </row>
    <row r="87" spans="2:9" ht="24.6" thickBot="1" x14ac:dyDescent="0.35">
      <c r="B87" s="142" t="s">
        <v>350</v>
      </c>
      <c r="C87" s="143" t="s">
        <v>1375</v>
      </c>
      <c r="D87" s="144">
        <v>528.6</v>
      </c>
      <c r="E87" s="144">
        <v>528.6</v>
      </c>
      <c r="F87" s="144">
        <v>0</v>
      </c>
      <c r="G87" s="144">
        <v>521.15364999999997</v>
      </c>
      <c r="H87" s="144">
        <v>521.15364999999997</v>
      </c>
      <c r="I87" s="144">
        <v>0</v>
      </c>
    </row>
    <row r="88" spans="2:9" ht="15" thickBot="1" x14ac:dyDescent="0.35">
      <c r="B88" s="142" t="s">
        <v>488</v>
      </c>
      <c r="C88" s="143" t="s">
        <v>1376</v>
      </c>
      <c r="D88" s="144">
        <v>13855.900000000001</v>
      </c>
      <c r="E88" s="144">
        <v>400</v>
      </c>
      <c r="F88" s="144">
        <v>13455.900000000001</v>
      </c>
      <c r="G88" s="144">
        <v>13453.166669999999</v>
      </c>
      <c r="H88" s="144">
        <v>433.00997000000001</v>
      </c>
      <c r="I88" s="144">
        <v>13020.1567</v>
      </c>
    </row>
    <row r="89" spans="2:9" ht="24.6" thickBot="1" x14ac:dyDescent="0.35">
      <c r="B89" s="142" t="s">
        <v>1377</v>
      </c>
      <c r="C89" s="143" t="s">
        <v>1378</v>
      </c>
      <c r="D89" s="144">
        <v>9317</v>
      </c>
      <c r="E89" s="144">
        <v>0</v>
      </c>
      <c r="F89" s="144">
        <v>9317</v>
      </c>
      <c r="G89" s="144">
        <v>6622.9926899999991</v>
      </c>
      <c r="H89" s="144">
        <v>0</v>
      </c>
      <c r="I89" s="144">
        <v>6622.9926899999991</v>
      </c>
    </row>
    <row r="90" spans="2:9" ht="15" thickBot="1" x14ac:dyDescent="0.35">
      <c r="B90" s="142" t="s">
        <v>1028</v>
      </c>
      <c r="C90" s="143" t="s">
        <v>1379</v>
      </c>
      <c r="D90" s="144">
        <v>1552</v>
      </c>
      <c r="E90" s="144">
        <v>0</v>
      </c>
      <c r="F90" s="144">
        <v>1552</v>
      </c>
      <c r="G90" s="144">
        <v>1562.0698600000001</v>
      </c>
      <c r="H90" s="144">
        <v>270.54480999999998</v>
      </c>
      <c r="I90" s="144">
        <v>1291.52505</v>
      </c>
    </row>
    <row r="91" spans="2:9" ht="15" thickBot="1" x14ac:dyDescent="0.35">
      <c r="B91" s="142" t="s">
        <v>1380</v>
      </c>
      <c r="C91" s="143" t="s">
        <v>1381</v>
      </c>
      <c r="D91" s="144">
        <v>200</v>
      </c>
      <c r="E91" s="144">
        <v>0</v>
      </c>
      <c r="F91" s="144">
        <v>200</v>
      </c>
      <c r="G91" s="144">
        <v>108.58328</v>
      </c>
      <c r="H91" s="144">
        <v>0</v>
      </c>
      <c r="I91" s="144">
        <v>108.58328</v>
      </c>
    </row>
    <row r="92" spans="2:9" ht="15" thickBot="1" x14ac:dyDescent="0.35">
      <c r="B92" s="142" t="s">
        <v>1027</v>
      </c>
      <c r="C92" s="143" t="s">
        <v>313</v>
      </c>
      <c r="D92" s="144">
        <v>5580</v>
      </c>
      <c r="E92" s="144">
        <v>0</v>
      </c>
      <c r="F92" s="144">
        <v>5580</v>
      </c>
      <c r="G92" s="144">
        <v>6088.4194200000002</v>
      </c>
      <c r="H92" s="144">
        <v>1244.4639999999999</v>
      </c>
      <c r="I92" s="144">
        <v>4843.9554200000002</v>
      </c>
    </row>
    <row r="93" spans="2:9" ht="15" thickBot="1" x14ac:dyDescent="0.35">
      <c r="B93" s="145" t="s">
        <v>1382</v>
      </c>
      <c r="C93" s="148" t="s">
        <v>1298</v>
      </c>
      <c r="D93" s="147">
        <v>2403867.7812299998</v>
      </c>
      <c r="E93" s="147">
        <v>1822823.9450000003</v>
      </c>
      <c r="F93" s="147">
        <v>581043.83622999978</v>
      </c>
      <c r="G93" s="147">
        <v>2293675.2453200002</v>
      </c>
      <c r="H93" s="147">
        <v>1836141.84623</v>
      </c>
      <c r="I93" s="147">
        <v>457533.39909000014</v>
      </c>
    </row>
    <row r="94" spans="2:9" ht="51.75" customHeight="1" thickBot="1" x14ac:dyDescent="0.35">
      <c r="B94" s="145" t="s">
        <v>1282</v>
      </c>
      <c r="C94" s="140" t="s">
        <v>1283</v>
      </c>
      <c r="D94" s="141" t="s">
        <v>1284</v>
      </c>
      <c r="E94" s="141" t="s">
        <v>1285</v>
      </c>
      <c r="F94" s="141" t="s">
        <v>1286</v>
      </c>
      <c r="G94" s="140" t="s">
        <v>1287</v>
      </c>
      <c r="H94" s="141" t="s">
        <v>1285</v>
      </c>
      <c r="I94" s="141" t="s">
        <v>1286</v>
      </c>
    </row>
    <row r="95" spans="2:9" ht="15" thickBot="1" x14ac:dyDescent="0.35">
      <c r="B95" s="142" t="s">
        <v>440</v>
      </c>
      <c r="C95" s="143" t="s">
        <v>1383</v>
      </c>
      <c r="D95" s="144">
        <v>398824.54</v>
      </c>
      <c r="E95" s="144">
        <v>370074.54</v>
      </c>
      <c r="F95" s="144">
        <v>28750</v>
      </c>
      <c r="G95" s="144">
        <v>393526.55349000002</v>
      </c>
      <c r="H95" s="144">
        <v>369866.26969000004</v>
      </c>
      <c r="I95" s="144">
        <v>23660.283800000001</v>
      </c>
    </row>
    <row r="96" spans="2:9" ht="15" thickBot="1" x14ac:dyDescent="0.35">
      <c r="B96" s="142" t="s">
        <v>442</v>
      </c>
      <c r="C96" s="143" t="s">
        <v>1384</v>
      </c>
      <c r="D96" s="144">
        <v>261071.96</v>
      </c>
      <c r="E96" s="144">
        <v>250571.96</v>
      </c>
      <c r="F96" s="144">
        <v>10500</v>
      </c>
      <c r="G96" s="144">
        <v>233561.49074000001</v>
      </c>
      <c r="H96" s="144">
        <v>231526.94080000001</v>
      </c>
      <c r="I96" s="144">
        <v>2034.5499399999999</v>
      </c>
    </row>
    <row r="97" spans="2:9" ht="24.6" thickBot="1" x14ac:dyDescent="0.35">
      <c r="B97" s="142" t="s">
        <v>418</v>
      </c>
      <c r="C97" s="143" t="s">
        <v>1385</v>
      </c>
      <c r="D97" s="144">
        <v>191905.3</v>
      </c>
      <c r="E97" s="144">
        <v>40669.300000000003</v>
      </c>
      <c r="F97" s="144">
        <v>151236</v>
      </c>
      <c r="G97" s="144">
        <v>178097.70607999997</v>
      </c>
      <c r="H97" s="144">
        <v>39632.18110999999</v>
      </c>
      <c r="I97" s="144">
        <v>138465.52497</v>
      </c>
    </row>
    <row r="98" spans="2:9" ht="15" thickBot="1" x14ac:dyDescent="0.35">
      <c r="B98" s="142" t="s">
        <v>416</v>
      </c>
      <c r="C98" s="143" t="s">
        <v>1386</v>
      </c>
      <c r="D98" s="144">
        <v>27465.948830000001</v>
      </c>
      <c r="E98" s="144">
        <v>27465.948830000001</v>
      </c>
      <c r="F98" s="144">
        <v>0</v>
      </c>
      <c r="G98" s="144">
        <v>25763.936739999997</v>
      </c>
      <c r="H98" s="144">
        <v>25763.936739999997</v>
      </c>
      <c r="I98" s="144">
        <v>0</v>
      </c>
    </row>
    <row r="99" spans="2:9" ht="24.6" thickBot="1" x14ac:dyDescent="0.35">
      <c r="B99" s="142" t="s">
        <v>430</v>
      </c>
      <c r="C99" s="143" t="s">
        <v>1387</v>
      </c>
      <c r="D99" s="144">
        <v>251581.18099999998</v>
      </c>
      <c r="E99" s="144">
        <v>246546.88099999999</v>
      </c>
      <c r="F99" s="144">
        <v>5034.3</v>
      </c>
      <c r="G99" s="144">
        <v>247879.93599</v>
      </c>
      <c r="H99" s="144">
        <v>246366.78534999999</v>
      </c>
      <c r="I99" s="144">
        <v>1513.1506400000001</v>
      </c>
    </row>
    <row r="100" spans="2:9" ht="15" thickBot="1" x14ac:dyDescent="0.35">
      <c r="B100" s="142" t="s">
        <v>910</v>
      </c>
      <c r="C100" s="143" t="s">
        <v>1388</v>
      </c>
      <c r="D100" s="144">
        <v>11923.74</v>
      </c>
      <c r="E100" s="144">
        <v>11538.5</v>
      </c>
      <c r="F100" s="144">
        <v>385.24</v>
      </c>
      <c r="G100" s="144">
        <v>11748.195909999999</v>
      </c>
      <c r="H100" s="144">
        <v>11530.608799999998</v>
      </c>
      <c r="I100" s="144">
        <v>217.58711</v>
      </c>
    </row>
    <row r="101" spans="2:9" ht="24.6" thickBot="1" x14ac:dyDescent="0.35">
      <c r="B101" s="142" t="s">
        <v>422</v>
      </c>
      <c r="C101" s="143" t="s">
        <v>1389</v>
      </c>
      <c r="D101" s="144">
        <v>12081.699999999999</v>
      </c>
      <c r="E101" s="144">
        <v>8606.5999999999985</v>
      </c>
      <c r="F101" s="144">
        <v>3475.1</v>
      </c>
      <c r="G101" s="144">
        <v>10669.418169999999</v>
      </c>
      <c r="H101" s="144">
        <v>8532.1761699999988</v>
      </c>
      <c r="I101" s="144">
        <v>2137.2420000000002</v>
      </c>
    </row>
    <row r="102" spans="2:9" ht="15" thickBot="1" x14ac:dyDescent="0.35">
      <c r="B102" s="142" t="s">
        <v>953</v>
      </c>
      <c r="C102" s="143" t="s">
        <v>1390</v>
      </c>
      <c r="D102" s="144">
        <v>7441.85</v>
      </c>
      <c r="E102" s="144">
        <v>6688</v>
      </c>
      <c r="F102" s="144">
        <v>753.85</v>
      </c>
      <c r="G102" s="144">
        <v>7032.6045800000002</v>
      </c>
      <c r="H102" s="144">
        <v>6395.75288</v>
      </c>
      <c r="I102" s="144">
        <v>636.85170000000005</v>
      </c>
    </row>
    <row r="103" spans="2:9" ht="36.6" thickBot="1" x14ac:dyDescent="0.35">
      <c r="B103" s="142" t="s">
        <v>460</v>
      </c>
      <c r="C103" s="143" t="s">
        <v>1391</v>
      </c>
      <c r="D103" s="144">
        <v>5000</v>
      </c>
      <c r="E103" s="144">
        <v>5000</v>
      </c>
      <c r="F103" s="144">
        <v>0</v>
      </c>
      <c r="G103" s="144">
        <v>2651.68147</v>
      </c>
      <c r="H103" s="144">
        <v>2651.68147</v>
      </c>
      <c r="I103" s="144">
        <v>0</v>
      </c>
    </row>
    <row r="104" spans="2:9" ht="15" thickBot="1" x14ac:dyDescent="0.35">
      <c r="B104" s="142" t="s">
        <v>955</v>
      </c>
      <c r="C104" s="143" t="s">
        <v>1392</v>
      </c>
      <c r="D104" s="144">
        <v>4940</v>
      </c>
      <c r="E104" s="144">
        <v>4940</v>
      </c>
      <c r="F104" s="144">
        <v>0</v>
      </c>
      <c r="G104" s="144">
        <v>5974.8965600000001</v>
      </c>
      <c r="H104" s="144">
        <v>5974.8965600000001</v>
      </c>
      <c r="I104" s="144">
        <v>0</v>
      </c>
    </row>
    <row r="105" spans="2:9" ht="36.6" thickBot="1" x14ac:dyDescent="0.35">
      <c r="B105" s="142" t="s">
        <v>492</v>
      </c>
      <c r="C105" s="143" t="s">
        <v>1393</v>
      </c>
      <c r="D105" s="144">
        <v>5264.1549999999997</v>
      </c>
      <c r="E105" s="144">
        <v>5264.1549999999997</v>
      </c>
      <c r="F105" s="144">
        <v>0</v>
      </c>
      <c r="G105" s="144">
        <v>5264.1544700000004</v>
      </c>
      <c r="H105" s="144">
        <v>5264.1544700000004</v>
      </c>
      <c r="I105" s="144">
        <v>0</v>
      </c>
    </row>
    <row r="106" spans="2:9" ht="24.6" thickBot="1" x14ac:dyDescent="0.35">
      <c r="B106" s="142" t="s">
        <v>918</v>
      </c>
      <c r="C106" s="143" t="s">
        <v>1394</v>
      </c>
      <c r="D106" s="144">
        <v>3795.33419</v>
      </c>
      <c r="E106" s="144">
        <v>3670</v>
      </c>
      <c r="F106" s="144">
        <v>125.33419000000001</v>
      </c>
      <c r="G106" s="144">
        <v>3280.4470299999998</v>
      </c>
      <c r="H106" s="144">
        <v>3161.7803299999996</v>
      </c>
      <c r="I106" s="144">
        <v>118.66670000000001</v>
      </c>
    </row>
    <row r="107" spans="2:9" ht="24.6" thickBot="1" x14ac:dyDescent="0.35">
      <c r="B107" s="142" t="s">
        <v>904</v>
      </c>
      <c r="C107" s="143" t="s">
        <v>1395</v>
      </c>
      <c r="D107" s="144">
        <v>2292.0000000000005</v>
      </c>
      <c r="E107" s="144">
        <v>2292.0000000000005</v>
      </c>
      <c r="F107" s="144">
        <v>0</v>
      </c>
      <c r="G107" s="144">
        <v>2097.0930500000004</v>
      </c>
      <c r="H107" s="144">
        <v>2097.0930500000004</v>
      </c>
      <c r="I107" s="144">
        <v>0</v>
      </c>
    </row>
    <row r="108" spans="2:9" ht="15" thickBot="1" x14ac:dyDescent="0.35">
      <c r="B108" s="142" t="s">
        <v>960</v>
      </c>
      <c r="C108" s="143" t="s">
        <v>1396</v>
      </c>
      <c r="D108" s="144">
        <v>2274.64</v>
      </c>
      <c r="E108" s="144">
        <v>1602</v>
      </c>
      <c r="F108" s="144">
        <v>672.64</v>
      </c>
      <c r="G108" s="144">
        <v>2108.1474000000003</v>
      </c>
      <c r="H108" s="144">
        <v>1698.4171600000002</v>
      </c>
      <c r="I108" s="144">
        <v>409.73023999999998</v>
      </c>
    </row>
    <row r="109" spans="2:9" ht="24.6" thickBot="1" x14ac:dyDescent="0.35">
      <c r="B109" s="142" t="s">
        <v>957</v>
      </c>
      <c r="C109" s="143" t="s">
        <v>1397</v>
      </c>
      <c r="D109" s="144">
        <v>1340</v>
      </c>
      <c r="E109" s="144">
        <v>1340</v>
      </c>
      <c r="F109" s="144">
        <v>0</v>
      </c>
      <c r="G109" s="144">
        <v>1041.62742</v>
      </c>
      <c r="H109" s="144">
        <v>1041.62742</v>
      </c>
      <c r="I109" s="144">
        <v>0</v>
      </c>
    </row>
    <row r="110" spans="2:9" ht="24.6" thickBot="1" x14ac:dyDescent="0.35">
      <c r="B110" s="142" t="s">
        <v>426</v>
      </c>
      <c r="C110" s="143" t="s">
        <v>1398</v>
      </c>
      <c r="D110" s="144">
        <v>1290</v>
      </c>
      <c r="E110" s="144">
        <v>1290</v>
      </c>
      <c r="F110" s="144">
        <v>0</v>
      </c>
      <c r="G110" s="144">
        <v>1272.3591899999999</v>
      </c>
      <c r="H110" s="144">
        <v>1272.3591899999999</v>
      </c>
      <c r="I110" s="144">
        <v>0</v>
      </c>
    </row>
    <row r="111" spans="2:9" ht="24.6" thickBot="1" x14ac:dyDescent="0.35">
      <c r="B111" s="142" t="s">
        <v>434</v>
      </c>
      <c r="C111" s="143" t="s">
        <v>1399</v>
      </c>
      <c r="D111" s="144">
        <v>2544</v>
      </c>
      <c r="E111" s="144">
        <v>1193</v>
      </c>
      <c r="F111" s="144">
        <v>1351</v>
      </c>
      <c r="G111" s="144">
        <v>2247.6936900000001</v>
      </c>
      <c r="H111" s="144">
        <v>1191.5600100000001</v>
      </c>
      <c r="I111" s="144">
        <v>1056.1336800000001</v>
      </c>
    </row>
    <row r="112" spans="2:9" ht="15" thickBot="1" x14ac:dyDescent="0.35">
      <c r="B112" s="142" t="s">
        <v>356</v>
      </c>
      <c r="C112" s="143" t="s">
        <v>1400</v>
      </c>
      <c r="D112" s="144">
        <v>752.9</v>
      </c>
      <c r="E112" s="144">
        <v>752.9</v>
      </c>
      <c r="F112" s="144">
        <v>0</v>
      </c>
      <c r="G112" s="144">
        <v>649.73224999999991</v>
      </c>
      <c r="H112" s="144">
        <v>649.73224999999991</v>
      </c>
      <c r="I112" s="144">
        <v>0</v>
      </c>
    </row>
    <row r="113" spans="2:9" ht="24.6" thickBot="1" x14ac:dyDescent="0.35">
      <c r="B113" s="142" t="s">
        <v>452</v>
      </c>
      <c r="C113" s="143" t="s">
        <v>1401</v>
      </c>
      <c r="D113" s="144">
        <v>1498.549</v>
      </c>
      <c r="E113" s="144">
        <v>689.04899999999998</v>
      </c>
      <c r="F113" s="144">
        <v>809.5</v>
      </c>
      <c r="G113" s="144">
        <v>1227.8263400000001</v>
      </c>
      <c r="H113" s="144">
        <v>677.13940000000002</v>
      </c>
      <c r="I113" s="144">
        <v>550.68693999999994</v>
      </c>
    </row>
    <row r="114" spans="2:9" ht="24.6" thickBot="1" x14ac:dyDescent="0.35">
      <c r="B114" s="142" t="s">
        <v>971</v>
      </c>
      <c r="C114" s="143" t="s">
        <v>1402</v>
      </c>
      <c r="D114" s="144">
        <v>269</v>
      </c>
      <c r="E114" s="144">
        <v>269</v>
      </c>
      <c r="F114" s="144">
        <v>0</v>
      </c>
      <c r="G114" s="144">
        <v>240.79227999999998</v>
      </c>
      <c r="H114" s="144">
        <v>240.79227999999998</v>
      </c>
      <c r="I114" s="144">
        <v>0</v>
      </c>
    </row>
    <row r="115" spans="2:9" ht="15" thickBot="1" x14ac:dyDescent="0.35">
      <c r="B115" s="142" t="s">
        <v>1403</v>
      </c>
      <c r="C115" s="143" t="s">
        <v>1404</v>
      </c>
      <c r="D115" s="144">
        <v>3697</v>
      </c>
      <c r="E115" s="144">
        <v>0</v>
      </c>
      <c r="F115" s="144">
        <v>3697</v>
      </c>
      <c r="G115" s="144">
        <v>2671.4329600000001</v>
      </c>
      <c r="H115" s="144">
        <v>0</v>
      </c>
      <c r="I115" s="144">
        <v>2671.4329600000001</v>
      </c>
    </row>
    <row r="116" spans="2:9" ht="15" thickBot="1" x14ac:dyDescent="0.35">
      <c r="B116" s="142" t="s">
        <v>1405</v>
      </c>
      <c r="C116" s="143" t="s">
        <v>1406</v>
      </c>
      <c r="D116" s="144">
        <v>7700</v>
      </c>
      <c r="E116" s="144">
        <v>0</v>
      </c>
      <c r="F116" s="144">
        <v>7700</v>
      </c>
      <c r="G116" s="144">
        <v>6129.0230499999989</v>
      </c>
      <c r="H116" s="144">
        <v>0</v>
      </c>
      <c r="I116" s="144">
        <v>6129.0230499999989</v>
      </c>
    </row>
    <row r="117" spans="2:9" ht="15" thickBot="1" x14ac:dyDescent="0.35">
      <c r="B117" s="142" t="s">
        <v>1407</v>
      </c>
      <c r="C117" s="143" t="s">
        <v>320</v>
      </c>
      <c r="D117" s="144">
        <v>1657.9999999999998</v>
      </c>
      <c r="E117" s="144">
        <v>0</v>
      </c>
      <c r="F117" s="144">
        <v>1657.9999999999998</v>
      </c>
      <c r="G117" s="144">
        <v>1604.8181500000001</v>
      </c>
      <c r="H117" s="144">
        <v>0</v>
      </c>
      <c r="I117" s="144">
        <v>1604.8181500000001</v>
      </c>
    </row>
    <row r="118" spans="2:9" ht="15" thickBot="1" x14ac:dyDescent="0.35">
      <c r="B118" s="145" t="s">
        <v>1408</v>
      </c>
      <c r="C118" s="148" t="s">
        <v>1298</v>
      </c>
      <c r="D118" s="149">
        <v>1206611.7980200001</v>
      </c>
      <c r="E118" s="149">
        <v>990463.83383000002</v>
      </c>
      <c r="F118" s="149">
        <v>216147.96419</v>
      </c>
      <c r="G118" s="147">
        <v>1146741.5670100001</v>
      </c>
      <c r="H118" s="149">
        <v>965535.88513000018</v>
      </c>
      <c r="I118" s="149">
        <v>181205.68188000002</v>
      </c>
    </row>
    <row r="119" spans="2:9" ht="36.6" thickBot="1" x14ac:dyDescent="0.35">
      <c r="B119" s="145" t="s">
        <v>1282</v>
      </c>
      <c r="C119" s="140" t="s">
        <v>1283</v>
      </c>
      <c r="D119" s="141" t="s">
        <v>1284</v>
      </c>
      <c r="E119" s="141" t="s">
        <v>1285</v>
      </c>
      <c r="F119" s="141" t="s">
        <v>1286</v>
      </c>
      <c r="G119" s="140" t="s">
        <v>1287</v>
      </c>
      <c r="H119" s="141" t="s">
        <v>1285</v>
      </c>
      <c r="I119" s="141" t="s">
        <v>1286</v>
      </c>
    </row>
    <row r="120" spans="2:9" ht="15" thickBot="1" x14ac:dyDescent="0.35">
      <c r="B120" s="142" t="s">
        <v>336</v>
      </c>
      <c r="C120" s="143" t="s">
        <v>1409</v>
      </c>
      <c r="D120" s="144">
        <v>56264.3</v>
      </c>
      <c r="E120" s="144">
        <v>56264.3</v>
      </c>
      <c r="F120" s="144">
        <v>0</v>
      </c>
      <c r="G120" s="144">
        <v>54108.052609999999</v>
      </c>
      <c r="H120" s="144">
        <v>54108.052609999999</v>
      </c>
      <c r="I120" s="144">
        <v>0</v>
      </c>
    </row>
    <row r="121" spans="2:9" ht="60.6" thickBot="1" x14ac:dyDescent="0.35">
      <c r="B121" s="142" t="s">
        <v>522</v>
      </c>
      <c r="C121" s="143" t="s">
        <v>1410</v>
      </c>
      <c r="D121" s="144">
        <v>69711.650269999998</v>
      </c>
      <c r="E121" s="144">
        <v>69711.650269999998</v>
      </c>
      <c r="F121" s="144">
        <v>0</v>
      </c>
      <c r="G121" s="144">
        <v>69688.197390000001</v>
      </c>
      <c r="H121" s="144">
        <v>69688.197390000001</v>
      </c>
      <c r="I121" s="144">
        <v>0</v>
      </c>
    </row>
    <row r="122" spans="2:9" ht="36.6" thickBot="1" x14ac:dyDescent="0.35">
      <c r="B122" s="142" t="s">
        <v>542</v>
      </c>
      <c r="C122" s="143" t="s">
        <v>1411</v>
      </c>
      <c r="D122" s="144">
        <v>114749.355</v>
      </c>
      <c r="E122" s="144">
        <v>25000</v>
      </c>
      <c r="F122" s="144">
        <v>89749.354999999996</v>
      </c>
      <c r="G122" s="144">
        <v>101876.50031</v>
      </c>
      <c r="H122" s="144">
        <v>25190.64906</v>
      </c>
      <c r="I122" s="144">
        <v>76685.851250000007</v>
      </c>
    </row>
    <row r="123" spans="2:9" ht="15" thickBot="1" x14ac:dyDescent="0.35">
      <c r="B123" s="142" t="s">
        <v>358</v>
      </c>
      <c r="C123" s="143" t="s">
        <v>1412</v>
      </c>
      <c r="D123" s="144">
        <v>52044.59635</v>
      </c>
      <c r="E123" s="144">
        <v>52044.59635</v>
      </c>
      <c r="F123" s="144">
        <v>0</v>
      </c>
      <c r="G123" s="144">
        <v>50887.522469999996</v>
      </c>
      <c r="H123" s="144">
        <v>50887.522469999996</v>
      </c>
      <c r="I123" s="144">
        <v>0</v>
      </c>
    </row>
    <row r="124" spans="2:9" ht="15" thickBot="1" x14ac:dyDescent="0.35">
      <c r="B124" s="142" t="s">
        <v>360</v>
      </c>
      <c r="C124" s="143" t="s">
        <v>1413</v>
      </c>
      <c r="D124" s="144">
        <v>19026.300000000003</v>
      </c>
      <c r="E124" s="144">
        <v>18491.300000000003</v>
      </c>
      <c r="F124" s="144">
        <v>535</v>
      </c>
      <c r="G124" s="144">
        <v>18403.614119999995</v>
      </c>
      <c r="H124" s="144">
        <v>17909.489779999996</v>
      </c>
      <c r="I124" s="144">
        <v>494.12434000000002</v>
      </c>
    </row>
    <row r="125" spans="2:9" ht="15" thickBot="1" x14ac:dyDescent="0.35">
      <c r="B125" s="142" t="s">
        <v>364</v>
      </c>
      <c r="C125" s="143" t="s">
        <v>1414</v>
      </c>
      <c r="D125" s="144">
        <v>17316.445</v>
      </c>
      <c r="E125" s="144">
        <v>17316.445</v>
      </c>
      <c r="F125" s="144">
        <v>0</v>
      </c>
      <c r="G125" s="144">
        <v>17185.451959999999</v>
      </c>
      <c r="H125" s="144">
        <v>17185.451959999999</v>
      </c>
      <c r="I125" s="144">
        <v>0</v>
      </c>
    </row>
    <row r="126" spans="2:9" ht="15" thickBot="1" x14ac:dyDescent="0.35">
      <c r="B126" s="142" t="s">
        <v>544</v>
      </c>
      <c r="C126" s="143" t="s">
        <v>1415</v>
      </c>
      <c r="D126" s="144">
        <v>15000</v>
      </c>
      <c r="E126" s="144">
        <v>15000</v>
      </c>
      <c r="F126" s="144">
        <v>0</v>
      </c>
      <c r="G126" s="144">
        <v>14411.404479999999</v>
      </c>
      <c r="H126" s="144">
        <v>14411.404479999999</v>
      </c>
      <c r="I126" s="144">
        <v>0</v>
      </c>
    </row>
    <row r="127" spans="2:9" ht="15" thickBot="1" x14ac:dyDescent="0.35">
      <c r="B127" s="142" t="s">
        <v>368</v>
      </c>
      <c r="C127" s="143" t="s">
        <v>1416</v>
      </c>
      <c r="D127" s="144">
        <v>12925.155000000001</v>
      </c>
      <c r="E127" s="144">
        <v>12925.155000000001</v>
      </c>
      <c r="F127" s="144">
        <v>0</v>
      </c>
      <c r="G127" s="144">
        <v>12925.152899999999</v>
      </c>
      <c r="H127" s="144">
        <v>12925.152899999999</v>
      </c>
      <c r="I127" s="144">
        <v>0</v>
      </c>
    </row>
    <row r="128" spans="2:9" ht="15" thickBot="1" x14ac:dyDescent="0.35">
      <c r="B128" s="142" t="s">
        <v>963</v>
      </c>
      <c r="C128" s="143" t="s">
        <v>1417</v>
      </c>
      <c r="D128" s="144">
        <v>11300</v>
      </c>
      <c r="E128" s="144">
        <v>11300</v>
      </c>
      <c r="F128" s="144">
        <v>0</v>
      </c>
      <c r="G128" s="144">
        <v>10964.538340000001</v>
      </c>
      <c r="H128" s="144">
        <v>10964.538340000001</v>
      </c>
      <c r="I128" s="144">
        <v>0</v>
      </c>
    </row>
    <row r="129" spans="2:9" ht="15" thickBot="1" x14ac:dyDescent="0.35">
      <c r="B129" s="142" t="s">
        <v>914</v>
      </c>
      <c r="C129" s="143" t="s">
        <v>1418</v>
      </c>
      <c r="D129" s="144">
        <v>8869</v>
      </c>
      <c r="E129" s="144">
        <v>8869</v>
      </c>
      <c r="F129" s="144">
        <v>0</v>
      </c>
      <c r="G129" s="144">
        <v>7899.0421900000001</v>
      </c>
      <c r="H129" s="144">
        <v>7899.0421900000001</v>
      </c>
      <c r="I129" s="144">
        <v>0</v>
      </c>
    </row>
    <row r="130" spans="2:9" ht="15" thickBot="1" x14ac:dyDescent="0.35">
      <c r="B130" s="142" t="s">
        <v>354</v>
      </c>
      <c r="C130" s="143" t="s">
        <v>1419</v>
      </c>
      <c r="D130" s="144">
        <v>9092.4</v>
      </c>
      <c r="E130" s="144">
        <v>9092.4</v>
      </c>
      <c r="F130" s="144">
        <v>0</v>
      </c>
      <c r="G130" s="144">
        <v>8900.3711800000001</v>
      </c>
      <c r="H130" s="144">
        <v>8900.3711800000001</v>
      </c>
      <c r="I130" s="144">
        <v>0</v>
      </c>
    </row>
    <row r="131" spans="2:9" ht="15" thickBot="1" x14ac:dyDescent="0.35">
      <c r="B131" s="142" t="s">
        <v>902</v>
      </c>
      <c r="C131" s="143" t="s">
        <v>1420</v>
      </c>
      <c r="D131" s="144">
        <v>8170.5</v>
      </c>
      <c r="E131" s="144">
        <v>8170.5</v>
      </c>
      <c r="F131" s="144">
        <v>0</v>
      </c>
      <c r="G131" s="144">
        <v>8078.0853700000007</v>
      </c>
      <c r="H131" s="144">
        <v>8078.0853700000007</v>
      </c>
      <c r="I131" s="144">
        <v>0</v>
      </c>
    </row>
    <row r="132" spans="2:9" ht="48.6" thickBot="1" x14ac:dyDescent="0.35">
      <c r="B132" s="142" t="s">
        <v>532</v>
      </c>
      <c r="C132" s="143" t="s">
        <v>1421</v>
      </c>
      <c r="D132" s="144">
        <v>11375.7</v>
      </c>
      <c r="E132" s="144">
        <v>6703.3</v>
      </c>
      <c r="F132" s="144">
        <v>4672.3999999999996</v>
      </c>
      <c r="G132" s="144">
        <v>10323.62875</v>
      </c>
      <c r="H132" s="144">
        <v>6711.66219</v>
      </c>
      <c r="I132" s="144">
        <v>3611.9665600000003</v>
      </c>
    </row>
    <row r="133" spans="2:9" ht="24.6" thickBot="1" x14ac:dyDescent="0.35">
      <c r="B133" s="142" t="s">
        <v>540</v>
      </c>
      <c r="C133" s="143" t="s">
        <v>1422</v>
      </c>
      <c r="D133" s="144">
        <v>63918.1</v>
      </c>
      <c r="E133" s="144">
        <v>5191.5</v>
      </c>
      <c r="F133" s="144">
        <v>58726.6</v>
      </c>
      <c r="G133" s="144">
        <v>58033.768939999987</v>
      </c>
      <c r="H133" s="144">
        <v>5191.4067400000004</v>
      </c>
      <c r="I133" s="144">
        <v>52842.362199999989</v>
      </c>
    </row>
    <row r="134" spans="2:9" ht="15" thickBot="1" x14ac:dyDescent="0.35">
      <c r="B134" s="142" t="s">
        <v>536</v>
      </c>
      <c r="C134" s="143" t="s">
        <v>1423</v>
      </c>
      <c r="D134" s="144">
        <v>11523.8</v>
      </c>
      <c r="E134" s="144">
        <v>3783.7999999999993</v>
      </c>
      <c r="F134" s="144">
        <v>7740</v>
      </c>
      <c r="G134" s="144">
        <v>10488.31172</v>
      </c>
      <c r="H134" s="144">
        <v>3924.75405</v>
      </c>
      <c r="I134" s="144">
        <v>6563.5576699999992</v>
      </c>
    </row>
    <row r="135" spans="2:9" ht="48.6" thickBot="1" x14ac:dyDescent="0.35">
      <c r="B135" s="142" t="s">
        <v>919</v>
      </c>
      <c r="C135" s="143" t="s">
        <v>1424</v>
      </c>
      <c r="D135" s="144">
        <v>2674.0540000000001</v>
      </c>
      <c r="E135" s="144">
        <v>2636</v>
      </c>
      <c r="F135" s="144">
        <v>38.054000000000002</v>
      </c>
      <c r="G135" s="144">
        <v>2665.56</v>
      </c>
      <c r="H135" s="144">
        <v>2627.5059999999999</v>
      </c>
      <c r="I135" s="144">
        <v>38.054000000000002</v>
      </c>
    </row>
    <row r="136" spans="2:9" ht="15" thickBot="1" x14ac:dyDescent="0.35">
      <c r="B136" s="142" t="s">
        <v>901</v>
      </c>
      <c r="C136" s="143" t="s">
        <v>1425</v>
      </c>
      <c r="D136" s="144">
        <v>1705</v>
      </c>
      <c r="E136" s="144">
        <v>1705</v>
      </c>
      <c r="F136" s="144">
        <v>0</v>
      </c>
      <c r="G136" s="144">
        <v>2327.9479200000001</v>
      </c>
      <c r="H136" s="144">
        <v>2327.9479200000001</v>
      </c>
      <c r="I136" s="144">
        <v>0</v>
      </c>
    </row>
    <row r="137" spans="2:9" ht="24.6" thickBot="1" x14ac:dyDescent="0.35">
      <c r="B137" s="142" t="s">
        <v>366</v>
      </c>
      <c r="C137" s="143" t="s">
        <v>1426</v>
      </c>
      <c r="D137" s="144">
        <v>1244.4000000000001</v>
      </c>
      <c r="E137" s="144">
        <v>1244.4000000000001</v>
      </c>
      <c r="F137" s="144">
        <v>0</v>
      </c>
      <c r="G137" s="144">
        <v>1114.4342100000001</v>
      </c>
      <c r="H137" s="144">
        <v>1114.4342100000001</v>
      </c>
      <c r="I137" s="144">
        <v>0</v>
      </c>
    </row>
    <row r="138" spans="2:9" ht="24.6" thickBot="1" x14ac:dyDescent="0.35">
      <c r="B138" s="142" t="s">
        <v>352</v>
      </c>
      <c r="C138" s="143" t="s">
        <v>1427</v>
      </c>
      <c r="D138" s="144">
        <v>1013</v>
      </c>
      <c r="E138" s="144">
        <v>1013</v>
      </c>
      <c r="F138" s="144">
        <v>0</v>
      </c>
      <c r="G138" s="144">
        <v>933.13864999999998</v>
      </c>
      <c r="H138" s="144">
        <v>933.13864999999998</v>
      </c>
      <c r="I138" s="144">
        <v>0</v>
      </c>
    </row>
    <row r="139" spans="2:9" ht="48.6" thickBot="1" x14ac:dyDescent="0.35">
      <c r="B139" s="142" t="s">
        <v>398</v>
      </c>
      <c r="C139" s="143" t="s">
        <v>1428</v>
      </c>
      <c r="D139" s="144">
        <v>1194.8</v>
      </c>
      <c r="E139" s="144">
        <v>1194.8</v>
      </c>
      <c r="F139" s="144">
        <v>0</v>
      </c>
      <c r="G139" s="144">
        <v>1168.29801</v>
      </c>
      <c r="H139" s="144">
        <v>1168.29801</v>
      </c>
      <c r="I139" s="144">
        <v>0</v>
      </c>
    </row>
    <row r="140" spans="2:9" ht="48.6" thickBot="1" x14ac:dyDescent="0.35">
      <c r="B140" s="142" t="s">
        <v>384</v>
      </c>
      <c r="C140" s="143" t="s">
        <v>1429</v>
      </c>
      <c r="D140" s="144">
        <v>1052.3</v>
      </c>
      <c r="E140" s="144">
        <v>1052.3</v>
      </c>
      <c r="F140" s="144">
        <v>0</v>
      </c>
      <c r="G140" s="144">
        <v>995.33707000000015</v>
      </c>
      <c r="H140" s="144">
        <v>995.33707000000015</v>
      </c>
      <c r="I140" s="144">
        <v>0</v>
      </c>
    </row>
    <row r="141" spans="2:9" ht="60.6" thickBot="1" x14ac:dyDescent="0.35">
      <c r="B141" s="142" t="s">
        <v>388</v>
      </c>
      <c r="C141" s="143" t="s">
        <v>1430</v>
      </c>
      <c r="D141" s="144">
        <v>939.19999999999993</v>
      </c>
      <c r="E141" s="144">
        <v>939.19999999999993</v>
      </c>
      <c r="F141" s="144">
        <v>0</v>
      </c>
      <c r="G141" s="144">
        <v>934.64945999999998</v>
      </c>
      <c r="H141" s="144">
        <v>934.64945999999998</v>
      </c>
      <c r="I141" s="144">
        <v>0</v>
      </c>
    </row>
    <row r="142" spans="2:9" ht="48.6" thickBot="1" x14ac:dyDescent="0.35">
      <c r="B142" s="142" t="s">
        <v>390</v>
      </c>
      <c r="C142" s="143" t="s">
        <v>1431</v>
      </c>
      <c r="D142" s="144">
        <v>950.69999999999993</v>
      </c>
      <c r="E142" s="144">
        <v>950.69999999999993</v>
      </c>
      <c r="F142" s="144">
        <v>0</v>
      </c>
      <c r="G142" s="144">
        <v>936.13076999999998</v>
      </c>
      <c r="H142" s="144">
        <v>936.13076999999998</v>
      </c>
      <c r="I142" s="144">
        <v>0</v>
      </c>
    </row>
    <row r="143" spans="2:9" ht="36.6" thickBot="1" x14ac:dyDescent="0.35">
      <c r="B143" s="142" t="s">
        <v>386</v>
      </c>
      <c r="C143" s="143" t="s">
        <v>1432</v>
      </c>
      <c r="D143" s="144">
        <v>834.70000000000016</v>
      </c>
      <c r="E143" s="144">
        <v>834.70000000000016</v>
      </c>
      <c r="F143" s="144">
        <v>0</v>
      </c>
      <c r="G143" s="144">
        <v>819.86447999999996</v>
      </c>
      <c r="H143" s="144">
        <v>819.86447999999996</v>
      </c>
      <c r="I143" s="144">
        <v>0</v>
      </c>
    </row>
    <row r="144" spans="2:9" ht="36.6" thickBot="1" x14ac:dyDescent="0.35">
      <c r="B144" s="142" t="s">
        <v>392</v>
      </c>
      <c r="C144" s="143" t="s">
        <v>1433</v>
      </c>
      <c r="D144" s="144">
        <v>867.39999999999986</v>
      </c>
      <c r="E144" s="144">
        <v>867.39999999999986</v>
      </c>
      <c r="F144" s="144">
        <v>0</v>
      </c>
      <c r="G144" s="144">
        <v>832.67978999999991</v>
      </c>
      <c r="H144" s="144">
        <v>832.67978999999991</v>
      </c>
      <c r="I144" s="144">
        <v>0</v>
      </c>
    </row>
    <row r="145" spans="2:9" ht="36.6" thickBot="1" x14ac:dyDescent="0.35">
      <c r="B145" s="142" t="s">
        <v>394</v>
      </c>
      <c r="C145" s="143" t="s">
        <v>1434</v>
      </c>
      <c r="D145" s="144">
        <v>844.20000000000016</v>
      </c>
      <c r="E145" s="144">
        <v>844.20000000000016</v>
      </c>
      <c r="F145" s="144">
        <v>0</v>
      </c>
      <c r="G145" s="144">
        <v>829.75894999999991</v>
      </c>
      <c r="H145" s="144">
        <v>829.75894999999991</v>
      </c>
      <c r="I145" s="144">
        <v>0</v>
      </c>
    </row>
    <row r="146" spans="2:9" ht="24.6" thickBot="1" x14ac:dyDescent="0.35">
      <c r="B146" s="142" t="s">
        <v>400</v>
      </c>
      <c r="C146" s="143" t="s">
        <v>1435</v>
      </c>
      <c r="D146" s="144">
        <v>821.20000000000016</v>
      </c>
      <c r="E146" s="144">
        <v>821.20000000000016</v>
      </c>
      <c r="F146" s="144">
        <v>0</v>
      </c>
      <c r="G146" s="144">
        <v>784.00870999999984</v>
      </c>
      <c r="H146" s="144">
        <v>784.00870999999984</v>
      </c>
      <c r="I146" s="144">
        <v>0</v>
      </c>
    </row>
    <row r="147" spans="2:9" ht="36.6" thickBot="1" x14ac:dyDescent="0.35">
      <c r="B147" s="142" t="s">
        <v>396</v>
      </c>
      <c r="C147" s="143" t="s">
        <v>1436</v>
      </c>
      <c r="D147" s="144">
        <v>820.69999999999993</v>
      </c>
      <c r="E147" s="144">
        <v>820.69999999999993</v>
      </c>
      <c r="F147" s="144">
        <v>0</v>
      </c>
      <c r="G147" s="144">
        <v>820.54594000000009</v>
      </c>
      <c r="H147" s="144">
        <v>820.54594000000009</v>
      </c>
      <c r="I147" s="144">
        <v>0</v>
      </c>
    </row>
    <row r="148" spans="2:9" ht="15" thickBot="1" x14ac:dyDescent="0.35">
      <c r="B148" s="142" t="s">
        <v>970</v>
      </c>
      <c r="C148" s="143" t="s">
        <v>1437</v>
      </c>
      <c r="D148" s="144">
        <v>556.63000000000011</v>
      </c>
      <c r="E148" s="144">
        <v>543.80000000000007</v>
      </c>
      <c r="F148" s="144">
        <v>12.83</v>
      </c>
      <c r="G148" s="144">
        <v>548.97118999999998</v>
      </c>
      <c r="H148" s="144">
        <v>536.14118999999994</v>
      </c>
      <c r="I148" s="144">
        <v>12.83</v>
      </c>
    </row>
    <row r="149" spans="2:9" ht="24.6" thickBot="1" x14ac:dyDescent="0.35">
      <c r="B149" s="142" t="s">
        <v>1438</v>
      </c>
      <c r="C149" s="143" t="s">
        <v>1439</v>
      </c>
      <c r="D149" s="144">
        <v>2598.5</v>
      </c>
      <c r="E149" s="144">
        <v>0</v>
      </c>
      <c r="F149" s="144">
        <v>2598.5</v>
      </c>
      <c r="G149" s="144">
        <v>2484.7276099999999</v>
      </c>
      <c r="H149" s="144">
        <v>0</v>
      </c>
      <c r="I149" s="144">
        <v>2484.7276099999999</v>
      </c>
    </row>
    <row r="150" spans="2:9" ht="15" thickBot="1" x14ac:dyDescent="0.35">
      <c r="B150" s="142" t="s">
        <v>370</v>
      </c>
      <c r="C150" s="143" t="s">
        <v>1440</v>
      </c>
      <c r="D150" s="144">
        <v>2905.1</v>
      </c>
      <c r="E150" s="144">
        <v>2905.1</v>
      </c>
      <c r="F150" s="144">
        <v>0</v>
      </c>
      <c r="G150" s="144">
        <v>2713.6535100000001</v>
      </c>
      <c r="H150" s="144">
        <v>2713.6535100000001</v>
      </c>
      <c r="I150" s="144">
        <v>0</v>
      </c>
    </row>
    <row r="151" spans="2:9" ht="24.6" thickBot="1" x14ac:dyDescent="0.35">
      <c r="B151" s="142" t="s">
        <v>1441</v>
      </c>
      <c r="C151" s="143" t="s">
        <v>1442</v>
      </c>
      <c r="D151" s="144">
        <v>5700</v>
      </c>
      <c r="E151" s="144">
        <v>0</v>
      </c>
      <c r="F151" s="144">
        <v>5700</v>
      </c>
      <c r="G151" s="144">
        <v>4209.6735399999998</v>
      </c>
      <c r="H151" s="144">
        <v>0</v>
      </c>
      <c r="I151" s="144">
        <v>4209.6735399999998</v>
      </c>
    </row>
    <row r="152" spans="2:9" ht="24.6" thickBot="1" x14ac:dyDescent="0.35">
      <c r="B152" s="142" t="s">
        <v>546</v>
      </c>
      <c r="C152" s="143" t="s">
        <v>1443</v>
      </c>
      <c r="D152" s="144">
        <v>100016.00000000001</v>
      </c>
      <c r="E152" s="144">
        <v>0</v>
      </c>
      <c r="F152" s="144">
        <v>100016.00000000001</v>
      </c>
      <c r="G152" s="144">
        <v>93869.565729999988</v>
      </c>
      <c r="H152" s="144">
        <v>1116.8769600000001</v>
      </c>
      <c r="I152" s="144">
        <v>92752.688769999993</v>
      </c>
    </row>
    <row r="153" spans="2:9" ht="15" thickBot="1" x14ac:dyDescent="0.35">
      <c r="B153" s="145" t="s">
        <v>1444</v>
      </c>
      <c r="C153" s="148" t="s">
        <v>1298</v>
      </c>
      <c r="D153" s="149">
        <v>608025.18562000012</v>
      </c>
      <c r="E153" s="149">
        <v>338236.44662000012</v>
      </c>
      <c r="F153" s="149">
        <v>269788.739</v>
      </c>
      <c r="G153" s="147">
        <v>573162.58826999995</v>
      </c>
      <c r="H153" s="149">
        <v>333466.75232999999</v>
      </c>
      <c r="I153" s="149">
        <v>239695.83593999996</v>
      </c>
    </row>
    <row r="154" spans="2:9" ht="42" customHeight="1" thickBot="1" x14ac:dyDescent="0.35">
      <c r="B154" s="145" t="s">
        <v>1282</v>
      </c>
      <c r="C154" s="140" t="s">
        <v>1283</v>
      </c>
      <c r="D154" s="141" t="s">
        <v>1284</v>
      </c>
      <c r="E154" s="141" t="s">
        <v>1285</v>
      </c>
      <c r="F154" s="141" t="s">
        <v>1286</v>
      </c>
      <c r="G154" s="140" t="s">
        <v>1287</v>
      </c>
      <c r="H154" s="141" t="s">
        <v>1285</v>
      </c>
      <c r="I154" s="141" t="s">
        <v>1286</v>
      </c>
    </row>
    <row r="155" spans="2:9" ht="24.6" thickBot="1" x14ac:dyDescent="0.35">
      <c r="B155" s="142" t="s">
        <v>644</v>
      </c>
      <c r="C155" s="143" t="s">
        <v>1445</v>
      </c>
      <c r="D155" s="144">
        <v>119532.92300000001</v>
      </c>
      <c r="E155" s="144">
        <v>119532.92300000001</v>
      </c>
      <c r="F155" s="144">
        <v>0</v>
      </c>
      <c r="G155" s="144">
        <v>119457.74319999998</v>
      </c>
      <c r="H155" s="144">
        <v>119457.74319999998</v>
      </c>
      <c r="I155" s="144">
        <v>0</v>
      </c>
    </row>
    <row r="156" spans="2:9" ht="15" thickBot="1" x14ac:dyDescent="0.35">
      <c r="B156" s="142" t="s">
        <v>516</v>
      </c>
      <c r="C156" s="143" t="s">
        <v>1446</v>
      </c>
      <c r="D156" s="144">
        <v>8701</v>
      </c>
      <c r="E156" s="144">
        <v>8701</v>
      </c>
      <c r="F156" s="144">
        <v>0</v>
      </c>
      <c r="G156" s="144">
        <v>8701</v>
      </c>
      <c r="H156" s="144">
        <v>8701</v>
      </c>
      <c r="I156" s="144">
        <v>0</v>
      </c>
    </row>
    <row r="157" spans="2:9" ht="36.6" thickBot="1" x14ac:dyDescent="0.35">
      <c r="B157" s="142" t="s">
        <v>412</v>
      </c>
      <c r="C157" s="143" t="s">
        <v>1447</v>
      </c>
      <c r="D157" s="144">
        <v>3537.9999999999995</v>
      </c>
      <c r="E157" s="144">
        <v>3537.9999999999995</v>
      </c>
      <c r="F157" s="144">
        <v>0</v>
      </c>
      <c r="G157" s="144">
        <v>3302.7104500000005</v>
      </c>
      <c r="H157" s="144">
        <v>3302.7104500000005</v>
      </c>
      <c r="I157" s="144">
        <v>0</v>
      </c>
    </row>
    <row r="158" spans="2:9" ht="15" thickBot="1" x14ac:dyDescent="0.35">
      <c r="B158" s="145" t="s">
        <v>1054</v>
      </c>
      <c r="C158" s="148" t="s">
        <v>1298</v>
      </c>
      <c r="D158" s="149">
        <v>131771.92300000001</v>
      </c>
      <c r="E158" s="149">
        <v>131771.92300000001</v>
      </c>
      <c r="F158" s="149">
        <v>0</v>
      </c>
      <c r="G158" s="147">
        <v>131461.45364999998</v>
      </c>
      <c r="H158" s="149">
        <v>131461.45364999998</v>
      </c>
      <c r="I158" s="149">
        <v>0</v>
      </c>
    </row>
    <row r="159" spans="2:9" ht="42" customHeight="1" thickBot="1" x14ac:dyDescent="0.35">
      <c r="B159" s="145" t="s">
        <v>1282</v>
      </c>
      <c r="C159" s="140" t="s">
        <v>1283</v>
      </c>
      <c r="D159" s="141" t="s">
        <v>1284</v>
      </c>
      <c r="E159" s="141" t="s">
        <v>1285</v>
      </c>
      <c r="F159" s="141" t="s">
        <v>1286</v>
      </c>
      <c r="G159" s="140" t="s">
        <v>1287</v>
      </c>
      <c r="H159" s="141" t="s">
        <v>1285</v>
      </c>
      <c r="I159" s="141" t="s">
        <v>1286</v>
      </c>
    </row>
    <row r="160" spans="2:9" ht="24.6" thickBot="1" x14ac:dyDescent="0.35">
      <c r="B160" s="142" t="s">
        <v>893</v>
      </c>
      <c r="C160" s="143" t="s">
        <v>1448</v>
      </c>
      <c r="D160" s="144">
        <v>151420.70199999999</v>
      </c>
      <c r="E160" s="144">
        <v>151420.70199999999</v>
      </c>
      <c r="F160" s="144">
        <v>0</v>
      </c>
      <c r="G160" s="144">
        <v>151026.49646999998</v>
      </c>
      <c r="H160" s="144">
        <v>151026.49646999998</v>
      </c>
      <c r="I160" s="144">
        <v>0</v>
      </c>
    </row>
    <row r="161" spans="2:9" ht="15" thickBot="1" x14ac:dyDescent="0.35">
      <c r="B161" s="142" t="s">
        <v>889</v>
      </c>
      <c r="C161" s="143" t="s">
        <v>1449</v>
      </c>
      <c r="D161" s="144">
        <v>170564.141</v>
      </c>
      <c r="E161" s="144">
        <v>150304.174</v>
      </c>
      <c r="F161" s="144">
        <v>20259.966999999997</v>
      </c>
      <c r="G161" s="144">
        <v>168521.35617000001</v>
      </c>
      <c r="H161" s="144">
        <v>150626.96292000002</v>
      </c>
      <c r="I161" s="144">
        <v>17894.393250000005</v>
      </c>
    </row>
    <row r="162" spans="2:9" ht="15" thickBot="1" x14ac:dyDescent="0.35">
      <c r="B162" s="142" t="s">
        <v>1450</v>
      </c>
      <c r="C162" s="143" t="s">
        <v>1451</v>
      </c>
      <c r="D162" s="144">
        <v>173794.93</v>
      </c>
      <c r="E162" s="144">
        <v>82180</v>
      </c>
      <c r="F162" s="144">
        <v>91614.93</v>
      </c>
      <c r="G162" s="144">
        <v>170407.44837</v>
      </c>
      <c r="H162" s="144">
        <v>82307.192989999996</v>
      </c>
      <c r="I162" s="144">
        <v>88100.255379999988</v>
      </c>
    </row>
    <row r="163" spans="2:9" ht="15" thickBot="1" x14ac:dyDescent="0.35">
      <c r="B163" s="142" t="s">
        <v>886</v>
      </c>
      <c r="C163" s="143" t="s">
        <v>1307</v>
      </c>
      <c r="D163" s="144">
        <v>50156.171999999999</v>
      </c>
      <c r="E163" s="144">
        <v>50156.171999999999</v>
      </c>
      <c r="F163" s="144">
        <v>0</v>
      </c>
      <c r="G163" s="144">
        <v>50027.109700000001</v>
      </c>
      <c r="H163" s="144">
        <v>50027.109700000001</v>
      </c>
      <c r="I163" s="144">
        <v>0</v>
      </c>
    </row>
    <row r="164" spans="2:9" ht="24.6" thickBot="1" x14ac:dyDescent="0.35">
      <c r="B164" s="142" t="s">
        <v>891</v>
      </c>
      <c r="C164" s="143" t="s">
        <v>1452</v>
      </c>
      <c r="D164" s="144">
        <v>45396.785029999999</v>
      </c>
      <c r="E164" s="144">
        <v>37263.127999999997</v>
      </c>
      <c r="F164" s="144">
        <v>8133.6570300000003</v>
      </c>
      <c r="G164" s="144">
        <v>43813.316210000005</v>
      </c>
      <c r="H164" s="144">
        <v>37046.212720000003</v>
      </c>
      <c r="I164" s="144">
        <v>6767.1034899999986</v>
      </c>
    </row>
    <row r="165" spans="2:9" ht="24.6" thickBot="1" x14ac:dyDescent="0.35">
      <c r="B165" s="142" t="s">
        <v>895</v>
      </c>
      <c r="C165" s="143" t="s">
        <v>1453</v>
      </c>
      <c r="D165" s="144">
        <v>50505.224999999999</v>
      </c>
      <c r="E165" s="144">
        <v>50505.224999999999</v>
      </c>
      <c r="F165" s="144">
        <v>0</v>
      </c>
      <c r="G165" s="144">
        <v>54496.525000000001</v>
      </c>
      <c r="H165" s="144">
        <v>54496.525000000001</v>
      </c>
      <c r="I165" s="144">
        <v>0</v>
      </c>
    </row>
    <row r="166" spans="2:9" ht="15" thickBot="1" x14ac:dyDescent="0.35">
      <c r="B166" s="142" t="s">
        <v>923</v>
      </c>
      <c r="C166" s="143" t="s">
        <v>1454</v>
      </c>
      <c r="D166" s="144">
        <v>14370</v>
      </c>
      <c r="E166" s="144">
        <v>14370</v>
      </c>
      <c r="F166" s="144">
        <v>0</v>
      </c>
      <c r="G166" s="144">
        <v>14367.287909999999</v>
      </c>
      <c r="H166" s="144">
        <v>14367.287909999999</v>
      </c>
      <c r="I166" s="144">
        <v>0</v>
      </c>
    </row>
    <row r="167" spans="2:9" ht="36.6" thickBot="1" x14ac:dyDescent="0.35">
      <c r="B167" s="142" t="s">
        <v>882</v>
      </c>
      <c r="C167" s="143" t="s">
        <v>1455</v>
      </c>
      <c r="D167" s="144">
        <v>8933.6043599999994</v>
      </c>
      <c r="E167" s="144">
        <v>8933.6043599999994</v>
      </c>
      <c r="F167" s="144">
        <v>0</v>
      </c>
      <c r="G167" s="144">
        <v>8892.9897899999996</v>
      </c>
      <c r="H167" s="144">
        <v>8892.9897899999996</v>
      </c>
      <c r="I167" s="144">
        <v>0</v>
      </c>
    </row>
    <row r="168" spans="2:9" ht="15" thickBot="1" x14ac:dyDescent="0.35">
      <c r="B168" s="142" t="s">
        <v>897</v>
      </c>
      <c r="C168" s="143" t="s">
        <v>1456</v>
      </c>
      <c r="D168" s="144">
        <v>4994</v>
      </c>
      <c r="E168" s="144">
        <v>4894</v>
      </c>
      <c r="F168" s="144">
        <v>100</v>
      </c>
      <c r="G168" s="144">
        <v>5370.8238799999999</v>
      </c>
      <c r="H168" s="144">
        <v>5343.22793</v>
      </c>
      <c r="I168" s="144">
        <v>27.595950000000002</v>
      </c>
    </row>
    <row r="169" spans="2:9" ht="15" thickBot="1" x14ac:dyDescent="0.35">
      <c r="B169" s="142" t="s">
        <v>962</v>
      </c>
      <c r="C169" s="143" t="s">
        <v>1457</v>
      </c>
      <c r="D169" s="144">
        <v>6388.8</v>
      </c>
      <c r="E169" s="144">
        <v>6388.8</v>
      </c>
      <c r="F169" s="144">
        <v>0</v>
      </c>
      <c r="G169" s="144">
        <v>6373.75</v>
      </c>
      <c r="H169" s="144">
        <v>6373.75</v>
      </c>
      <c r="I169" s="144">
        <v>0</v>
      </c>
    </row>
    <row r="170" spans="2:9" ht="36.6" thickBot="1" x14ac:dyDescent="0.35">
      <c r="B170" s="142" t="s">
        <v>937</v>
      </c>
      <c r="C170" s="143" t="s">
        <v>1458</v>
      </c>
      <c r="D170" s="144">
        <v>1893</v>
      </c>
      <c r="E170" s="144">
        <v>1893</v>
      </c>
      <c r="F170" s="144">
        <v>0</v>
      </c>
      <c r="G170" s="144">
        <v>1892.9692</v>
      </c>
      <c r="H170" s="144">
        <v>1892.9692</v>
      </c>
      <c r="I170" s="144">
        <v>0</v>
      </c>
    </row>
    <row r="171" spans="2:9" ht="36.6" thickBot="1" x14ac:dyDescent="0.35">
      <c r="B171" s="142" t="s">
        <v>939</v>
      </c>
      <c r="C171" s="143" t="s">
        <v>1459</v>
      </c>
      <c r="D171" s="144">
        <v>1805</v>
      </c>
      <c r="E171" s="144">
        <v>1805</v>
      </c>
      <c r="F171" s="144">
        <v>0</v>
      </c>
      <c r="G171" s="144">
        <v>1805</v>
      </c>
      <c r="H171" s="144">
        <v>1805</v>
      </c>
      <c r="I171" s="144">
        <v>0</v>
      </c>
    </row>
    <row r="172" spans="2:9" ht="36.6" thickBot="1" x14ac:dyDescent="0.35">
      <c r="B172" s="142" t="s">
        <v>927</v>
      </c>
      <c r="C172" s="143" t="s">
        <v>1460</v>
      </c>
      <c r="D172" s="144">
        <v>1233</v>
      </c>
      <c r="E172" s="144">
        <v>1233</v>
      </c>
      <c r="F172" s="144">
        <v>0</v>
      </c>
      <c r="G172" s="144">
        <v>1232.9987599999999</v>
      </c>
      <c r="H172" s="144">
        <v>1232.9987599999999</v>
      </c>
      <c r="I172" s="144">
        <v>0</v>
      </c>
    </row>
    <row r="173" spans="2:9" ht="36.6" thickBot="1" x14ac:dyDescent="0.35">
      <c r="B173" s="142" t="s">
        <v>933</v>
      </c>
      <c r="C173" s="143" t="s">
        <v>1461</v>
      </c>
      <c r="D173" s="144">
        <v>870</v>
      </c>
      <c r="E173" s="144">
        <v>870</v>
      </c>
      <c r="F173" s="144">
        <v>0</v>
      </c>
      <c r="G173" s="144">
        <v>869.99752000000001</v>
      </c>
      <c r="H173" s="144">
        <v>869.99752000000001</v>
      </c>
      <c r="I173" s="144">
        <v>0</v>
      </c>
    </row>
    <row r="174" spans="2:9" ht="24.6" thickBot="1" x14ac:dyDescent="0.35">
      <c r="B174" s="142" t="s">
        <v>943</v>
      </c>
      <c r="C174" s="143" t="s">
        <v>1462</v>
      </c>
      <c r="D174" s="144">
        <v>1800</v>
      </c>
      <c r="E174" s="144">
        <v>1800</v>
      </c>
      <c r="F174" s="144">
        <v>0</v>
      </c>
      <c r="G174" s="144">
        <v>1800</v>
      </c>
      <c r="H174" s="144">
        <v>1800</v>
      </c>
      <c r="I174" s="144">
        <v>0</v>
      </c>
    </row>
    <row r="175" spans="2:9" ht="36.6" thickBot="1" x14ac:dyDescent="0.35">
      <c r="B175" s="142" t="s">
        <v>929</v>
      </c>
      <c r="C175" s="143" t="s">
        <v>1463</v>
      </c>
      <c r="D175" s="144">
        <v>685</v>
      </c>
      <c r="E175" s="144">
        <v>685</v>
      </c>
      <c r="F175" s="144">
        <v>0</v>
      </c>
      <c r="G175" s="144">
        <v>685</v>
      </c>
      <c r="H175" s="144">
        <v>685</v>
      </c>
      <c r="I175" s="144">
        <v>0</v>
      </c>
    </row>
    <row r="176" spans="2:9" ht="24.6" thickBot="1" x14ac:dyDescent="0.35">
      <c r="B176" s="142" t="s">
        <v>947</v>
      </c>
      <c r="C176" s="143" t="s">
        <v>1464</v>
      </c>
      <c r="D176" s="144">
        <v>653</v>
      </c>
      <c r="E176" s="144">
        <v>653</v>
      </c>
      <c r="F176" s="144">
        <v>0</v>
      </c>
      <c r="G176" s="144">
        <v>653</v>
      </c>
      <c r="H176" s="144">
        <v>653</v>
      </c>
      <c r="I176" s="144">
        <v>0</v>
      </c>
    </row>
    <row r="177" spans="2:9" ht="24.6" thickBot="1" x14ac:dyDescent="0.35">
      <c r="B177" s="142" t="s">
        <v>925</v>
      </c>
      <c r="C177" s="143" t="s">
        <v>1465</v>
      </c>
      <c r="D177" s="144">
        <v>600</v>
      </c>
      <c r="E177" s="144">
        <v>600</v>
      </c>
      <c r="F177" s="144">
        <v>0</v>
      </c>
      <c r="G177" s="144">
        <v>600</v>
      </c>
      <c r="H177" s="144">
        <v>600</v>
      </c>
      <c r="I177" s="144">
        <v>0</v>
      </c>
    </row>
    <row r="178" spans="2:9" ht="24.6" thickBot="1" x14ac:dyDescent="0.35">
      <c r="B178" s="142" t="s">
        <v>945</v>
      </c>
      <c r="C178" s="143" t="s">
        <v>1466</v>
      </c>
      <c r="D178" s="144">
        <v>500</v>
      </c>
      <c r="E178" s="144">
        <v>500</v>
      </c>
      <c r="F178" s="144">
        <v>0</v>
      </c>
      <c r="G178" s="144">
        <v>500</v>
      </c>
      <c r="H178" s="144">
        <v>500</v>
      </c>
      <c r="I178" s="144">
        <v>0</v>
      </c>
    </row>
    <row r="179" spans="2:9" ht="36.6" thickBot="1" x14ac:dyDescent="0.35">
      <c r="B179" s="142" t="s">
        <v>931</v>
      </c>
      <c r="C179" s="143" t="s">
        <v>1467</v>
      </c>
      <c r="D179" s="144">
        <v>261</v>
      </c>
      <c r="E179" s="144">
        <v>261</v>
      </c>
      <c r="F179" s="144">
        <v>0</v>
      </c>
      <c r="G179" s="144">
        <v>261</v>
      </c>
      <c r="H179" s="144">
        <v>261</v>
      </c>
      <c r="I179" s="144">
        <v>0</v>
      </c>
    </row>
    <row r="180" spans="2:9" ht="36.6" thickBot="1" x14ac:dyDescent="0.35">
      <c r="B180" s="142" t="s">
        <v>935</v>
      </c>
      <c r="C180" s="143" t="s">
        <v>1468</v>
      </c>
      <c r="D180" s="144">
        <v>230</v>
      </c>
      <c r="E180" s="144">
        <v>230</v>
      </c>
      <c r="F180" s="144">
        <v>0</v>
      </c>
      <c r="G180" s="144">
        <v>230</v>
      </c>
      <c r="H180" s="144">
        <v>230</v>
      </c>
      <c r="I180" s="144">
        <v>0</v>
      </c>
    </row>
    <row r="181" spans="2:9" ht="24.6" thickBot="1" x14ac:dyDescent="0.35">
      <c r="B181" s="142" t="s">
        <v>941</v>
      </c>
      <c r="C181" s="143" t="s">
        <v>1469</v>
      </c>
      <c r="D181" s="144">
        <v>100</v>
      </c>
      <c r="E181" s="144">
        <v>100</v>
      </c>
      <c r="F181" s="144">
        <v>0</v>
      </c>
      <c r="G181" s="144">
        <v>100</v>
      </c>
      <c r="H181" s="144">
        <v>100</v>
      </c>
      <c r="I181" s="144">
        <v>0</v>
      </c>
    </row>
    <row r="182" spans="2:9" ht="15" thickBot="1" x14ac:dyDescent="0.35">
      <c r="B182" s="145" t="s">
        <v>1470</v>
      </c>
      <c r="C182" s="148" t="s">
        <v>1471</v>
      </c>
      <c r="D182" s="149">
        <v>687154.35939</v>
      </c>
      <c r="E182" s="149">
        <v>567045.80536</v>
      </c>
      <c r="F182" s="149">
        <v>120108.55403</v>
      </c>
      <c r="G182" s="147">
        <v>683927.06897999998</v>
      </c>
      <c r="H182" s="149">
        <v>571137.72091000003</v>
      </c>
      <c r="I182" s="149">
        <v>112789.34806999999</v>
      </c>
    </row>
    <row r="183" spans="2:9" ht="53.25" customHeight="1" thickBot="1" x14ac:dyDescent="0.35">
      <c r="B183" s="145" t="s">
        <v>1282</v>
      </c>
      <c r="C183" s="140" t="s">
        <v>1283</v>
      </c>
      <c r="D183" s="141" t="s">
        <v>1284</v>
      </c>
      <c r="E183" s="141" t="s">
        <v>1285</v>
      </c>
      <c r="F183" s="141" t="s">
        <v>1286</v>
      </c>
      <c r="G183" s="140" t="s">
        <v>1287</v>
      </c>
      <c r="H183" s="141" t="s">
        <v>1285</v>
      </c>
      <c r="I183" s="141" t="s">
        <v>1286</v>
      </c>
    </row>
    <row r="184" spans="2:9" ht="15" thickBot="1" x14ac:dyDescent="0.35">
      <c r="B184" s="142" t="s">
        <v>660</v>
      </c>
      <c r="C184" s="143" t="s">
        <v>1472</v>
      </c>
      <c r="D184" s="144">
        <v>178120.51750000002</v>
      </c>
      <c r="E184" s="144">
        <v>177200.51750000002</v>
      </c>
      <c r="F184" s="144">
        <v>920</v>
      </c>
      <c r="G184" s="144">
        <v>177856.42265999995</v>
      </c>
      <c r="H184" s="144">
        <v>177116.08496999997</v>
      </c>
      <c r="I184" s="144">
        <v>740.33769000000007</v>
      </c>
    </row>
    <row r="185" spans="2:9" ht="15" thickBot="1" x14ac:dyDescent="0.35">
      <c r="B185" s="145" t="s">
        <v>1473</v>
      </c>
      <c r="C185" s="148" t="s">
        <v>1471</v>
      </c>
      <c r="D185" s="149">
        <v>178120.51750000002</v>
      </c>
      <c r="E185" s="149">
        <v>177200.51750000002</v>
      </c>
      <c r="F185" s="149">
        <v>920</v>
      </c>
      <c r="G185" s="147">
        <v>177856.42265999995</v>
      </c>
      <c r="H185" s="149">
        <v>177116.08496999997</v>
      </c>
      <c r="I185" s="149">
        <v>740.33769000000007</v>
      </c>
    </row>
    <row r="186" spans="2:9" ht="36.6" thickBot="1" x14ac:dyDescent="0.35">
      <c r="B186" s="145" t="s">
        <v>1282</v>
      </c>
      <c r="C186" s="140" t="s">
        <v>1283</v>
      </c>
      <c r="D186" s="141" t="s">
        <v>1284</v>
      </c>
      <c r="E186" s="141" t="s">
        <v>1285</v>
      </c>
      <c r="F186" s="141" t="s">
        <v>1286</v>
      </c>
      <c r="G186" s="140" t="s">
        <v>1287</v>
      </c>
      <c r="H186" s="141" t="s">
        <v>1285</v>
      </c>
      <c r="I186" s="141" t="s">
        <v>1286</v>
      </c>
    </row>
    <row r="187" spans="2:9" ht="15" thickBot="1" x14ac:dyDescent="0.35">
      <c r="B187" s="142" t="s">
        <v>728</v>
      </c>
      <c r="C187" s="143" t="s">
        <v>1474</v>
      </c>
      <c r="D187" s="144">
        <v>408432.12500000006</v>
      </c>
      <c r="E187" s="144">
        <v>379278.91000000003</v>
      </c>
      <c r="F187" s="144">
        <v>29153.215</v>
      </c>
      <c r="G187" s="144">
        <v>387064.32027000008</v>
      </c>
      <c r="H187" s="144">
        <v>367851.30972000008</v>
      </c>
      <c r="I187" s="144">
        <v>19213.010550000003</v>
      </c>
    </row>
    <row r="188" spans="2:9" ht="15" thickBot="1" x14ac:dyDescent="0.35">
      <c r="B188" s="142" t="s">
        <v>768</v>
      </c>
      <c r="C188" s="143" t="s">
        <v>1475</v>
      </c>
      <c r="D188" s="144">
        <v>92020</v>
      </c>
      <c r="E188" s="144">
        <v>92020</v>
      </c>
      <c r="F188" s="144">
        <v>0</v>
      </c>
      <c r="G188" s="144">
        <v>80391.695219999994</v>
      </c>
      <c r="H188" s="144">
        <v>80391.695219999994</v>
      </c>
      <c r="I188" s="144">
        <v>0</v>
      </c>
    </row>
    <row r="189" spans="2:9" ht="15" thickBot="1" x14ac:dyDescent="0.35">
      <c r="B189" s="142" t="s">
        <v>724</v>
      </c>
      <c r="C189" s="143" t="s">
        <v>1476</v>
      </c>
      <c r="D189" s="144">
        <v>111706.50399999999</v>
      </c>
      <c r="E189" s="144">
        <v>109651.50399999999</v>
      </c>
      <c r="F189" s="144">
        <v>2055</v>
      </c>
      <c r="G189" s="144">
        <v>111537.28906999998</v>
      </c>
      <c r="H189" s="144">
        <v>109560.67984999999</v>
      </c>
      <c r="I189" s="144">
        <v>1976.6092200000001</v>
      </c>
    </row>
    <row r="190" spans="2:9" ht="24.6" thickBot="1" x14ac:dyDescent="0.35">
      <c r="B190" s="142" t="s">
        <v>722</v>
      </c>
      <c r="C190" s="143" t="s">
        <v>1477</v>
      </c>
      <c r="D190" s="144">
        <v>67065.125</v>
      </c>
      <c r="E190" s="144">
        <v>59200.646000000001</v>
      </c>
      <c r="F190" s="144">
        <v>7864.4789999999994</v>
      </c>
      <c r="G190" s="144">
        <v>68900.669249999992</v>
      </c>
      <c r="H190" s="144">
        <v>61515.793859999998</v>
      </c>
      <c r="I190" s="144">
        <v>7384.8753900000002</v>
      </c>
    </row>
    <row r="191" spans="2:9" ht="24.6" thickBot="1" x14ac:dyDescent="0.35">
      <c r="B191" s="142" t="s">
        <v>726</v>
      </c>
      <c r="C191" s="143" t="s">
        <v>1478</v>
      </c>
      <c r="D191" s="144">
        <v>5763.2000000000007</v>
      </c>
      <c r="E191" s="144">
        <v>5608.2000000000007</v>
      </c>
      <c r="F191" s="144">
        <v>155</v>
      </c>
      <c r="G191" s="144">
        <v>5693.3596599999992</v>
      </c>
      <c r="H191" s="144">
        <v>5570.5916899999993</v>
      </c>
      <c r="I191" s="144">
        <v>122.76797000000001</v>
      </c>
    </row>
    <row r="192" spans="2:9" ht="24.6" thickBot="1" x14ac:dyDescent="0.35">
      <c r="B192" s="142" t="s">
        <v>790</v>
      </c>
      <c r="C192" s="143" t="s">
        <v>1479</v>
      </c>
      <c r="D192" s="144">
        <v>8905.9</v>
      </c>
      <c r="E192" s="144">
        <v>5186.3999999999996</v>
      </c>
      <c r="F192" s="144">
        <v>3719.5</v>
      </c>
      <c r="G192" s="144">
        <v>9900.8023399999984</v>
      </c>
      <c r="H192" s="144">
        <v>6237.0182699999987</v>
      </c>
      <c r="I192" s="144">
        <v>3663.7840700000002</v>
      </c>
    </row>
    <row r="193" spans="2:9" ht="24.6" thickBot="1" x14ac:dyDescent="0.35">
      <c r="B193" s="142" t="s">
        <v>792</v>
      </c>
      <c r="C193" s="143" t="s">
        <v>1480</v>
      </c>
      <c r="D193" s="144">
        <v>2740.2</v>
      </c>
      <c r="E193" s="144">
        <v>2740.2</v>
      </c>
      <c r="F193" s="144">
        <v>0</v>
      </c>
      <c r="G193" s="144">
        <v>2716.9916699999994</v>
      </c>
      <c r="H193" s="144">
        <v>2716.9916699999994</v>
      </c>
      <c r="I193" s="144">
        <v>0</v>
      </c>
    </row>
    <row r="194" spans="2:9" ht="15" thickBot="1" x14ac:dyDescent="0.35">
      <c r="B194" s="145" t="s">
        <v>1481</v>
      </c>
      <c r="C194" s="148" t="s">
        <v>1298</v>
      </c>
      <c r="D194" s="149">
        <v>696633.05399999989</v>
      </c>
      <c r="E194" s="149">
        <v>653685.85999999987</v>
      </c>
      <c r="F194" s="149">
        <v>42947.194000000003</v>
      </c>
      <c r="G194" s="147">
        <v>666205.12748000014</v>
      </c>
      <c r="H194" s="149">
        <v>633844.08028000011</v>
      </c>
      <c r="I194" s="149">
        <v>32361.047200000005</v>
      </c>
    </row>
    <row r="195" spans="2:9" ht="36.6" thickBot="1" x14ac:dyDescent="0.35">
      <c r="B195" s="145" t="s">
        <v>1282</v>
      </c>
      <c r="C195" s="140" t="s">
        <v>1283</v>
      </c>
      <c r="D195" s="141" t="s">
        <v>1284</v>
      </c>
      <c r="E195" s="141" t="s">
        <v>1285</v>
      </c>
      <c r="F195" s="141" t="s">
        <v>1286</v>
      </c>
      <c r="G195" s="140" t="s">
        <v>1287</v>
      </c>
      <c r="H195" s="141" t="s">
        <v>1285</v>
      </c>
      <c r="I195" s="141" t="s">
        <v>1286</v>
      </c>
    </row>
    <row r="196" spans="2:9" ht="24.6" thickBot="1" x14ac:dyDescent="0.35">
      <c r="B196" s="142" t="s">
        <v>378</v>
      </c>
      <c r="C196" s="143" t="s">
        <v>1482</v>
      </c>
      <c r="D196" s="144">
        <v>97018</v>
      </c>
      <c r="E196" s="144">
        <v>96780</v>
      </c>
      <c r="F196" s="144">
        <v>238</v>
      </c>
      <c r="G196" s="144">
        <v>87201.659220000001</v>
      </c>
      <c r="H196" s="144">
        <v>87076.995179999998</v>
      </c>
      <c r="I196" s="144">
        <v>124.66404000000001</v>
      </c>
    </row>
    <row r="197" spans="2:9" ht="15" thickBot="1" x14ac:dyDescent="0.35">
      <c r="B197" s="142" t="s">
        <v>374</v>
      </c>
      <c r="C197" s="143" t="s">
        <v>1483</v>
      </c>
      <c r="D197" s="144">
        <v>14350</v>
      </c>
      <c r="E197" s="144">
        <v>14350</v>
      </c>
      <c r="F197" s="144">
        <v>0</v>
      </c>
      <c r="G197" s="144">
        <v>14186.34921</v>
      </c>
      <c r="H197" s="144">
        <v>14186.34921</v>
      </c>
      <c r="I197" s="144">
        <v>0</v>
      </c>
    </row>
    <row r="198" spans="2:9" ht="24.6" thickBot="1" x14ac:dyDescent="0.35">
      <c r="B198" s="142" t="s">
        <v>949</v>
      </c>
      <c r="C198" s="143" t="s">
        <v>1484</v>
      </c>
      <c r="D198" s="144">
        <v>34300</v>
      </c>
      <c r="E198" s="144">
        <v>11300</v>
      </c>
      <c r="F198" s="144">
        <v>23000</v>
      </c>
      <c r="G198" s="144">
        <v>30130.54221</v>
      </c>
      <c r="H198" s="144">
        <v>11299.290429999999</v>
      </c>
      <c r="I198" s="144">
        <v>18831.251780000002</v>
      </c>
    </row>
    <row r="199" spans="2:9" ht="15" thickBot="1" x14ac:dyDescent="0.35">
      <c r="B199" s="142" t="s">
        <v>382</v>
      </c>
      <c r="C199" s="143" t="s">
        <v>1485</v>
      </c>
      <c r="D199" s="144">
        <v>6840</v>
      </c>
      <c r="E199" s="144">
        <v>6840</v>
      </c>
      <c r="F199" s="144">
        <v>0</v>
      </c>
      <c r="G199" s="144">
        <v>4597.3063499999998</v>
      </c>
      <c r="H199" s="144">
        <v>4597.3063499999998</v>
      </c>
      <c r="I199" s="144">
        <v>0</v>
      </c>
    </row>
    <row r="200" spans="2:9" ht="15" thickBot="1" x14ac:dyDescent="0.35">
      <c r="B200" s="142" t="s">
        <v>372</v>
      </c>
      <c r="C200" s="143" t="s">
        <v>1486</v>
      </c>
      <c r="D200" s="144">
        <v>5150</v>
      </c>
      <c r="E200" s="144">
        <v>5150</v>
      </c>
      <c r="F200" s="144">
        <v>0</v>
      </c>
      <c r="G200" s="144">
        <v>4559.3724599999996</v>
      </c>
      <c r="H200" s="144">
        <v>4559.3724599999996</v>
      </c>
      <c r="I200" s="144">
        <v>0</v>
      </c>
    </row>
    <row r="201" spans="2:9" ht="48.6" thickBot="1" x14ac:dyDescent="0.35">
      <c r="B201" s="142" t="s">
        <v>1487</v>
      </c>
      <c r="C201" s="143" t="s">
        <v>1488</v>
      </c>
      <c r="D201" s="144">
        <v>47013</v>
      </c>
      <c r="E201" s="144">
        <v>0</v>
      </c>
      <c r="F201" s="144">
        <v>47013</v>
      </c>
      <c r="G201" s="144">
        <v>41235.54494</v>
      </c>
      <c r="H201" s="144">
        <v>0</v>
      </c>
      <c r="I201" s="144">
        <v>41235.54494</v>
      </c>
    </row>
    <row r="202" spans="2:9" ht="15" thickBot="1" x14ac:dyDescent="0.35">
      <c r="B202" s="145" t="s">
        <v>1489</v>
      </c>
      <c r="C202" s="148" t="s">
        <v>1471</v>
      </c>
      <c r="D202" s="149">
        <v>204671</v>
      </c>
      <c r="E202" s="149">
        <v>134420</v>
      </c>
      <c r="F202" s="149">
        <v>70251</v>
      </c>
      <c r="G202" s="147">
        <v>181910.77438999998</v>
      </c>
      <c r="H202" s="149">
        <v>121719.31362999999</v>
      </c>
      <c r="I202" s="149">
        <v>60191.460760000002</v>
      </c>
    </row>
    <row r="203" spans="2:9" ht="36.6" thickBot="1" x14ac:dyDescent="0.35">
      <c r="B203" s="145" t="s">
        <v>1282</v>
      </c>
      <c r="C203" s="140" t="s">
        <v>1283</v>
      </c>
      <c r="D203" s="141" t="s">
        <v>1284</v>
      </c>
      <c r="E203" s="141" t="s">
        <v>1285</v>
      </c>
      <c r="F203" s="141" t="s">
        <v>1286</v>
      </c>
      <c r="G203" s="140" t="s">
        <v>1287</v>
      </c>
      <c r="H203" s="141" t="s">
        <v>1285</v>
      </c>
      <c r="I203" s="141" t="s">
        <v>1286</v>
      </c>
    </row>
    <row r="204" spans="2:9" ht="24.6" thickBot="1" x14ac:dyDescent="0.35">
      <c r="B204" s="142" t="s">
        <v>778</v>
      </c>
      <c r="C204" s="143" t="s">
        <v>1490</v>
      </c>
      <c r="D204" s="144">
        <v>44300.3</v>
      </c>
      <c r="E204" s="144">
        <v>30841.3</v>
      </c>
      <c r="F204" s="144">
        <v>13459</v>
      </c>
      <c r="G204" s="144">
        <v>41680.926729999999</v>
      </c>
      <c r="H204" s="144">
        <v>32455.316050000001</v>
      </c>
      <c r="I204" s="144">
        <v>9225.6106799999998</v>
      </c>
    </row>
    <row r="205" spans="2:9" ht="15" thickBot="1" x14ac:dyDescent="0.35">
      <c r="B205" s="142" t="s">
        <v>776</v>
      </c>
      <c r="C205" s="143" t="s">
        <v>1491</v>
      </c>
      <c r="D205" s="144">
        <v>23128</v>
      </c>
      <c r="E205" s="144">
        <v>23128</v>
      </c>
      <c r="F205" s="144">
        <v>0</v>
      </c>
      <c r="G205" s="144">
        <v>23682.689620000005</v>
      </c>
      <c r="H205" s="144">
        <v>23682.689620000005</v>
      </c>
      <c r="I205" s="144">
        <v>0</v>
      </c>
    </row>
    <row r="206" spans="2:9" ht="24.6" thickBot="1" x14ac:dyDescent="0.35">
      <c r="B206" s="142" t="s">
        <v>710</v>
      </c>
      <c r="C206" s="143" t="s">
        <v>1492</v>
      </c>
      <c r="D206" s="144">
        <v>33023.915999999997</v>
      </c>
      <c r="E206" s="144">
        <v>33023.915999999997</v>
      </c>
      <c r="F206" s="144">
        <v>0</v>
      </c>
      <c r="G206" s="144">
        <v>36744.558220000006</v>
      </c>
      <c r="H206" s="144">
        <v>36744.558220000006</v>
      </c>
      <c r="I206" s="144">
        <v>0</v>
      </c>
    </row>
    <row r="207" spans="2:9" ht="15" thickBot="1" x14ac:dyDescent="0.35">
      <c r="B207" s="142" t="s">
        <v>780</v>
      </c>
      <c r="C207" s="143" t="s">
        <v>1493</v>
      </c>
      <c r="D207" s="144">
        <v>45549.95</v>
      </c>
      <c r="E207" s="144">
        <v>12408.75</v>
      </c>
      <c r="F207" s="144">
        <v>33141.199999999997</v>
      </c>
      <c r="G207" s="144">
        <v>48669.880279999998</v>
      </c>
      <c r="H207" s="144">
        <v>16157.631629999998</v>
      </c>
      <c r="I207" s="144">
        <v>32512.248650000001</v>
      </c>
    </row>
    <row r="208" spans="2:9" ht="24.6" thickBot="1" x14ac:dyDescent="0.35">
      <c r="B208" s="142" t="s">
        <v>788</v>
      </c>
      <c r="C208" s="143" t="s">
        <v>1494</v>
      </c>
      <c r="D208" s="144">
        <v>26842.1</v>
      </c>
      <c r="E208" s="144">
        <v>6562.4</v>
      </c>
      <c r="F208" s="144">
        <v>20279.7</v>
      </c>
      <c r="G208" s="144">
        <v>22144.462020000003</v>
      </c>
      <c r="H208" s="144">
        <v>11708.525160000001</v>
      </c>
      <c r="I208" s="144">
        <v>10435.936860000002</v>
      </c>
    </row>
    <row r="209" spans="2:9" ht="24.6" thickBot="1" x14ac:dyDescent="0.35">
      <c r="B209" s="142" t="s">
        <v>782</v>
      </c>
      <c r="C209" s="143" t="s">
        <v>1495</v>
      </c>
      <c r="D209" s="144">
        <v>5267.7</v>
      </c>
      <c r="E209" s="144">
        <v>1578.6</v>
      </c>
      <c r="F209" s="144">
        <v>3689.1</v>
      </c>
      <c r="G209" s="144">
        <v>3458.03539</v>
      </c>
      <c r="H209" s="144">
        <v>1562.46171</v>
      </c>
      <c r="I209" s="144">
        <v>1895.5736800000002</v>
      </c>
    </row>
    <row r="210" spans="2:9" ht="48.6" thickBot="1" x14ac:dyDescent="0.35">
      <c r="B210" s="142" t="s">
        <v>784</v>
      </c>
      <c r="C210" s="143" t="s">
        <v>1496</v>
      </c>
      <c r="D210" s="144">
        <v>1657.3</v>
      </c>
      <c r="E210" s="144">
        <v>1521.3</v>
      </c>
      <c r="F210" s="144">
        <v>136</v>
      </c>
      <c r="G210" s="144">
        <v>3128.0310800000002</v>
      </c>
      <c r="H210" s="144">
        <v>3039.8439800000001</v>
      </c>
      <c r="I210" s="144">
        <v>88.187100000000001</v>
      </c>
    </row>
    <row r="211" spans="2:9" ht="15" thickBot="1" x14ac:dyDescent="0.35">
      <c r="B211" s="142" t="s">
        <v>786</v>
      </c>
      <c r="C211" s="143" t="s">
        <v>1497</v>
      </c>
      <c r="D211" s="144">
        <v>1384.9</v>
      </c>
      <c r="E211" s="144">
        <v>1232.5</v>
      </c>
      <c r="F211" s="144">
        <v>152.4</v>
      </c>
      <c r="G211" s="144">
        <v>1358.5387999999998</v>
      </c>
      <c r="H211" s="144">
        <v>1225.2078899999999</v>
      </c>
      <c r="I211" s="144">
        <v>133.33090999999999</v>
      </c>
    </row>
    <row r="212" spans="2:9" ht="15" thickBot="1" x14ac:dyDescent="0.35">
      <c r="B212" s="142" t="s">
        <v>1498</v>
      </c>
      <c r="C212" s="143" t="s">
        <v>1499</v>
      </c>
      <c r="D212" s="144">
        <v>15145</v>
      </c>
      <c r="E212" s="144">
        <v>0</v>
      </c>
      <c r="F212" s="144">
        <v>15145</v>
      </c>
      <c r="G212" s="144">
        <v>13112.676670000001</v>
      </c>
      <c r="H212" s="144">
        <v>0</v>
      </c>
      <c r="I212" s="144">
        <v>13112.676670000001</v>
      </c>
    </row>
    <row r="213" spans="2:9" ht="15" thickBot="1" x14ac:dyDescent="0.35">
      <c r="B213" s="145">
        <v>12</v>
      </c>
      <c r="C213" s="148" t="s">
        <v>1471</v>
      </c>
      <c r="D213" s="149">
        <v>196299.166</v>
      </c>
      <c r="E213" s="149">
        <v>110296.766</v>
      </c>
      <c r="F213" s="149">
        <v>86002.4</v>
      </c>
      <c r="G213" s="147">
        <v>193979.79881000007</v>
      </c>
      <c r="H213" s="149">
        <v>126576.23426000004</v>
      </c>
      <c r="I213" s="149">
        <v>67403.56455000001</v>
      </c>
    </row>
    <row r="214" spans="2:9" ht="15" thickBot="1" x14ac:dyDescent="0.35">
      <c r="B214" s="145" t="s">
        <v>1500</v>
      </c>
      <c r="C214" s="148" t="s">
        <v>1501</v>
      </c>
      <c r="D214" s="149">
        <v>3074124.7487600003</v>
      </c>
      <c r="E214" s="149">
        <v>3074124.7487600003</v>
      </c>
      <c r="F214" s="149">
        <v>0</v>
      </c>
      <c r="G214" s="147">
        <v>2928824.3517899993</v>
      </c>
      <c r="H214" s="149">
        <v>2928824.3517899993</v>
      </c>
      <c r="I214" s="149">
        <v>0</v>
      </c>
    </row>
    <row r="215" spans="2:9" ht="15" thickBot="1" x14ac:dyDescent="0.35">
      <c r="B215" s="145" t="s">
        <v>1029</v>
      </c>
      <c r="C215" s="148" t="s">
        <v>321</v>
      </c>
      <c r="D215" s="149">
        <v>294.46481999999997</v>
      </c>
      <c r="E215" s="149">
        <v>0</v>
      </c>
      <c r="F215" s="149">
        <v>294.46481999999997</v>
      </c>
      <c r="G215" s="147">
        <v>775.69466999999997</v>
      </c>
      <c r="H215" s="149">
        <v>557.98716000000002</v>
      </c>
      <c r="I215" s="149">
        <v>217.70750999999996</v>
      </c>
    </row>
    <row r="216" spans="2:9" x14ac:dyDescent="0.3">
      <c r="C216" s="138" t="s">
        <v>1502</v>
      </c>
      <c r="D216" s="150">
        <f t="shared" ref="D216:I216" si="0">D12+D42+D64+D93+D118+D153+D158+D182+D185+D194+D202+D213+D214+D215</f>
        <v>22166390.190270003</v>
      </c>
      <c r="E216" s="150">
        <f t="shared" si="0"/>
        <v>20186021.000000004</v>
      </c>
      <c r="F216" s="150">
        <f t="shared" si="0"/>
        <v>1980369.1902699997</v>
      </c>
      <c r="G216" s="150">
        <f t="shared" si="0"/>
        <v>21759518.300590008</v>
      </c>
      <c r="H216" s="150">
        <f t="shared" si="0"/>
        <v>20163012.510219999</v>
      </c>
      <c r="I216" s="150">
        <f t="shared" si="0"/>
        <v>1596505.7903700001</v>
      </c>
    </row>
    <row r="217" spans="2:9" x14ac:dyDescent="0.3">
      <c r="C217" s="138" t="s">
        <v>1503</v>
      </c>
      <c r="D217" s="150">
        <f>E217+F217</f>
        <v>22166390.190270003</v>
      </c>
      <c r="E217" s="150">
        <v>20186021.000000004</v>
      </c>
      <c r="F217" s="150">
        <v>1980369.1902700001</v>
      </c>
      <c r="G217" s="150">
        <f>H217+I217</f>
        <v>21759518.300589994</v>
      </c>
      <c r="H217" s="150">
        <v>20163012.510219995</v>
      </c>
      <c r="I217" s="150">
        <v>1596505.7903700005</v>
      </c>
    </row>
    <row r="218" spans="2:9" x14ac:dyDescent="0.3">
      <c r="D218" s="150"/>
      <c r="E218" s="150"/>
      <c r="F218" s="150"/>
      <c r="G218" s="150"/>
      <c r="H218" s="150"/>
      <c r="I218" s="150"/>
    </row>
    <row r="219" spans="2:9" x14ac:dyDescent="0.3">
      <c r="C219" s="138" t="s">
        <v>1504</v>
      </c>
      <c r="D219" s="150">
        <f t="shared" ref="D219:I219" si="1">D217-D216</f>
        <v>0</v>
      </c>
      <c r="E219" s="150">
        <f t="shared" si="1"/>
        <v>0</v>
      </c>
      <c r="F219" s="150">
        <f t="shared" si="1"/>
        <v>0</v>
      </c>
      <c r="G219" s="150">
        <f t="shared" si="1"/>
        <v>0</v>
      </c>
      <c r="H219" s="150">
        <f t="shared" si="1"/>
        <v>0</v>
      </c>
      <c r="I219" s="150">
        <f t="shared" si="1"/>
        <v>0</v>
      </c>
    </row>
  </sheetData>
  <autoFilter ref="B1:I214" xr:uid="{00000000-0009-0000-0000-000006000000}"/>
  <pageMargins left="0.7" right="0.7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>
    <tabColor rgb="FF00B050"/>
  </sheetPr>
  <dimension ref="A1:I2256"/>
  <sheetViews>
    <sheetView showGridLines="0" tabSelected="1" view="pageBreakPreview" zoomScale="85" zoomScaleNormal="85" zoomScaleSheetLayoutView="85" workbookViewId="0">
      <pane xSplit="3" ySplit="2" topLeftCell="D3" activePane="bottomRight" state="frozen"/>
      <selection activeCell="L14" sqref="L14"/>
      <selection pane="topRight" activeCell="L14" sqref="L14"/>
      <selection pane="bottomLeft" activeCell="L14" sqref="L14"/>
      <selection pane="bottomRight" activeCell="L14" sqref="L14"/>
    </sheetView>
  </sheetViews>
  <sheetFormatPr defaultColWidth="10.44140625" defaultRowHeight="14.4" x14ac:dyDescent="0.3"/>
  <cols>
    <col min="1" max="1" width="10.44140625" style="67"/>
    <col min="2" max="2" width="15.6640625" style="67" customWidth="1"/>
    <col min="3" max="3" width="70.5546875" style="67" customWidth="1"/>
    <col min="4" max="6" width="21.44140625" style="67" customWidth="1"/>
    <col min="7" max="16384" width="10.44140625" style="67"/>
  </cols>
  <sheetData>
    <row r="1" spans="1:9" ht="23.25" customHeight="1" x14ac:dyDescent="0.3"/>
    <row r="2" spans="1:9" ht="60" customHeight="1" x14ac:dyDescent="0.3">
      <c r="B2" s="151" t="s">
        <v>1282</v>
      </c>
      <c r="C2" s="151" t="s">
        <v>330</v>
      </c>
      <c r="D2" s="151" t="s">
        <v>1505</v>
      </c>
      <c r="E2" s="151" t="s">
        <v>1506</v>
      </c>
      <c r="F2" s="151" t="s">
        <v>1507</v>
      </c>
    </row>
    <row r="3" spans="1:9" ht="16.8" thickBot="1" x14ac:dyDescent="0.35">
      <c r="A3" s="43" t="str">
        <f>IF(OR(D3&lt;&gt;0,),"A","B")</f>
        <v>A</v>
      </c>
      <c r="B3" s="44" t="s">
        <v>331</v>
      </c>
      <c r="C3" s="45" t="s">
        <v>332</v>
      </c>
      <c r="D3" s="63">
        <v>21373894.412479993</v>
      </c>
      <c r="E3" s="63">
        <v>20163012.510219995</v>
      </c>
      <c r="F3" s="63">
        <v>1525936.5415799997</v>
      </c>
    </row>
    <row r="4" spans="1:9" ht="15" thickTop="1" x14ac:dyDescent="0.3">
      <c r="A4" s="43" t="str">
        <f t="shared" ref="A4:A67" si="0">IF(OR(D4&lt;&gt;0,),"A","B")</f>
        <v>A</v>
      </c>
      <c r="B4" s="49" t="s">
        <v>333</v>
      </c>
      <c r="C4" s="49" t="s">
        <v>10</v>
      </c>
      <c r="D4" s="50">
        <v>16363526.583419997</v>
      </c>
      <c r="E4" s="50">
        <v>15350159.069399996</v>
      </c>
      <c r="F4" s="50">
        <v>1328422.1533399997</v>
      </c>
    </row>
    <row r="5" spans="1:9" x14ac:dyDescent="0.3">
      <c r="A5" s="43" t="str">
        <f t="shared" si="0"/>
        <v>A</v>
      </c>
      <c r="B5" s="52" t="s">
        <v>333</v>
      </c>
      <c r="C5" s="52" t="s">
        <v>11</v>
      </c>
      <c r="D5" s="53">
        <v>2287117.7967000003</v>
      </c>
      <c r="E5" s="53">
        <v>1792064.9548200001</v>
      </c>
      <c r="F5" s="53">
        <v>495052.84188000002</v>
      </c>
    </row>
    <row r="6" spans="1:9" x14ac:dyDescent="0.3">
      <c r="A6" s="43" t="str">
        <f t="shared" si="0"/>
        <v>A</v>
      </c>
      <c r="B6" s="52" t="s">
        <v>333</v>
      </c>
      <c r="C6" s="52" t="s">
        <v>12</v>
      </c>
      <c r="D6" s="53">
        <v>2473581.8968000002</v>
      </c>
      <c r="E6" s="53">
        <v>1870858.6213800001</v>
      </c>
      <c r="F6" s="53">
        <v>602723.27541999985</v>
      </c>
    </row>
    <row r="7" spans="1:9" x14ac:dyDescent="0.3">
      <c r="A7" s="43" t="str">
        <f t="shared" si="0"/>
        <v>A</v>
      </c>
      <c r="B7" s="52" t="s">
        <v>333</v>
      </c>
      <c r="C7" s="52" t="s">
        <v>13</v>
      </c>
      <c r="D7" s="53">
        <v>762821.95258000004</v>
      </c>
      <c r="E7" s="53">
        <v>746805.27606000006</v>
      </c>
      <c r="F7" s="53">
        <v>16016.676520000001</v>
      </c>
    </row>
    <row r="8" spans="1:9" x14ac:dyDescent="0.3">
      <c r="A8" s="43" t="str">
        <f t="shared" si="0"/>
        <v>A</v>
      </c>
      <c r="B8" s="52" t="s">
        <v>333</v>
      </c>
      <c r="C8" s="52" t="s">
        <v>14</v>
      </c>
      <c r="D8" s="53">
        <v>1023617.1530399999</v>
      </c>
      <c r="E8" s="53">
        <v>1004617.9049999999</v>
      </c>
      <c r="F8" s="53">
        <v>18999.248040000002</v>
      </c>
    </row>
    <row r="9" spans="1:9" x14ac:dyDescent="0.3">
      <c r="A9" s="43" t="str">
        <f t="shared" si="0"/>
        <v>A</v>
      </c>
      <c r="B9" s="52" t="s">
        <v>333</v>
      </c>
      <c r="C9" s="52" t="s">
        <v>2</v>
      </c>
      <c r="D9" s="53">
        <v>1045063.5506600001</v>
      </c>
      <c r="E9" s="53">
        <v>1260617.9552300002</v>
      </c>
      <c r="F9" s="53">
        <v>99500.234749999989</v>
      </c>
      <c r="H9" s="150"/>
      <c r="I9" s="150"/>
    </row>
    <row r="10" spans="1:9" x14ac:dyDescent="0.3">
      <c r="A10" s="43" t="str">
        <f t="shared" si="0"/>
        <v>A</v>
      </c>
      <c r="B10" s="52" t="s">
        <v>333</v>
      </c>
      <c r="C10" s="52" t="s">
        <v>15</v>
      </c>
      <c r="D10" s="53">
        <v>6067157.357379999</v>
      </c>
      <c r="E10" s="53">
        <v>6052095.2139799986</v>
      </c>
      <c r="F10" s="53">
        <v>15062.143400000004</v>
      </c>
    </row>
    <row r="11" spans="1:9" x14ac:dyDescent="0.3">
      <c r="A11" s="43" t="str">
        <f t="shared" si="0"/>
        <v>A</v>
      </c>
      <c r="B11" s="52" t="s">
        <v>333</v>
      </c>
      <c r="C11" s="52" t="s">
        <v>16</v>
      </c>
      <c r="D11" s="53">
        <v>2704166.8762599989</v>
      </c>
      <c r="E11" s="53">
        <v>2623099.1429299987</v>
      </c>
      <c r="F11" s="53">
        <v>81067.733330000003</v>
      </c>
    </row>
    <row r="12" spans="1:9" x14ac:dyDescent="0.3">
      <c r="A12" s="43" t="str">
        <f t="shared" si="0"/>
        <v>A</v>
      </c>
      <c r="B12" s="49" t="s">
        <v>333</v>
      </c>
      <c r="C12" s="49" t="s">
        <v>17</v>
      </c>
      <c r="D12" s="50">
        <v>3490407.2435700009</v>
      </c>
      <c r="E12" s="50">
        <v>3304432.8241500007</v>
      </c>
      <c r="F12" s="50">
        <v>185974.41942000002</v>
      </c>
    </row>
    <row r="13" spans="1:9" x14ac:dyDescent="0.3">
      <c r="A13" s="43" t="str">
        <f t="shared" si="0"/>
        <v>A</v>
      </c>
      <c r="B13" s="49" t="s">
        <v>333</v>
      </c>
      <c r="C13" s="49" t="s">
        <v>18</v>
      </c>
      <c r="D13" s="50">
        <v>491614.51294999995</v>
      </c>
      <c r="E13" s="50">
        <v>489436.51294999995</v>
      </c>
      <c r="F13" s="50">
        <v>2178</v>
      </c>
    </row>
    <row r="14" spans="1:9" x14ac:dyDescent="0.3">
      <c r="A14" s="43" t="str">
        <f t="shared" si="0"/>
        <v>A</v>
      </c>
      <c r="B14" s="49" t="s">
        <v>333</v>
      </c>
      <c r="C14" s="49" t="s">
        <v>21</v>
      </c>
      <c r="D14" s="50">
        <v>1028346.07254</v>
      </c>
      <c r="E14" s="50">
        <v>1018984.10372</v>
      </c>
      <c r="F14" s="50">
        <v>9361.9688200000001</v>
      </c>
    </row>
    <row r="15" spans="1:9" ht="33" thickBot="1" x14ac:dyDescent="0.35">
      <c r="A15" s="43" t="str">
        <f t="shared" si="0"/>
        <v>A</v>
      </c>
      <c r="B15" s="44" t="s">
        <v>334</v>
      </c>
      <c r="C15" s="45" t="s">
        <v>335</v>
      </c>
      <c r="D15" s="63">
        <v>65390.81381</v>
      </c>
      <c r="E15" s="63">
        <v>65390.81381</v>
      </c>
      <c r="F15" s="63">
        <v>0</v>
      </c>
    </row>
    <row r="16" spans="1:9" ht="15" thickTop="1" x14ac:dyDescent="0.3">
      <c r="A16" s="43" t="str">
        <f t="shared" si="0"/>
        <v>A</v>
      </c>
      <c r="B16" s="55" t="s">
        <v>333</v>
      </c>
      <c r="C16" s="56" t="s">
        <v>10</v>
      </c>
      <c r="D16" s="57">
        <v>62523.7719</v>
      </c>
      <c r="E16" s="57">
        <v>62523.7719</v>
      </c>
      <c r="F16" s="57">
        <v>0</v>
      </c>
    </row>
    <row r="17" spans="1:6" x14ac:dyDescent="0.3">
      <c r="A17" s="43" t="str">
        <f t="shared" si="0"/>
        <v>A</v>
      </c>
      <c r="B17" s="59" t="s">
        <v>333</v>
      </c>
      <c r="C17" s="60" t="s">
        <v>11</v>
      </c>
      <c r="D17" s="61">
        <v>33919.475150000006</v>
      </c>
      <c r="E17" s="61">
        <v>33919.475150000006</v>
      </c>
      <c r="F17" s="61">
        <v>0</v>
      </c>
    </row>
    <row r="18" spans="1:6" x14ac:dyDescent="0.3">
      <c r="A18" s="43" t="str">
        <f t="shared" si="0"/>
        <v>A</v>
      </c>
      <c r="B18" s="59" t="s">
        <v>333</v>
      </c>
      <c r="C18" s="60" t="s">
        <v>12</v>
      </c>
      <c r="D18" s="61">
        <v>25490.616309999998</v>
      </c>
      <c r="E18" s="61">
        <v>25490.616309999998</v>
      </c>
      <c r="F18" s="61">
        <v>0</v>
      </c>
    </row>
    <row r="19" spans="1:6" x14ac:dyDescent="0.3">
      <c r="A19" s="43" t="str">
        <f t="shared" si="0"/>
        <v>A</v>
      </c>
      <c r="B19" s="59" t="s">
        <v>333</v>
      </c>
      <c r="C19" s="60" t="s">
        <v>2</v>
      </c>
      <c r="D19" s="61">
        <v>61.086300000000001</v>
      </c>
      <c r="E19" s="61">
        <v>61.086300000000001</v>
      </c>
      <c r="F19" s="61">
        <v>0</v>
      </c>
    </row>
    <row r="20" spans="1:6" x14ac:dyDescent="0.3">
      <c r="A20" s="43" t="str">
        <f t="shared" si="0"/>
        <v>A</v>
      </c>
      <c r="B20" s="59" t="s">
        <v>333</v>
      </c>
      <c r="C20" s="60" t="s">
        <v>15</v>
      </c>
      <c r="D20" s="61">
        <v>904.51428999999996</v>
      </c>
      <c r="E20" s="61">
        <v>904.51428999999996</v>
      </c>
      <c r="F20" s="61">
        <v>0</v>
      </c>
    </row>
    <row r="21" spans="1:6" x14ac:dyDescent="0.3">
      <c r="A21" s="43" t="str">
        <f t="shared" si="0"/>
        <v>A</v>
      </c>
      <c r="B21" s="59" t="s">
        <v>333</v>
      </c>
      <c r="C21" s="60" t="s">
        <v>16</v>
      </c>
      <c r="D21" s="61">
        <v>2148.0798500000001</v>
      </c>
      <c r="E21" s="61">
        <v>2148.0798500000001</v>
      </c>
      <c r="F21" s="61">
        <v>0</v>
      </c>
    </row>
    <row r="22" spans="1:6" x14ac:dyDescent="0.3">
      <c r="A22" s="43" t="str">
        <f t="shared" si="0"/>
        <v>A</v>
      </c>
      <c r="B22" s="55" t="s">
        <v>333</v>
      </c>
      <c r="C22" s="56" t="s">
        <v>17</v>
      </c>
      <c r="D22" s="57">
        <v>2867.0419099999999</v>
      </c>
      <c r="E22" s="57">
        <v>2867.0419099999999</v>
      </c>
      <c r="F22" s="57">
        <v>0</v>
      </c>
    </row>
    <row r="23" spans="1:6" ht="16.8" thickBot="1" x14ac:dyDescent="0.35">
      <c r="A23" s="43" t="str">
        <f t="shared" si="0"/>
        <v>A</v>
      </c>
      <c r="B23" s="44" t="s">
        <v>336</v>
      </c>
      <c r="C23" s="45" t="s">
        <v>337</v>
      </c>
      <c r="D23" s="63">
        <v>54108.052609999999</v>
      </c>
      <c r="E23" s="63">
        <v>54108.052609999999</v>
      </c>
      <c r="F23" s="63">
        <v>0</v>
      </c>
    </row>
    <row r="24" spans="1:6" ht="15" thickTop="1" x14ac:dyDescent="0.3">
      <c r="A24" s="43" t="str">
        <f t="shared" si="0"/>
        <v>A</v>
      </c>
      <c r="B24" s="55" t="s">
        <v>333</v>
      </c>
      <c r="C24" s="56" t="s">
        <v>10</v>
      </c>
      <c r="D24" s="57">
        <v>52071.517120000004</v>
      </c>
      <c r="E24" s="57">
        <v>52071.517120000004</v>
      </c>
      <c r="F24" s="57">
        <v>0</v>
      </c>
    </row>
    <row r="25" spans="1:6" x14ac:dyDescent="0.3">
      <c r="A25" s="43" t="str">
        <f t="shared" si="0"/>
        <v>A</v>
      </c>
      <c r="B25" s="59" t="s">
        <v>333</v>
      </c>
      <c r="C25" s="60" t="s">
        <v>11</v>
      </c>
      <c r="D25" s="61">
        <v>26011.323400000001</v>
      </c>
      <c r="E25" s="61">
        <v>26011.323400000001</v>
      </c>
      <c r="F25" s="61">
        <v>0</v>
      </c>
    </row>
    <row r="26" spans="1:6" x14ac:dyDescent="0.3">
      <c r="A26" s="43" t="str">
        <f t="shared" si="0"/>
        <v>A</v>
      </c>
      <c r="B26" s="59" t="s">
        <v>333</v>
      </c>
      <c r="C26" s="60" t="s">
        <v>12</v>
      </c>
      <c r="D26" s="61">
        <v>23120.625370000002</v>
      </c>
      <c r="E26" s="61">
        <v>23120.625370000002</v>
      </c>
      <c r="F26" s="61">
        <v>0</v>
      </c>
    </row>
    <row r="27" spans="1:6" x14ac:dyDescent="0.3">
      <c r="A27" s="43" t="str">
        <f t="shared" si="0"/>
        <v>A</v>
      </c>
      <c r="B27" s="59" t="s">
        <v>333</v>
      </c>
      <c r="C27" s="60" t="s">
        <v>2</v>
      </c>
      <c r="D27" s="61">
        <v>54.555190000000003</v>
      </c>
      <c r="E27" s="61">
        <v>54.555190000000003</v>
      </c>
      <c r="F27" s="61">
        <v>0</v>
      </c>
    </row>
    <row r="28" spans="1:6" x14ac:dyDescent="0.3">
      <c r="A28" s="43" t="str">
        <f t="shared" si="0"/>
        <v>A</v>
      </c>
      <c r="B28" s="59" t="s">
        <v>333</v>
      </c>
      <c r="C28" s="60" t="s">
        <v>15</v>
      </c>
      <c r="D28" s="61">
        <v>751.94840999999997</v>
      </c>
      <c r="E28" s="61">
        <v>751.94840999999997</v>
      </c>
      <c r="F28" s="61">
        <v>0</v>
      </c>
    </row>
    <row r="29" spans="1:6" x14ac:dyDescent="0.3">
      <c r="A29" s="43" t="str">
        <f t="shared" si="0"/>
        <v>A</v>
      </c>
      <c r="B29" s="59" t="s">
        <v>333</v>
      </c>
      <c r="C29" s="60" t="s">
        <v>16</v>
      </c>
      <c r="D29" s="61">
        <v>2133.06475</v>
      </c>
      <c r="E29" s="61">
        <v>2133.06475</v>
      </c>
      <c r="F29" s="61">
        <v>0</v>
      </c>
    </row>
    <row r="30" spans="1:6" x14ac:dyDescent="0.3">
      <c r="A30" s="43" t="str">
        <f t="shared" si="0"/>
        <v>A</v>
      </c>
      <c r="B30" s="55" t="s">
        <v>333</v>
      </c>
      <c r="C30" s="56" t="s">
        <v>17</v>
      </c>
      <c r="D30" s="57">
        <v>2036.53549</v>
      </c>
      <c r="E30" s="57">
        <v>2036.53549</v>
      </c>
      <c r="F30" s="57">
        <v>0</v>
      </c>
    </row>
    <row r="31" spans="1:6" ht="33" thickBot="1" x14ac:dyDescent="0.35">
      <c r="A31" s="43" t="str">
        <f t="shared" si="0"/>
        <v>A</v>
      </c>
      <c r="B31" s="44" t="s">
        <v>338</v>
      </c>
      <c r="C31" s="45" t="s">
        <v>339</v>
      </c>
      <c r="D31" s="63">
        <v>19489.01843</v>
      </c>
      <c r="E31" s="63">
        <v>19489.01843</v>
      </c>
      <c r="F31" s="63">
        <v>0</v>
      </c>
    </row>
    <row r="32" spans="1:6" ht="15" thickTop="1" x14ac:dyDescent="0.3">
      <c r="A32" s="43" t="str">
        <f t="shared" si="0"/>
        <v>A</v>
      </c>
      <c r="B32" s="55" t="s">
        <v>333</v>
      </c>
      <c r="C32" s="56" t="s">
        <v>10</v>
      </c>
      <c r="D32" s="57">
        <v>19489.01843</v>
      </c>
      <c r="E32" s="57">
        <v>19489.01843</v>
      </c>
      <c r="F32" s="57">
        <v>0</v>
      </c>
    </row>
    <row r="33" spans="1:6" x14ac:dyDescent="0.3">
      <c r="A33" s="43" t="str">
        <f t="shared" si="0"/>
        <v>A</v>
      </c>
      <c r="B33" s="59" t="s">
        <v>333</v>
      </c>
      <c r="C33" s="60" t="s">
        <v>11</v>
      </c>
      <c r="D33" s="61">
        <v>15729.797979999999</v>
      </c>
      <c r="E33" s="61">
        <v>15729.797979999999</v>
      </c>
      <c r="F33" s="61">
        <v>0</v>
      </c>
    </row>
    <row r="34" spans="1:6" x14ac:dyDescent="0.3">
      <c r="A34" s="43" t="str">
        <f t="shared" si="0"/>
        <v>A</v>
      </c>
      <c r="B34" s="59" t="s">
        <v>333</v>
      </c>
      <c r="C34" s="60" t="s">
        <v>12</v>
      </c>
      <c r="D34" s="61">
        <v>2972.8884800000001</v>
      </c>
      <c r="E34" s="61">
        <v>2972.8884800000001</v>
      </c>
      <c r="F34" s="61">
        <v>0</v>
      </c>
    </row>
    <row r="35" spans="1:6" x14ac:dyDescent="0.3">
      <c r="A35" s="43" t="str">
        <f t="shared" si="0"/>
        <v>A</v>
      </c>
      <c r="B35" s="59" t="s">
        <v>333</v>
      </c>
      <c r="C35" s="60" t="s">
        <v>2</v>
      </c>
      <c r="D35" s="61">
        <v>54.555190000000003</v>
      </c>
      <c r="E35" s="61">
        <v>54.555190000000003</v>
      </c>
      <c r="F35" s="61">
        <v>0</v>
      </c>
    </row>
    <row r="36" spans="1:6" x14ac:dyDescent="0.3">
      <c r="A36" s="43" t="str">
        <f t="shared" si="0"/>
        <v>A</v>
      </c>
      <c r="B36" s="59" t="s">
        <v>333</v>
      </c>
      <c r="C36" s="60" t="s">
        <v>16</v>
      </c>
      <c r="D36" s="61">
        <v>731.77678000000003</v>
      </c>
      <c r="E36" s="61">
        <v>731.77678000000003</v>
      </c>
      <c r="F36" s="61">
        <v>0</v>
      </c>
    </row>
    <row r="37" spans="1:6" ht="33" thickBot="1" x14ac:dyDescent="0.35">
      <c r="A37" s="43" t="str">
        <f t="shared" si="0"/>
        <v>A</v>
      </c>
      <c r="B37" s="44" t="s">
        <v>340</v>
      </c>
      <c r="C37" s="45" t="s">
        <v>341</v>
      </c>
      <c r="D37" s="63">
        <v>7772.3824199999999</v>
      </c>
      <c r="E37" s="63">
        <v>7772.3824199999999</v>
      </c>
      <c r="F37" s="63">
        <v>0</v>
      </c>
    </row>
    <row r="38" spans="1:6" ht="15" thickTop="1" x14ac:dyDescent="0.3">
      <c r="A38" s="43" t="str">
        <f t="shared" si="0"/>
        <v>A</v>
      </c>
      <c r="B38" s="55" t="s">
        <v>333</v>
      </c>
      <c r="C38" s="56" t="s">
        <v>10</v>
      </c>
      <c r="D38" s="57">
        <v>7772.3824199999999</v>
      </c>
      <c r="E38" s="57">
        <v>7772.3824199999999</v>
      </c>
      <c r="F38" s="57">
        <v>0</v>
      </c>
    </row>
    <row r="39" spans="1:6" x14ac:dyDescent="0.3">
      <c r="A39" s="43" t="str">
        <f t="shared" si="0"/>
        <v>A</v>
      </c>
      <c r="B39" s="59" t="s">
        <v>333</v>
      </c>
      <c r="C39" s="60" t="s">
        <v>12</v>
      </c>
      <c r="D39" s="61">
        <v>7280.6670100000001</v>
      </c>
      <c r="E39" s="61">
        <v>7280.6670100000001</v>
      </c>
      <c r="F39" s="61">
        <v>0</v>
      </c>
    </row>
    <row r="40" spans="1:6" x14ac:dyDescent="0.3">
      <c r="A40" s="43" t="str">
        <f t="shared" si="0"/>
        <v>A</v>
      </c>
      <c r="B40" s="59" t="s">
        <v>333</v>
      </c>
      <c r="C40" s="60" t="s">
        <v>16</v>
      </c>
      <c r="D40" s="61">
        <v>491.71541000000002</v>
      </c>
      <c r="E40" s="61">
        <v>491.71541000000002</v>
      </c>
      <c r="F40" s="61">
        <v>0</v>
      </c>
    </row>
    <row r="41" spans="1:6" ht="33" thickBot="1" x14ac:dyDescent="0.35">
      <c r="A41" s="43" t="str">
        <f t="shared" si="0"/>
        <v>A</v>
      </c>
      <c r="B41" s="44" t="s">
        <v>342</v>
      </c>
      <c r="C41" s="45" t="s">
        <v>343</v>
      </c>
      <c r="D41" s="63">
        <v>26846.651760000001</v>
      </c>
      <c r="E41" s="63">
        <v>26846.651760000001</v>
      </c>
      <c r="F41" s="63">
        <v>0</v>
      </c>
    </row>
    <row r="42" spans="1:6" ht="15" thickTop="1" x14ac:dyDescent="0.3">
      <c r="A42" s="43" t="str">
        <f t="shared" si="0"/>
        <v>A</v>
      </c>
      <c r="B42" s="55" t="s">
        <v>333</v>
      </c>
      <c r="C42" s="56" t="s">
        <v>10</v>
      </c>
      <c r="D42" s="57">
        <v>24810.116270000002</v>
      </c>
      <c r="E42" s="57">
        <v>24810.116270000002</v>
      </c>
      <c r="F42" s="57">
        <v>0</v>
      </c>
    </row>
    <row r="43" spans="1:6" x14ac:dyDescent="0.3">
      <c r="A43" s="43" t="str">
        <f t="shared" si="0"/>
        <v>A</v>
      </c>
      <c r="B43" s="59" t="s">
        <v>333</v>
      </c>
      <c r="C43" s="60" t="s">
        <v>11</v>
      </c>
      <c r="D43" s="61">
        <v>10281.52542</v>
      </c>
      <c r="E43" s="61">
        <v>10281.52542</v>
      </c>
      <c r="F43" s="61">
        <v>0</v>
      </c>
    </row>
    <row r="44" spans="1:6" x14ac:dyDescent="0.3">
      <c r="A44" s="43" t="str">
        <f t="shared" si="0"/>
        <v>A</v>
      </c>
      <c r="B44" s="59" t="s">
        <v>333</v>
      </c>
      <c r="C44" s="60" t="s">
        <v>12</v>
      </c>
      <c r="D44" s="61">
        <v>12867.069880000001</v>
      </c>
      <c r="E44" s="61">
        <v>12867.069880000001</v>
      </c>
      <c r="F44" s="61">
        <v>0</v>
      </c>
    </row>
    <row r="45" spans="1:6" x14ac:dyDescent="0.3">
      <c r="A45" s="43" t="str">
        <f t="shared" si="0"/>
        <v>A</v>
      </c>
      <c r="B45" s="59" t="s">
        <v>333</v>
      </c>
      <c r="C45" s="60" t="s">
        <v>15</v>
      </c>
      <c r="D45" s="61">
        <v>751.94840999999997</v>
      </c>
      <c r="E45" s="61">
        <v>751.94840999999997</v>
      </c>
      <c r="F45" s="61">
        <v>0</v>
      </c>
    </row>
    <row r="46" spans="1:6" x14ac:dyDescent="0.3">
      <c r="A46" s="43" t="str">
        <f t="shared" si="0"/>
        <v>A</v>
      </c>
      <c r="B46" s="59" t="s">
        <v>333</v>
      </c>
      <c r="C46" s="60" t="s">
        <v>16</v>
      </c>
      <c r="D46" s="61">
        <v>909.57255999999995</v>
      </c>
      <c r="E46" s="61">
        <v>909.57255999999995</v>
      </c>
      <c r="F46" s="61">
        <v>0</v>
      </c>
    </row>
    <row r="47" spans="1:6" x14ac:dyDescent="0.3">
      <c r="A47" s="43" t="str">
        <f t="shared" si="0"/>
        <v>A</v>
      </c>
      <c r="B47" s="55" t="s">
        <v>333</v>
      </c>
      <c r="C47" s="56" t="s">
        <v>17</v>
      </c>
      <c r="D47" s="57">
        <v>2036.53549</v>
      </c>
      <c r="E47" s="57">
        <v>2036.53549</v>
      </c>
      <c r="F47" s="57">
        <v>0</v>
      </c>
    </row>
    <row r="48" spans="1:6" ht="16.8" thickBot="1" x14ac:dyDescent="0.35">
      <c r="A48" s="43" t="str">
        <f t="shared" si="0"/>
        <v>A</v>
      </c>
      <c r="B48" s="44" t="s">
        <v>344</v>
      </c>
      <c r="C48" s="45" t="s">
        <v>345</v>
      </c>
      <c r="D48" s="63">
        <v>26758.8073</v>
      </c>
      <c r="E48" s="63">
        <v>26758.8073</v>
      </c>
      <c r="F48" s="63">
        <v>0</v>
      </c>
    </row>
    <row r="49" spans="1:6" ht="15" thickTop="1" x14ac:dyDescent="0.3">
      <c r="A49" s="43" t="str">
        <f t="shared" si="0"/>
        <v>A</v>
      </c>
      <c r="B49" s="55" t="s">
        <v>333</v>
      </c>
      <c r="C49" s="56" t="s">
        <v>10</v>
      </c>
      <c r="D49" s="57">
        <v>24722.271810000002</v>
      </c>
      <c r="E49" s="57">
        <v>24722.271810000002</v>
      </c>
      <c r="F49" s="57">
        <v>0</v>
      </c>
    </row>
    <row r="50" spans="1:6" x14ac:dyDescent="0.3">
      <c r="A50" s="43" t="str">
        <f t="shared" si="0"/>
        <v>A</v>
      </c>
      <c r="B50" s="59" t="s">
        <v>333</v>
      </c>
      <c r="C50" s="60" t="s">
        <v>11</v>
      </c>
      <c r="D50" s="61">
        <v>10281.52542</v>
      </c>
      <c r="E50" s="61">
        <v>10281.52542</v>
      </c>
      <c r="F50" s="61">
        <v>0</v>
      </c>
    </row>
    <row r="51" spans="1:6" x14ac:dyDescent="0.3">
      <c r="A51" s="43" t="str">
        <f t="shared" si="0"/>
        <v>A</v>
      </c>
      <c r="B51" s="59" t="s">
        <v>333</v>
      </c>
      <c r="C51" s="60" t="s">
        <v>12</v>
      </c>
      <c r="D51" s="61">
        <v>12779.225420000001</v>
      </c>
      <c r="E51" s="61">
        <v>12779.225420000001</v>
      </c>
      <c r="F51" s="61">
        <v>0</v>
      </c>
    </row>
    <row r="52" spans="1:6" x14ac:dyDescent="0.3">
      <c r="A52" s="43" t="str">
        <f t="shared" si="0"/>
        <v>A</v>
      </c>
      <c r="B52" s="59" t="s">
        <v>333</v>
      </c>
      <c r="C52" s="60" t="s">
        <v>15</v>
      </c>
      <c r="D52" s="61">
        <v>751.94840999999997</v>
      </c>
      <c r="E52" s="61">
        <v>751.94840999999997</v>
      </c>
      <c r="F52" s="61">
        <v>0</v>
      </c>
    </row>
    <row r="53" spans="1:6" x14ac:dyDescent="0.3">
      <c r="A53" s="43" t="str">
        <f t="shared" si="0"/>
        <v>A</v>
      </c>
      <c r="B53" s="59" t="s">
        <v>333</v>
      </c>
      <c r="C53" s="60" t="s">
        <v>16</v>
      </c>
      <c r="D53" s="61">
        <v>909.57255999999995</v>
      </c>
      <c r="E53" s="61">
        <v>909.57255999999995</v>
      </c>
      <c r="F53" s="61">
        <v>0</v>
      </c>
    </row>
    <row r="54" spans="1:6" x14ac:dyDescent="0.3">
      <c r="A54" s="43" t="str">
        <f t="shared" si="0"/>
        <v>A</v>
      </c>
      <c r="B54" s="55" t="s">
        <v>333</v>
      </c>
      <c r="C54" s="56" t="s">
        <v>17</v>
      </c>
      <c r="D54" s="57">
        <v>2036.53549</v>
      </c>
      <c r="E54" s="57">
        <v>2036.53549</v>
      </c>
      <c r="F54" s="57">
        <v>0</v>
      </c>
    </row>
    <row r="55" spans="1:6" ht="16.8" thickBot="1" x14ac:dyDescent="0.35">
      <c r="A55" s="43" t="str">
        <f t="shared" si="0"/>
        <v>A</v>
      </c>
      <c r="B55" s="44" t="s">
        <v>346</v>
      </c>
      <c r="C55" s="45" t="s">
        <v>347</v>
      </c>
      <c r="D55" s="63">
        <v>87.844459999999998</v>
      </c>
      <c r="E55" s="63">
        <v>87.844459999999998</v>
      </c>
      <c r="F55" s="63">
        <v>0</v>
      </c>
    </row>
    <row r="56" spans="1:6" ht="15" thickTop="1" x14ac:dyDescent="0.3">
      <c r="A56" s="43" t="str">
        <f t="shared" si="0"/>
        <v>A</v>
      </c>
      <c r="B56" s="55" t="s">
        <v>333</v>
      </c>
      <c r="C56" s="56" t="s">
        <v>10</v>
      </c>
      <c r="D56" s="57">
        <v>87.844459999999998</v>
      </c>
      <c r="E56" s="57">
        <v>87.844459999999998</v>
      </c>
      <c r="F56" s="57">
        <v>0</v>
      </c>
    </row>
    <row r="57" spans="1:6" x14ac:dyDescent="0.3">
      <c r="A57" s="43" t="str">
        <f t="shared" si="0"/>
        <v>A</v>
      </c>
      <c r="B57" s="59" t="s">
        <v>333</v>
      </c>
      <c r="C57" s="60" t="s">
        <v>12</v>
      </c>
      <c r="D57" s="61">
        <v>87.844459999999998</v>
      </c>
      <c r="E57" s="61">
        <v>87.844459999999998</v>
      </c>
      <c r="F57" s="61">
        <v>0</v>
      </c>
    </row>
    <row r="58" spans="1:6" ht="16.8" thickBot="1" x14ac:dyDescent="0.35">
      <c r="A58" s="43" t="str">
        <f t="shared" si="0"/>
        <v>A</v>
      </c>
      <c r="B58" s="44" t="s">
        <v>348</v>
      </c>
      <c r="C58" s="45" t="s">
        <v>349</v>
      </c>
      <c r="D58" s="63">
        <v>9828.4689000000017</v>
      </c>
      <c r="E58" s="63">
        <v>9828.4689000000017</v>
      </c>
      <c r="F58" s="63">
        <v>0</v>
      </c>
    </row>
    <row r="59" spans="1:6" ht="15" thickTop="1" x14ac:dyDescent="0.3">
      <c r="A59" s="43" t="str">
        <f t="shared" si="0"/>
        <v>A</v>
      </c>
      <c r="B59" s="55" t="s">
        <v>333</v>
      </c>
      <c r="C59" s="56" t="s">
        <v>10</v>
      </c>
      <c r="D59" s="57">
        <v>9003.011480000001</v>
      </c>
      <c r="E59" s="57">
        <v>9003.011480000001</v>
      </c>
      <c r="F59" s="57">
        <v>0</v>
      </c>
    </row>
    <row r="60" spans="1:6" x14ac:dyDescent="0.3">
      <c r="A60" s="43" t="str">
        <f t="shared" si="0"/>
        <v>A</v>
      </c>
      <c r="B60" s="59" t="s">
        <v>333</v>
      </c>
      <c r="C60" s="60" t="s">
        <v>11</v>
      </c>
      <c r="D60" s="61">
        <v>7015.7591000000002</v>
      </c>
      <c r="E60" s="61">
        <v>7015.7591000000002</v>
      </c>
      <c r="F60" s="61">
        <v>0</v>
      </c>
    </row>
    <row r="61" spans="1:6" x14ac:dyDescent="0.3">
      <c r="A61" s="43" t="str">
        <f t="shared" si="0"/>
        <v>A</v>
      </c>
      <c r="B61" s="59" t="s">
        <v>333</v>
      </c>
      <c r="C61" s="60" t="s">
        <v>12</v>
      </c>
      <c r="D61" s="61">
        <v>1862.4115099999999</v>
      </c>
      <c r="E61" s="61">
        <v>1862.4115099999999</v>
      </c>
      <c r="F61" s="61">
        <v>0</v>
      </c>
    </row>
    <row r="62" spans="1:6" x14ac:dyDescent="0.3">
      <c r="A62" s="43" t="str">
        <f t="shared" si="0"/>
        <v>A</v>
      </c>
      <c r="B62" s="59" t="s">
        <v>333</v>
      </c>
      <c r="C62" s="60" t="s">
        <v>2</v>
      </c>
      <c r="D62" s="61">
        <v>6.53111</v>
      </c>
      <c r="E62" s="61">
        <v>6.53111</v>
      </c>
      <c r="F62" s="61">
        <v>0</v>
      </c>
    </row>
    <row r="63" spans="1:6" x14ac:dyDescent="0.3">
      <c r="A63" s="43" t="str">
        <f t="shared" si="0"/>
        <v>A</v>
      </c>
      <c r="B63" s="59" t="s">
        <v>333</v>
      </c>
      <c r="C63" s="60" t="s">
        <v>15</v>
      </c>
      <c r="D63" s="61">
        <v>104.4449</v>
      </c>
      <c r="E63" s="61">
        <v>104.4449</v>
      </c>
      <c r="F63" s="61">
        <v>0</v>
      </c>
    </row>
    <row r="64" spans="1:6" x14ac:dyDescent="0.3">
      <c r="A64" s="43" t="str">
        <f t="shared" si="0"/>
        <v>A</v>
      </c>
      <c r="B64" s="59" t="s">
        <v>333</v>
      </c>
      <c r="C64" s="60" t="s">
        <v>16</v>
      </c>
      <c r="D64" s="61">
        <v>13.86486</v>
      </c>
      <c r="E64" s="61">
        <v>13.86486</v>
      </c>
      <c r="F64" s="61">
        <v>0</v>
      </c>
    </row>
    <row r="65" spans="1:6" x14ac:dyDescent="0.3">
      <c r="A65" s="43" t="str">
        <f t="shared" si="0"/>
        <v>A</v>
      </c>
      <c r="B65" s="55" t="s">
        <v>333</v>
      </c>
      <c r="C65" s="56" t="s">
        <v>17</v>
      </c>
      <c r="D65" s="57">
        <v>825.45741999999996</v>
      </c>
      <c r="E65" s="57">
        <v>825.45741999999996</v>
      </c>
      <c r="F65" s="57">
        <v>0</v>
      </c>
    </row>
    <row r="66" spans="1:6" ht="16.8" thickBot="1" x14ac:dyDescent="0.35">
      <c r="A66" s="43" t="str">
        <f t="shared" si="0"/>
        <v>A</v>
      </c>
      <c r="B66" s="44" t="s">
        <v>350</v>
      </c>
      <c r="C66" s="45" t="s">
        <v>351</v>
      </c>
      <c r="D66" s="63">
        <v>521.15364999999997</v>
      </c>
      <c r="E66" s="63">
        <v>521.15364999999997</v>
      </c>
      <c r="F66" s="63">
        <v>0</v>
      </c>
    </row>
    <row r="67" spans="1:6" ht="15" thickTop="1" x14ac:dyDescent="0.3">
      <c r="A67" s="43" t="str">
        <f t="shared" si="0"/>
        <v>A</v>
      </c>
      <c r="B67" s="55" t="s">
        <v>333</v>
      </c>
      <c r="C67" s="56" t="s">
        <v>10</v>
      </c>
      <c r="D67" s="57">
        <v>517.06364999999994</v>
      </c>
      <c r="E67" s="57">
        <v>517.06364999999994</v>
      </c>
      <c r="F67" s="57">
        <v>0</v>
      </c>
    </row>
    <row r="68" spans="1:6" x14ac:dyDescent="0.3">
      <c r="A68" s="43" t="str">
        <f t="shared" ref="A68:A131" si="1">IF(OR(D68&lt;&gt;0,),"A","B")</f>
        <v>A</v>
      </c>
      <c r="B68" s="59" t="s">
        <v>333</v>
      </c>
      <c r="C68" s="60" t="s">
        <v>11</v>
      </c>
      <c r="D68" s="61">
        <v>274.88400000000001</v>
      </c>
      <c r="E68" s="61">
        <v>274.88400000000001</v>
      </c>
      <c r="F68" s="61">
        <v>0</v>
      </c>
    </row>
    <row r="69" spans="1:6" x14ac:dyDescent="0.3">
      <c r="A69" s="43" t="str">
        <f t="shared" si="1"/>
        <v>A</v>
      </c>
      <c r="B69" s="59" t="s">
        <v>333</v>
      </c>
      <c r="C69" s="60" t="s">
        <v>12</v>
      </c>
      <c r="D69" s="61">
        <v>234.09493000000001</v>
      </c>
      <c r="E69" s="61">
        <v>234.09493000000001</v>
      </c>
      <c r="F69" s="61">
        <v>0</v>
      </c>
    </row>
    <row r="70" spans="1:6" x14ac:dyDescent="0.3">
      <c r="A70" s="43" t="str">
        <f t="shared" si="1"/>
        <v>A</v>
      </c>
      <c r="B70" s="59" t="s">
        <v>333</v>
      </c>
      <c r="C70" s="60" t="s">
        <v>15</v>
      </c>
      <c r="D70" s="61">
        <v>7.26</v>
      </c>
      <c r="E70" s="61">
        <v>7.26</v>
      </c>
      <c r="F70" s="61">
        <v>0</v>
      </c>
    </row>
    <row r="71" spans="1:6" x14ac:dyDescent="0.3">
      <c r="A71" s="43" t="str">
        <f t="shared" si="1"/>
        <v>A</v>
      </c>
      <c r="B71" s="59" t="s">
        <v>333</v>
      </c>
      <c r="C71" s="60" t="s">
        <v>16</v>
      </c>
      <c r="D71" s="61">
        <v>0.82472000000000001</v>
      </c>
      <c r="E71" s="61">
        <v>0.82472000000000001</v>
      </c>
      <c r="F71" s="61">
        <v>0</v>
      </c>
    </row>
    <row r="72" spans="1:6" x14ac:dyDescent="0.3">
      <c r="A72" s="43" t="str">
        <f t="shared" si="1"/>
        <v>A</v>
      </c>
      <c r="B72" s="55" t="s">
        <v>333</v>
      </c>
      <c r="C72" s="56" t="s">
        <v>17</v>
      </c>
      <c r="D72" s="57">
        <v>4.09</v>
      </c>
      <c r="E72" s="57">
        <v>4.09</v>
      </c>
      <c r="F72" s="57">
        <v>0</v>
      </c>
    </row>
    <row r="73" spans="1:6" ht="33" thickBot="1" x14ac:dyDescent="0.35">
      <c r="A73" s="43" t="str">
        <f t="shared" si="1"/>
        <v>A</v>
      </c>
      <c r="B73" s="44" t="s">
        <v>352</v>
      </c>
      <c r="C73" s="45" t="s">
        <v>353</v>
      </c>
      <c r="D73" s="63">
        <v>933.13864999999998</v>
      </c>
      <c r="E73" s="63">
        <v>933.13864999999998</v>
      </c>
      <c r="F73" s="63">
        <v>0</v>
      </c>
    </row>
    <row r="74" spans="1:6" ht="15" thickTop="1" x14ac:dyDescent="0.3">
      <c r="A74" s="43" t="str">
        <f t="shared" si="1"/>
        <v>A</v>
      </c>
      <c r="B74" s="55" t="s">
        <v>333</v>
      </c>
      <c r="C74" s="56" t="s">
        <v>10</v>
      </c>
      <c r="D74" s="57">
        <v>932.17965000000004</v>
      </c>
      <c r="E74" s="57">
        <v>932.17965000000004</v>
      </c>
      <c r="F74" s="57">
        <v>0</v>
      </c>
    </row>
    <row r="75" spans="1:6" x14ac:dyDescent="0.3">
      <c r="A75" s="43" t="str">
        <f t="shared" si="1"/>
        <v>A</v>
      </c>
      <c r="B75" s="59" t="s">
        <v>333</v>
      </c>
      <c r="C75" s="60" t="s">
        <v>11</v>
      </c>
      <c r="D75" s="61">
        <v>617.50864999999999</v>
      </c>
      <c r="E75" s="61">
        <v>617.50864999999999</v>
      </c>
      <c r="F75" s="61">
        <v>0</v>
      </c>
    </row>
    <row r="76" spans="1:6" x14ac:dyDescent="0.3">
      <c r="A76" s="43" t="str">
        <f t="shared" si="1"/>
        <v>A</v>
      </c>
      <c r="B76" s="59" t="s">
        <v>333</v>
      </c>
      <c r="C76" s="60" t="s">
        <v>12</v>
      </c>
      <c r="D76" s="61">
        <v>273.48450000000003</v>
      </c>
      <c r="E76" s="61">
        <v>273.48450000000003</v>
      </c>
      <c r="F76" s="61">
        <v>0</v>
      </c>
    </row>
    <row r="77" spans="1:6" x14ac:dyDescent="0.3">
      <c r="A77" s="43" t="str">
        <f t="shared" si="1"/>
        <v>A</v>
      </c>
      <c r="B77" s="59" t="s">
        <v>333</v>
      </c>
      <c r="C77" s="60" t="s">
        <v>15</v>
      </c>
      <c r="D77" s="61">
        <v>40.860979999999998</v>
      </c>
      <c r="E77" s="61">
        <v>40.860979999999998</v>
      </c>
      <c r="F77" s="61">
        <v>0</v>
      </c>
    </row>
    <row r="78" spans="1:6" x14ac:dyDescent="0.3">
      <c r="A78" s="43" t="str">
        <f t="shared" si="1"/>
        <v>A</v>
      </c>
      <c r="B78" s="59" t="s">
        <v>333</v>
      </c>
      <c r="C78" s="60" t="s">
        <v>16</v>
      </c>
      <c r="D78" s="61">
        <v>0.32551999999999998</v>
      </c>
      <c r="E78" s="61">
        <v>0.32551999999999998</v>
      </c>
      <c r="F78" s="61">
        <v>0</v>
      </c>
    </row>
    <row r="79" spans="1:6" x14ac:dyDescent="0.3">
      <c r="A79" s="43" t="str">
        <f t="shared" si="1"/>
        <v>A</v>
      </c>
      <c r="B79" s="55" t="s">
        <v>333</v>
      </c>
      <c r="C79" s="56" t="s">
        <v>17</v>
      </c>
      <c r="D79" s="57">
        <v>0.95899999999999996</v>
      </c>
      <c r="E79" s="57">
        <v>0.95899999999999996</v>
      </c>
      <c r="F79" s="57">
        <v>0</v>
      </c>
    </row>
    <row r="80" spans="1:6" ht="16.8" thickBot="1" x14ac:dyDescent="0.35">
      <c r="A80" s="43" t="str">
        <f t="shared" si="1"/>
        <v>A</v>
      </c>
      <c r="B80" s="44" t="s">
        <v>354</v>
      </c>
      <c r="C80" s="45" t="s">
        <v>355</v>
      </c>
      <c r="D80" s="63">
        <v>8900.3711800000001</v>
      </c>
      <c r="E80" s="63">
        <v>8900.3711800000001</v>
      </c>
      <c r="F80" s="63">
        <v>0</v>
      </c>
    </row>
    <row r="81" spans="1:6" ht="15" thickTop="1" x14ac:dyDescent="0.3">
      <c r="A81" s="43" t="str">
        <f t="shared" si="1"/>
        <v>A</v>
      </c>
      <c r="B81" s="55" t="s">
        <v>333</v>
      </c>
      <c r="C81" s="56" t="s">
        <v>10</v>
      </c>
      <c r="D81" s="57">
        <v>8677.6247000000003</v>
      </c>
      <c r="E81" s="57">
        <v>8677.6247000000003</v>
      </c>
      <c r="F81" s="57">
        <v>0</v>
      </c>
    </row>
    <row r="82" spans="1:6" x14ac:dyDescent="0.3">
      <c r="A82" s="43" t="str">
        <f t="shared" si="1"/>
        <v>A</v>
      </c>
      <c r="B82" s="59" t="s">
        <v>333</v>
      </c>
      <c r="C82" s="60" t="s">
        <v>11</v>
      </c>
      <c r="D82" s="61">
        <v>3173.1332200000002</v>
      </c>
      <c r="E82" s="61">
        <v>3173.1332200000002</v>
      </c>
      <c r="F82" s="61">
        <v>0</v>
      </c>
    </row>
    <row r="83" spans="1:6" x14ac:dyDescent="0.3">
      <c r="A83" s="43" t="str">
        <f t="shared" si="1"/>
        <v>A</v>
      </c>
      <c r="B83" s="59" t="s">
        <v>333</v>
      </c>
      <c r="C83" s="60" t="s">
        <v>12</v>
      </c>
      <c r="D83" s="61">
        <v>5436.1914399999996</v>
      </c>
      <c r="E83" s="61">
        <v>5436.1914399999996</v>
      </c>
      <c r="F83" s="61">
        <v>0</v>
      </c>
    </row>
    <row r="84" spans="1:6" x14ac:dyDescent="0.3">
      <c r="A84" s="43" t="str">
        <f t="shared" si="1"/>
        <v>A</v>
      </c>
      <c r="B84" s="59" t="s">
        <v>333</v>
      </c>
      <c r="C84" s="60" t="s">
        <v>15</v>
      </c>
      <c r="D84" s="61">
        <v>51.651200000000003</v>
      </c>
      <c r="E84" s="61">
        <v>51.651200000000003</v>
      </c>
      <c r="F84" s="61">
        <v>0</v>
      </c>
    </row>
    <row r="85" spans="1:6" x14ac:dyDescent="0.3">
      <c r="A85" s="43" t="str">
        <f t="shared" si="1"/>
        <v>A</v>
      </c>
      <c r="B85" s="59" t="s">
        <v>333</v>
      </c>
      <c r="C85" s="60" t="s">
        <v>16</v>
      </c>
      <c r="D85" s="61">
        <v>16.64884</v>
      </c>
      <c r="E85" s="61">
        <v>16.64884</v>
      </c>
      <c r="F85" s="61">
        <v>0</v>
      </c>
    </row>
    <row r="86" spans="1:6" x14ac:dyDescent="0.3">
      <c r="A86" s="43" t="str">
        <f t="shared" si="1"/>
        <v>A</v>
      </c>
      <c r="B86" s="55" t="s">
        <v>333</v>
      </c>
      <c r="C86" s="56" t="s">
        <v>17</v>
      </c>
      <c r="D86" s="57">
        <v>222.74647999999999</v>
      </c>
      <c r="E86" s="57">
        <v>222.74647999999999</v>
      </c>
      <c r="F86" s="57">
        <v>0</v>
      </c>
    </row>
    <row r="87" spans="1:6" ht="16.8" thickBot="1" x14ac:dyDescent="0.35">
      <c r="A87" s="43" t="str">
        <f t="shared" si="1"/>
        <v>A</v>
      </c>
      <c r="B87" s="44" t="s">
        <v>356</v>
      </c>
      <c r="C87" s="45" t="s">
        <v>357</v>
      </c>
      <c r="D87" s="63">
        <v>649.73224999999991</v>
      </c>
      <c r="E87" s="63">
        <v>649.73224999999991</v>
      </c>
      <c r="F87" s="63">
        <v>0</v>
      </c>
    </row>
    <row r="88" spans="1:6" ht="15" thickTop="1" x14ac:dyDescent="0.3">
      <c r="A88" s="43" t="str">
        <f t="shared" si="1"/>
        <v>A</v>
      </c>
      <c r="B88" s="55" t="s">
        <v>333</v>
      </c>
      <c r="C88" s="56" t="s">
        <v>10</v>
      </c>
      <c r="D88" s="57">
        <v>649.73224999999991</v>
      </c>
      <c r="E88" s="57">
        <v>649.73224999999991</v>
      </c>
      <c r="F88" s="57">
        <v>0</v>
      </c>
    </row>
    <row r="89" spans="1:6" x14ac:dyDescent="0.3">
      <c r="A89" s="43" t="str">
        <f t="shared" si="1"/>
        <v>A</v>
      </c>
      <c r="B89" s="59" t="s">
        <v>333</v>
      </c>
      <c r="C89" s="60" t="s">
        <v>11</v>
      </c>
      <c r="D89" s="61">
        <v>496.78634</v>
      </c>
      <c r="E89" s="61">
        <v>496.78634</v>
      </c>
      <c r="F89" s="61">
        <v>0</v>
      </c>
    </row>
    <row r="90" spans="1:6" x14ac:dyDescent="0.3">
      <c r="A90" s="43" t="str">
        <f t="shared" si="1"/>
        <v>A</v>
      </c>
      <c r="B90" s="59" t="s">
        <v>333</v>
      </c>
      <c r="C90" s="60" t="s">
        <v>12</v>
      </c>
      <c r="D90" s="61">
        <v>126.81605999999999</v>
      </c>
      <c r="E90" s="61">
        <v>126.81605999999999</v>
      </c>
      <c r="F90" s="61">
        <v>0</v>
      </c>
    </row>
    <row r="91" spans="1:6" x14ac:dyDescent="0.3">
      <c r="A91" s="43" t="str">
        <f t="shared" si="1"/>
        <v>A</v>
      </c>
      <c r="B91" s="59" t="s">
        <v>333</v>
      </c>
      <c r="C91" s="60" t="s">
        <v>15</v>
      </c>
      <c r="D91" s="61">
        <v>22.8675</v>
      </c>
      <c r="E91" s="61">
        <v>22.8675</v>
      </c>
      <c r="F91" s="61">
        <v>0</v>
      </c>
    </row>
    <row r="92" spans="1:6" x14ac:dyDescent="0.3">
      <c r="A92" s="43" t="str">
        <f t="shared" si="1"/>
        <v>A</v>
      </c>
      <c r="B92" s="59" t="s">
        <v>333</v>
      </c>
      <c r="C92" s="60" t="s">
        <v>16</v>
      </c>
      <c r="D92" s="61">
        <v>3.2623500000000001</v>
      </c>
      <c r="E92" s="61">
        <v>3.2623500000000001</v>
      </c>
      <c r="F92" s="61">
        <v>0</v>
      </c>
    </row>
    <row r="93" spans="1:6" ht="16.8" thickBot="1" x14ac:dyDescent="0.35">
      <c r="A93" s="43" t="str">
        <f t="shared" si="1"/>
        <v>A</v>
      </c>
      <c r="B93" s="44" t="s">
        <v>358</v>
      </c>
      <c r="C93" s="45" t="s">
        <v>359</v>
      </c>
      <c r="D93" s="63">
        <v>50887.522469999996</v>
      </c>
      <c r="E93" s="63">
        <v>50887.522469999996</v>
      </c>
      <c r="F93" s="63">
        <v>0</v>
      </c>
    </row>
    <row r="94" spans="1:6" ht="15" thickTop="1" x14ac:dyDescent="0.3">
      <c r="A94" s="43" t="str">
        <f t="shared" si="1"/>
        <v>A</v>
      </c>
      <c r="B94" s="55" t="s">
        <v>333</v>
      </c>
      <c r="C94" s="56" t="s">
        <v>10</v>
      </c>
      <c r="D94" s="57">
        <v>45619.645839999997</v>
      </c>
      <c r="E94" s="57">
        <v>45619.645839999997</v>
      </c>
      <c r="F94" s="57">
        <v>0</v>
      </c>
    </row>
    <row r="95" spans="1:6" x14ac:dyDescent="0.3">
      <c r="A95" s="43" t="str">
        <f t="shared" si="1"/>
        <v>A</v>
      </c>
      <c r="B95" s="59" t="s">
        <v>333</v>
      </c>
      <c r="C95" s="60" t="s">
        <v>11</v>
      </c>
      <c r="D95" s="61">
        <v>8565.931849999999</v>
      </c>
      <c r="E95" s="61">
        <v>8565.931849999999</v>
      </c>
      <c r="F95" s="61">
        <v>0</v>
      </c>
    </row>
    <row r="96" spans="1:6" x14ac:dyDescent="0.3">
      <c r="A96" s="43" t="str">
        <f t="shared" si="1"/>
        <v>A</v>
      </c>
      <c r="B96" s="59" t="s">
        <v>333</v>
      </c>
      <c r="C96" s="60" t="s">
        <v>12</v>
      </c>
      <c r="D96" s="61">
        <v>36771.669200000004</v>
      </c>
      <c r="E96" s="61">
        <v>36771.669200000004</v>
      </c>
      <c r="F96" s="61">
        <v>0</v>
      </c>
    </row>
    <row r="97" spans="1:6" x14ac:dyDescent="0.3">
      <c r="A97" s="43" t="str">
        <f t="shared" si="1"/>
        <v>A</v>
      </c>
      <c r="B97" s="59" t="s">
        <v>333</v>
      </c>
      <c r="C97" s="60" t="s">
        <v>2</v>
      </c>
      <c r="D97" s="61">
        <v>75.802499999999995</v>
      </c>
      <c r="E97" s="61">
        <v>75.802499999999995</v>
      </c>
      <c r="F97" s="61">
        <v>0</v>
      </c>
    </row>
    <row r="98" spans="1:6" x14ac:dyDescent="0.3">
      <c r="A98" s="43" t="str">
        <f t="shared" si="1"/>
        <v>A</v>
      </c>
      <c r="B98" s="59" t="s">
        <v>333</v>
      </c>
      <c r="C98" s="60" t="s">
        <v>15</v>
      </c>
      <c r="D98" s="61">
        <v>144.98213999999999</v>
      </c>
      <c r="E98" s="61">
        <v>144.98213999999999</v>
      </c>
      <c r="F98" s="61">
        <v>0</v>
      </c>
    </row>
    <row r="99" spans="1:6" x14ac:dyDescent="0.3">
      <c r="A99" s="43" t="str">
        <f t="shared" si="1"/>
        <v>A</v>
      </c>
      <c r="B99" s="59" t="s">
        <v>333</v>
      </c>
      <c r="C99" s="60" t="s">
        <v>16</v>
      </c>
      <c r="D99" s="61">
        <v>61.260150000000003</v>
      </c>
      <c r="E99" s="61">
        <v>61.260150000000003</v>
      </c>
      <c r="F99" s="61">
        <v>0</v>
      </c>
    </row>
    <row r="100" spans="1:6" x14ac:dyDescent="0.3">
      <c r="A100" s="43" t="str">
        <f t="shared" si="1"/>
        <v>A</v>
      </c>
      <c r="B100" s="55" t="s">
        <v>333</v>
      </c>
      <c r="C100" s="56" t="s">
        <v>17</v>
      </c>
      <c r="D100" s="57">
        <v>5267.8766299999997</v>
      </c>
      <c r="E100" s="57">
        <v>5267.8766299999997</v>
      </c>
      <c r="F100" s="57">
        <v>0</v>
      </c>
    </row>
    <row r="101" spans="1:6" ht="16.8" thickBot="1" x14ac:dyDescent="0.35">
      <c r="A101" s="43" t="str">
        <f t="shared" si="1"/>
        <v>A</v>
      </c>
      <c r="B101" s="44" t="s">
        <v>360</v>
      </c>
      <c r="C101" s="45" t="s">
        <v>361</v>
      </c>
      <c r="D101" s="63">
        <v>18403.614119999995</v>
      </c>
      <c r="E101" s="63">
        <v>17909.489779999996</v>
      </c>
      <c r="F101" s="63">
        <v>494.12434000000002</v>
      </c>
    </row>
    <row r="102" spans="1:6" ht="15" thickTop="1" x14ac:dyDescent="0.3">
      <c r="A102" s="43" t="str">
        <f t="shared" si="1"/>
        <v>A</v>
      </c>
      <c r="B102" s="55" t="s">
        <v>333</v>
      </c>
      <c r="C102" s="56" t="s">
        <v>10</v>
      </c>
      <c r="D102" s="57">
        <v>17975.917209999996</v>
      </c>
      <c r="E102" s="57">
        <v>17491.691869999995</v>
      </c>
      <c r="F102" s="57">
        <v>484.22534000000002</v>
      </c>
    </row>
    <row r="103" spans="1:6" x14ac:dyDescent="0.3">
      <c r="A103" s="43" t="str">
        <f t="shared" si="1"/>
        <v>A</v>
      </c>
      <c r="B103" s="59" t="s">
        <v>333</v>
      </c>
      <c r="C103" s="60" t="s">
        <v>11</v>
      </c>
      <c r="D103" s="61">
        <v>15051.864819999999</v>
      </c>
      <c r="E103" s="61">
        <v>14834.501249999999</v>
      </c>
      <c r="F103" s="61">
        <v>217.36357000000001</v>
      </c>
    </row>
    <row r="104" spans="1:6" x14ac:dyDescent="0.3">
      <c r="A104" s="43" t="str">
        <f t="shared" si="1"/>
        <v>A</v>
      </c>
      <c r="B104" s="59" t="s">
        <v>333</v>
      </c>
      <c r="C104" s="60" t="s">
        <v>12</v>
      </c>
      <c r="D104" s="61">
        <v>2286.49107</v>
      </c>
      <c r="E104" s="61">
        <v>2117.75216</v>
      </c>
      <c r="F104" s="61">
        <v>168.73891</v>
      </c>
    </row>
    <row r="105" spans="1:6" x14ac:dyDescent="0.3">
      <c r="A105" s="43" t="str">
        <f t="shared" si="1"/>
        <v>A</v>
      </c>
      <c r="B105" s="59" t="s">
        <v>333</v>
      </c>
      <c r="C105" s="60" t="s">
        <v>2</v>
      </c>
      <c r="D105" s="61">
        <v>5.0498900000000004</v>
      </c>
      <c r="E105" s="61">
        <v>5.0498900000000004</v>
      </c>
      <c r="F105" s="61">
        <v>0</v>
      </c>
    </row>
    <row r="106" spans="1:6" x14ac:dyDescent="0.3">
      <c r="A106" s="43" t="str">
        <f t="shared" si="1"/>
        <v>A</v>
      </c>
      <c r="B106" s="59" t="s">
        <v>333</v>
      </c>
      <c r="C106" s="60" t="s">
        <v>15</v>
      </c>
      <c r="D106" s="61">
        <v>212.02186</v>
      </c>
      <c r="E106" s="61">
        <v>212.02186</v>
      </c>
      <c r="F106" s="61">
        <v>0</v>
      </c>
    </row>
    <row r="107" spans="1:6" x14ac:dyDescent="0.3">
      <c r="A107" s="43" t="str">
        <f t="shared" si="1"/>
        <v>A</v>
      </c>
      <c r="B107" s="59" t="s">
        <v>333</v>
      </c>
      <c r="C107" s="60" t="s">
        <v>16</v>
      </c>
      <c r="D107" s="61">
        <v>420.48957000000001</v>
      </c>
      <c r="E107" s="61">
        <v>322.36671000000001</v>
      </c>
      <c r="F107" s="61">
        <v>98.122860000000003</v>
      </c>
    </row>
    <row r="108" spans="1:6" x14ac:dyDescent="0.3">
      <c r="A108" s="43" t="str">
        <f t="shared" si="1"/>
        <v>A</v>
      </c>
      <c r="B108" s="55" t="s">
        <v>333</v>
      </c>
      <c r="C108" s="56" t="s">
        <v>17</v>
      </c>
      <c r="D108" s="57">
        <v>427.69691</v>
      </c>
      <c r="E108" s="57">
        <v>417.79791</v>
      </c>
      <c r="F108" s="57">
        <v>9.8989999999999991</v>
      </c>
    </row>
    <row r="109" spans="1:6" ht="16.8" thickBot="1" x14ac:dyDescent="0.35">
      <c r="A109" s="43" t="str">
        <f t="shared" si="1"/>
        <v>A</v>
      </c>
      <c r="B109" s="44" t="s">
        <v>362</v>
      </c>
      <c r="C109" s="45" t="s">
        <v>363</v>
      </c>
      <c r="D109" s="63">
        <v>33938.692580000003</v>
      </c>
      <c r="E109" s="63">
        <v>33938.692580000003</v>
      </c>
      <c r="F109" s="63">
        <v>0</v>
      </c>
    </row>
    <row r="110" spans="1:6" ht="15" thickTop="1" x14ac:dyDescent="0.3">
      <c r="A110" s="43" t="str">
        <f t="shared" si="1"/>
        <v>A</v>
      </c>
      <c r="B110" s="55" t="s">
        <v>333</v>
      </c>
      <c r="C110" s="56" t="s">
        <v>10</v>
      </c>
      <c r="D110" s="57">
        <v>32782.551299999999</v>
      </c>
      <c r="E110" s="57">
        <v>32782.551299999999</v>
      </c>
      <c r="F110" s="57">
        <v>0</v>
      </c>
    </row>
    <row r="111" spans="1:6" x14ac:dyDescent="0.3">
      <c r="A111" s="43" t="str">
        <f t="shared" si="1"/>
        <v>A</v>
      </c>
      <c r="B111" s="59" t="s">
        <v>333</v>
      </c>
      <c r="C111" s="60" t="s">
        <v>11</v>
      </c>
      <c r="D111" s="61">
        <v>12827.748759999999</v>
      </c>
      <c r="E111" s="61">
        <v>12827.748759999999</v>
      </c>
      <c r="F111" s="61">
        <v>0</v>
      </c>
    </row>
    <row r="112" spans="1:6" x14ac:dyDescent="0.3">
      <c r="A112" s="43" t="str">
        <f t="shared" si="1"/>
        <v>A</v>
      </c>
      <c r="B112" s="59" t="s">
        <v>333</v>
      </c>
      <c r="C112" s="60" t="s">
        <v>12</v>
      </c>
      <c r="D112" s="61">
        <v>6655.1996400000007</v>
      </c>
      <c r="E112" s="61">
        <v>6655.1996400000007</v>
      </c>
      <c r="F112" s="61">
        <v>0</v>
      </c>
    </row>
    <row r="113" spans="1:6" x14ac:dyDescent="0.3">
      <c r="A113" s="43" t="str">
        <f t="shared" si="1"/>
        <v>A</v>
      </c>
      <c r="B113" s="59" t="s">
        <v>333</v>
      </c>
      <c r="C113" s="60" t="s">
        <v>15</v>
      </c>
      <c r="D113" s="61">
        <v>190.33427</v>
      </c>
      <c r="E113" s="61">
        <v>190.33427</v>
      </c>
      <c r="F113" s="61">
        <v>0</v>
      </c>
    </row>
    <row r="114" spans="1:6" x14ac:dyDescent="0.3">
      <c r="A114" s="43" t="str">
        <f t="shared" si="1"/>
        <v>A</v>
      </c>
      <c r="B114" s="59" t="s">
        <v>333</v>
      </c>
      <c r="C114" s="60" t="s">
        <v>16</v>
      </c>
      <c r="D114" s="61">
        <v>13109.268629999999</v>
      </c>
      <c r="E114" s="61">
        <v>13109.268629999999</v>
      </c>
      <c r="F114" s="61">
        <v>0</v>
      </c>
    </row>
    <row r="115" spans="1:6" x14ac:dyDescent="0.3">
      <c r="A115" s="43" t="str">
        <f t="shared" si="1"/>
        <v>A</v>
      </c>
      <c r="B115" s="55" t="s">
        <v>333</v>
      </c>
      <c r="C115" s="56" t="s">
        <v>17</v>
      </c>
      <c r="D115" s="57">
        <v>1156.1412800000001</v>
      </c>
      <c r="E115" s="57">
        <v>1156.1412800000001</v>
      </c>
      <c r="F115" s="57">
        <v>0</v>
      </c>
    </row>
    <row r="116" spans="1:6" ht="16.8" thickBot="1" x14ac:dyDescent="0.35">
      <c r="A116" s="43" t="str">
        <f t="shared" si="1"/>
        <v>A</v>
      </c>
      <c r="B116" s="44" t="s">
        <v>364</v>
      </c>
      <c r="C116" s="45" t="s">
        <v>365</v>
      </c>
      <c r="D116" s="63">
        <v>17185.451959999999</v>
      </c>
      <c r="E116" s="63">
        <v>17185.451959999999</v>
      </c>
      <c r="F116" s="63">
        <v>0</v>
      </c>
    </row>
    <row r="117" spans="1:6" ht="15" thickTop="1" x14ac:dyDescent="0.3">
      <c r="A117" s="43" t="str">
        <f t="shared" si="1"/>
        <v>A</v>
      </c>
      <c r="B117" s="55" t="s">
        <v>333</v>
      </c>
      <c r="C117" s="56" t="s">
        <v>10</v>
      </c>
      <c r="D117" s="57">
        <v>16120.566959999998</v>
      </c>
      <c r="E117" s="57">
        <v>16120.566959999998</v>
      </c>
      <c r="F117" s="57">
        <v>0</v>
      </c>
    </row>
    <row r="118" spans="1:6" x14ac:dyDescent="0.3">
      <c r="A118" s="43" t="str">
        <f t="shared" si="1"/>
        <v>A</v>
      </c>
      <c r="B118" s="59" t="s">
        <v>333</v>
      </c>
      <c r="C118" s="60" t="s">
        <v>11</v>
      </c>
      <c r="D118" s="61">
        <v>10680.414059999999</v>
      </c>
      <c r="E118" s="61">
        <v>10680.414059999999</v>
      </c>
      <c r="F118" s="61">
        <v>0</v>
      </c>
    </row>
    <row r="119" spans="1:6" x14ac:dyDescent="0.3">
      <c r="A119" s="43" t="str">
        <f t="shared" si="1"/>
        <v>A</v>
      </c>
      <c r="B119" s="59" t="s">
        <v>333</v>
      </c>
      <c r="C119" s="60" t="s">
        <v>12</v>
      </c>
      <c r="D119" s="61">
        <v>5219.9108999999999</v>
      </c>
      <c r="E119" s="61">
        <v>5219.9108999999999</v>
      </c>
      <c r="F119" s="61">
        <v>0</v>
      </c>
    </row>
    <row r="120" spans="1:6" x14ac:dyDescent="0.3">
      <c r="A120" s="43" t="str">
        <f t="shared" si="1"/>
        <v>A</v>
      </c>
      <c r="B120" s="59" t="s">
        <v>333</v>
      </c>
      <c r="C120" s="60" t="s">
        <v>15</v>
      </c>
      <c r="D120" s="61">
        <v>178.89795000000001</v>
      </c>
      <c r="E120" s="61">
        <v>178.89795000000001</v>
      </c>
      <c r="F120" s="61">
        <v>0</v>
      </c>
    </row>
    <row r="121" spans="1:6" x14ac:dyDescent="0.3">
      <c r="A121" s="43" t="str">
        <f t="shared" si="1"/>
        <v>A</v>
      </c>
      <c r="B121" s="59" t="s">
        <v>333</v>
      </c>
      <c r="C121" s="60" t="s">
        <v>16</v>
      </c>
      <c r="D121" s="61">
        <v>41.344050000000003</v>
      </c>
      <c r="E121" s="61">
        <v>41.344050000000003</v>
      </c>
      <c r="F121" s="61">
        <v>0</v>
      </c>
    </row>
    <row r="122" spans="1:6" x14ac:dyDescent="0.3">
      <c r="A122" s="43" t="str">
        <f t="shared" si="1"/>
        <v>A</v>
      </c>
      <c r="B122" s="55" t="s">
        <v>333</v>
      </c>
      <c r="C122" s="56" t="s">
        <v>17</v>
      </c>
      <c r="D122" s="57">
        <v>1064.885</v>
      </c>
      <c r="E122" s="57">
        <v>1064.885</v>
      </c>
      <c r="F122" s="57">
        <v>0</v>
      </c>
    </row>
    <row r="123" spans="1:6" ht="33" thickBot="1" x14ac:dyDescent="0.35">
      <c r="A123" s="43" t="str">
        <f t="shared" si="1"/>
        <v>A</v>
      </c>
      <c r="B123" s="44" t="s">
        <v>366</v>
      </c>
      <c r="C123" s="45" t="s">
        <v>367</v>
      </c>
      <c r="D123" s="63">
        <v>1114.4342100000001</v>
      </c>
      <c r="E123" s="63">
        <v>1114.4342100000001</v>
      </c>
      <c r="F123" s="63">
        <v>0</v>
      </c>
    </row>
    <row r="124" spans="1:6" ht="15" thickTop="1" x14ac:dyDescent="0.3">
      <c r="A124" s="43" t="str">
        <f t="shared" si="1"/>
        <v>A</v>
      </c>
      <c r="B124" s="55" t="s">
        <v>333</v>
      </c>
      <c r="C124" s="56" t="s">
        <v>10</v>
      </c>
      <c r="D124" s="57">
        <v>1114.4342100000001</v>
      </c>
      <c r="E124" s="57">
        <v>1114.4342100000001</v>
      </c>
      <c r="F124" s="57">
        <v>0</v>
      </c>
    </row>
    <row r="125" spans="1:6" x14ac:dyDescent="0.3">
      <c r="A125" s="43" t="str">
        <f t="shared" si="1"/>
        <v>A</v>
      </c>
      <c r="B125" s="59" t="s">
        <v>333</v>
      </c>
      <c r="C125" s="60" t="s">
        <v>11</v>
      </c>
      <c r="D125" s="61">
        <v>803.47249999999997</v>
      </c>
      <c r="E125" s="61">
        <v>803.47249999999997</v>
      </c>
      <c r="F125" s="61">
        <v>0</v>
      </c>
    </row>
    <row r="126" spans="1:6" x14ac:dyDescent="0.3">
      <c r="A126" s="43" t="str">
        <f t="shared" si="1"/>
        <v>A</v>
      </c>
      <c r="B126" s="59" t="s">
        <v>333</v>
      </c>
      <c r="C126" s="60" t="s">
        <v>12</v>
      </c>
      <c r="D126" s="61">
        <v>298.13215000000002</v>
      </c>
      <c r="E126" s="61">
        <v>298.13215000000002</v>
      </c>
      <c r="F126" s="61">
        <v>0</v>
      </c>
    </row>
    <row r="127" spans="1:6" x14ac:dyDescent="0.3">
      <c r="A127" s="43" t="str">
        <f t="shared" si="1"/>
        <v>A</v>
      </c>
      <c r="B127" s="59" t="s">
        <v>333</v>
      </c>
      <c r="C127" s="60" t="s">
        <v>15</v>
      </c>
      <c r="D127" s="61">
        <v>11.43632</v>
      </c>
      <c r="E127" s="61">
        <v>11.43632</v>
      </c>
      <c r="F127" s="61">
        <v>0</v>
      </c>
    </row>
    <row r="128" spans="1:6" x14ac:dyDescent="0.3">
      <c r="A128" s="43" t="str">
        <f t="shared" si="1"/>
        <v>A</v>
      </c>
      <c r="B128" s="59" t="s">
        <v>333</v>
      </c>
      <c r="C128" s="60" t="s">
        <v>16</v>
      </c>
      <c r="D128" s="61">
        <v>1.39324</v>
      </c>
      <c r="E128" s="61">
        <v>1.39324</v>
      </c>
      <c r="F128" s="61">
        <v>0</v>
      </c>
    </row>
    <row r="129" spans="1:6" ht="16.8" thickBot="1" x14ac:dyDescent="0.35">
      <c r="A129" s="43" t="str">
        <f t="shared" si="1"/>
        <v>A</v>
      </c>
      <c r="B129" s="44" t="s">
        <v>368</v>
      </c>
      <c r="C129" s="45" t="s">
        <v>369</v>
      </c>
      <c r="D129" s="63">
        <v>12925.152899999999</v>
      </c>
      <c r="E129" s="63">
        <v>12925.152899999999</v>
      </c>
      <c r="F129" s="63">
        <v>0</v>
      </c>
    </row>
    <row r="130" spans="1:6" ht="15" thickTop="1" x14ac:dyDescent="0.3">
      <c r="A130" s="43" t="str">
        <f t="shared" si="1"/>
        <v>A</v>
      </c>
      <c r="B130" s="55" t="s">
        <v>333</v>
      </c>
      <c r="C130" s="56" t="s">
        <v>10</v>
      </c>
      <c r="D130" s="57">
        <v>12925.152899999999</v>
      </c>
      <c r="E130" s="57">
        <v>12925.152899999999</v>
      </c>
      <c r="F130" s="57">
        <v>0</v>
      </c>
    </row>
    <row r="131" spans="1:6" x14ac:dyDescent="0.3">
      <c r="A131" s="43" t="str">
        <f t="shared" si="1"/>
        <v>A</v>
      </c>
      <c r="B131" s="59" t="s">
        <v>333</v>
      </c>
      <c r="C131" s="60" t="s">
        <v>16</v>
      </c>
      <c r="D131" s="61">
        <v>12925.152899999999</v>
      </c>
      <c r="E131" s="61">
        <v>12925.152899999999</v>
      </c>
      <c r="F131" s="61">
        <v>0</v>
      </c>
    </row>
    <row r="132" spans="1:6" ht="16.8" thickBot="1" x14ac:dyDescent="0.35">
      <c r="A132" s="43" t="str">
        <f t="shared" ref="A132:A195" si="2">IF(OR(D132&lt;&gt;0,),"A","B")</f>
        <v>A</v>
      </c>
      <c r="B132" s="44" t="s">
        <v>370</v>
      </c>
      <c r="C132" s="45" t="s">
        <v>371</v>
      </c>
      <c r="D132" s="63">
        <v>2713.6535100000001</v>
      </c>
      <c r="E132" s="63">
        <v>2713.6535100000001</v>
      </c>
      <c r="F132" s="63">
        <v>0</v>
      </c>
    </row>
    <row r="133" spans="1:6" ht="15" thickTop="1" x14ac:dyDescent="0.3">
      <c r="A133" s="43" t="str">
        <f t="shared" si="2"/>
        <v>A</v>
      </c>
      <c r="B133" s="55" t="s">
        <v>333</v>
      </c>
      <c r="C133" s="56" t="s">
        <v>10</v>
      </c>
      <c r="D133" s="57">
        <v>2622.39723</v>
      </c>
      <c r="E133" s="57">
        <v>2622.39723</v>
      </c>
      <c r="F133" s="57">
        <v>0</v>
      </c>
    </row>
    <row r="134" spans="1:6" x14ac:dyDescent="0.3">
      <c r="A134" s="43" t="str">
        <f t="shared" si="2"/>
        <v>A</v>
      </c>
      <c r="B134" s="59" t="s">
        <v>333</v>
      </c>
      <c r="C134" s="60" t="s">
        <v>11</v>
      </c>
      <c r="D134" s="61">
        <v>1343.8622</v>
      </c>
      <c r="E134" s="61">
        <v>1343.8622</v>
      </c>
      <c r="F134" s="61">
        <v>0</v>
      </c>
    </row>
    <row r="135" spans="1:6" x14ac:dyDescent="0.3">
      <c r="A135" s="43" t="str">
        <f t="shared" si="2"/>
        <v>A</v>
      </c>
      <c r="B135" s="59" t="s">
        <v>333</v>
      </c>
      <c r="C135" s="60" t="s">
        <v>12</v>
      </c>
      <c r="D135" s="61">
        <v>1137.1565899999998</v>
      </c>
      <c r="E135" s="61">
        <v>1137.1565899999998</v>
      </c>
      <c r="F135" s="61">
        <v>0</v>
      </c>
    </row>
    <row r="136" spans="1:6" x14ac:dyDescent="0.3">
      <c r="A136" s="43" t="str">
        <f t="shared" si="2"/>
        <v>A</v>
      </c>
      <c r="B136" s="59" t="s">
        <v>333</v>
      </c>
      <c r="C136" s="60" t="s">
        <v>16</v>
      </c>
      <c r="D136" s="61">
        <v>141.37844000000001</v>
      </c>
      <c r="E136" s="61">
        <v>141.37844000000001</v>
      </c>
      <c r="F136" s="61">
        <v>0</v>
      </c>
    </row>
    <row r="137" spans="1:6" x14ac:dyDescent="0.3">
      <c r="A137" s="43" t="str">
        <f t="shared" si="2"/>
        <v>A</v>
      </c>
      <c r="B137" s="55" t="s">
        <v>333</v>
      </c>
      <c r="C137" s="56" t="s">
        <v>17</v>
      </c>
      <c r="D137" s="57">
        <v>91.256280000000004</v>
      </c>
      <c r="E137" s="57">
        <v>91.256280000000004</v>
      </c>
      <c r="F137" s="57">
        <v>0</v>
      </c>
    </row>
    <row r="138" spans="1:6" ht="16.8" thickBot="1" x14ac:dyDescent="0.35">
      <c r="A138" s="43" t="str">
        <f t="shared" si="2"/>
        <v>A</v>
      </c>
      <c r="B138" s="44" t="s">
        <v>372</v>
      </c>
      <c r="C138" s="45" t="s">
        <v>373</v>
      </c>
      <c r="D138" s="63">
        <v>4559.3724599999996</v>
      </c>
      <c r="E138" s="63">
        <v>4559.3724599999996</v>
      </c>
      <c r="F138" s="63">
        <v>0</v>
      </c>
    </row>
    <row r="139" spans="1:6" ht="15" thickTop="1" x14ac:dyDescent="0.3">
      <c r="A139" s="43" t="str">
        <f t="shared" si="2"/>
        <v>A</v>
      </c>
      <c r="B139" s="55" t="s">
        <v>333</v>
      </c>
      <c r="C139" s="56" t="s">
        <v>10</v>
      </c>
      <c r="D139" s="57">
        <v>4348.2134599999999</v>
      </c>
      <c r="E139" s="57">
        <v>4348.2134599999999</v>
      </c>
      <c r="F139" s="57">
        <v>0</v>
      </c>
    </row>
    <row r="140" spans="1:6" x14ac:dyDescent="0.3">
      <c r="A140" s="43" t="str">
        <f t="shared" si="2"/>
        <v>A</v>
      </c>
      <c r="B140" s="59" t="s">
        <v>333</v>
      </c>
      <c r="C140" s="60" t="s">
        <v>11</v>
      </c>
      <c r="D140" s="61">
        <v>3029.4158299999999</v>
      </c>
      <c r="E140" s="61">
        <v>3029.4158299999999</v>
      </c>
      <c r="F140" s="61">
        <v>0</v>
      </c>
    </row>
    <row r="141" spans="1:6" x14ac:dyDescent="0.3">
      <c r="A141" s="43" t="str">
        <f t="shared" si="2"/>
        <v>A</v>
      </c>
      <c r="B141" s="59" t="s">
        <v>333</v>
      </c>
      <c r="C141" s="60" t="s">
        <v>12</v>
      </c>
      <c r="D141" s="61">
        <v>1184.0591199999999</v>
      </c>
      <c r="E141" s="61">
        <v>1184.0591199999999</v>
      </c>
      <c r="F141" s="61">
        <v>0</v>
      </c>
    </row>
    <row r="142" spans="1:6" x14ac:dyDescent="0.3">
      <c r="A142" s="43" t="str">
        <f t="shared" si="2"/>
        <v>A</v>
      </c>
      <c r="B142" s="59" t="s">
        <v>333</v>
      </c>
      <c r="C142" s="60" t="s">
        <v>2</v>
      </c>
      <c r="D142" s="61">
        <v>2.7774999999999999</v>
      </c>
      <c r="E142" s="61">
        <v>2.7774999999999999</v>
      </c>
      <c r="F142" s="61">
        <v>0</v>
      </c>
    </row>
    <row r="143" spans="1:6" x14ac:dyDescent="0.3">
      <c r="A143" s="43" t="str">
        <f t="shared" si="2"/>
        <v>A</v>
      </c>
      <c r="B143" s="59" t="s">
        <v>333</v>
      </c>
      <c r="C143" s="60" t="s">
        <v>15</v>
      </c>
      <c r="D143" s="61">
        <v>11.559469999999999</v>
      </c>
      <c r="E143" s="61">
        <v>11.559469999999999</v>
      </c>
      <c r="F143" s="61">
        <v>0</v>
      </c>
    </row>
    <row r="144" spans="1:6" x14ac:dyDescent="0.3">
      <c r="A144" s="43" t="str">
        <f t="shared" si="2"/>
        <v>A</v>
      </c>
      <c r="B144" s="59" t="s">
        <v>333</v>
      </c>
      <c r="C144" s="60" t="s">
        <v>16</v>
      </c>
      <c r="D144" s="61">
        <v>120.40154</v>
      </c>
      <c r="E144" s="61">
        <v>120.40154</v>
      </c>
      <c r="F144" s="61">
        <v>0</v>
      </c>
    </row>
    <row r="145" spans="1:6" x14ac:dyDescent="0.3">
      <c r="A145" s="43" t="str">
        <f t="shared" si="2"/>
        <v>A</v>
      </c>
      <c r="B145" s="55" t="s">
        <v>333</v>
      </c>
      <c r="C145" s="56" t="s">
        <v>17</v>
      </c>
      <c r="D145" s="57">
        <v>211.15899999999999</v>
      </c>
      <c r="E145" s="57">
        <v>211.15899999999999</v>
      </c>
      <c r="F145" s="57">
        <v>0</v>
      </c>
    </row>
    <row r="146" spans="1:6" ht="16.8" thickBot="1" x14ac:dyDescent="0.35">
      <c r="A146" s="43" t="str">
        <f t="shared" si="2"/>
        <v>A</v>
      </c>
      <c r="B146" s="44" t="s">
        <v>374</v>
      </c>
      <c r="C146" s="45" t="s">
        <v>375</v>
      </c>
      <c r="D146" s="63">
        <v>14186.34921</v>
      </c>
      <c r="E146" s="63">
        <v>14186.34921</v>
      </c>
      <c r="F146" s="63">
        <v>0</v>
      </c>
    </row>
    <row r="147" spans="1:6" ht="15" thickTop="1" x14ac:dyDescent="0.3">
      <c r="A147" s="43" t="str">
        <f t="shared" si="2"/>
        <v>A</v>
      </c>
      <c r="B147" s="55" t="s">
        <v>333</v>
      </c>
      <c r="C147" s="56" t="s">
        <v>10</v>
      </c>
      <c r="D147" s="57">
        <v>13403.643960000001</v>
      </c>
      <c r="E147" s="57">
        <v>13403.643960000001</v>
      </c>
      <c r="F147" s="57">
        <v>0</v>
      </c>
    </row>
    <row r="148" spans="1:6" x14ac:dyDescent="0.3">
      <c r="A148" s="43" t="str">
        <f t="shared" si="2"/>
        <v>A</v>
      </c>
      <c r="B148" s="59" t="s">
        <v>333</v>
      </c>
      <c r="C148" s="60" t="s">
        <v>11</v>
      </c>
      <c r="D148" s="61">
        <v>9688.9670900000001</v>
      </c>
      <c r="E148" s="61">
        <v>9688.9670900000001</v>
      </c>
      <c r="F148" s="61">
        <v>0</v>
      </c>
    </row>
    <row r="149" spans="1:6" x14ac:dyDescent="0.3">
      <c r="A149" s="43" t="str">
        <f t="shared" si="2"/>
        <v>A</v>
      </c>
      <c r="B149" s="59" t="s">
        <v>333</v>
      </c>
      <c r="C149" s="60" t="s">
        <v>12</v>
      </c>
      <c r="D149" s="61">
        <v>3325.26665</v>
      </c>
      <c r="E149" s="61">
        <v>3325.26665</v>
      </c>
      <c r="F149" s="61">
        <v>0</v>
      </c>
    </row>
    <row r="150" spans="1:6" x14ac:dyDescent="0.3">
      <c r="A150" s="43" t="str">
        <f t="shared" si="2"/>
        <v>A</v>
      </c>
      <c r="B150" s="59" t="s">
        <v>333</v>
      </c>
      <c r="C150" s="60" t="s">
        <v>15</v>
      </c>
      <c r="D150" s="61">
        <v>151.04900000000001</v>
      </c>
      <c r="E150" s="61">
        <v>151.04900000000001</v>
      </c>
      <c r="F150" s="61">
        <v>0</v>
      </c>
    </row>
    <row r="151" spans="1:6" x14ac:dyDescent="0.3">
      <c r="A151" s="43" t="str">
        <f t="shared" si="2"/>
        <v>A</v>
      </c>
      <c r="B151" s="59" t="s">
        <v>333</v>
      </c>
      <c r="C151" s="60" t="s">
        <v>16</v>
      </c>
      <c r="D151" s="61">
        <v>238.36122</v>
      </c>
      <c r="E151" s="61">
        <v>238.36122</v>
      </c>
      <c r="F151" s="61">
        <v>0</v>
      </c>
    </row>
    <row r="152" spans="1:6" x14ac:dyDescent="0.3">
      <c r="A152" s="43" t="str">
        <f t="shared" si="2"/>
        <v>A</v>
      </c>
      <c r="B152" s="55" t="s">
        <v>333</v>
      </c>
      <c r="C152" s="56" t="s">
        <v>17</v>
      </c>
      <c r="D152" s="57">
        <v>782.70524999999998</v>
      </c>
      <c r="E152" s="57">
        <v>782.70524999999998</v>
      </c>
      <c r="F152" s="57">
        <v>0</v>
      </c>
    </row>
    <row r="153" spans="1:6" ht="16.8" thickBot="1" x14ac:dyDescent="0.35">
      <c r="A153" s="43" t="str">
        <f t="shared" si="2"/>
        <v>A</v>
      </c>
      <c r="B153" s="44" t="s">
        <v>376</v>
      </c>
      <c r="C153" s="45" t="s">
        <v>377</v>
      </c>
      <c r="D153" s="63">
        <v>88540.425969999997</v>
      </c>
      <c r="E153" s="63">
        <v>88384.370110000003</v>
      </c>
      <c r="F153" s="63">
        <v>156.05586000000002</v>
      </c>
    </row>
    <row r="154" spans="1:6" ht="15" thickTop="1" x14ac:dyDescent="0.3">
      <c r="A154" s="43" t="str">
        <f t="shared" si="2"/>
        <v>A</v>
      </c>
      <c r="B154" s="55" t="s">
        <v>333</v>
      </c>
      <c r="C154" s="56" t="s">
        <v>10</v>
      </c>
      <c r="D154" s="57">
        <v>82887.702430000005</v>
      </c>
      <c r="E154" s="57">
        <v>82741.757570000002</v>
      </c>
      <c r="F154" s="57">
        <v>145.94486000000001</v>
      </c>
    </row>
    <row r="155" spans="1:6" x14ac:dyDescent="0.3">
      <c r="A155" s="43" t="str">
        <f t="shared" si="2"/>
        <v>A</v>
      </c>
      <c r="B155" s="59" t="s">
        <v>333</v>
      </c>
      <c r="C155" s="60" t="s">
        <v>11</v>
      </c>
      <c r="D155" s="61">
        <v>61687.980049999998</v>
      </c>
      <c r="E155" s="61">
        <v>61687.980049999998</v>
      </c>
      <c r="F155" s="61">
        <v>0</v>
      </c>
    </row>
    <row r="156" spans="1:6" x14ac:dyDescent="0.3">
      <c r="A156" s="43" t="str">
        <f t="shared" si="2"/>
        <v>A</v>
      </c>
      <c r="B156" s="59" t="s">
        <v>333</v>
      </c>
      <c r="C156" s="60" t="s">
        <v>12</v>
      </c>
      <c r="D156" s="61">
        <v>19101.232390000001</v>
      </c>
      <c r="E156" s="61">
        <v>18974.505110000002</v>
      </c>
      <c r="F156" s="61">
        <v>126.72728000000001</v>
      </c>
    </row>
    <row r="157" spans="1:6" x14ac:dyDescent="0.3">
      <c r="A157" s="43" t="str">
        <f t="shared" si="2"/>
        <v>A</v>
      </c>
      <c r="B157" s="59" t="s">
        <v>333</v>
      </c>
      <c r="C157" s="60" t="s">
        <v>15</v>
      </c>
      <c r="D157" s="61">
        <v>1391.5037700000003</v>
      </c>
      <c r="E157" s="61">
        <v>1391.5037700000003</v>
      </c>
      <c r="F157" s="61">
        <v>0</v>
      </c>
    </row>
    <row r="158" spans="1:6" x14ac:dyDescent="0.3">
      <c r="A158" s="43" t="str">
        <f t="shared" si="2"/>
        <v>A</v>
      </c>
      <c r="B158" s="59" t="s">
        <v>333</v>
      </c>
      <c r="C158" s="60" t="s">
        <v>16</v>
      </c>
      <c r="D158" s="61">
        <v>706.98622</v>
      </c>
      <c r="E158" s="61">
        <v>687.76864</v>
      </c>
      <c r="F158" s="61">
        <v>19.217579999999998</v>
      </c>
    </row>
    <row r="159" spans="1:6" x14ac:dyDescent="0.3">
      <c r="A159" s="43" t="str">
        <f t="shared" si="2"/>
        <v>A</v>
      </c>
      <c r="B159" s="55" t="s">
        <v>333</v>
      </c>
      <c r="C159" s="56" t="s">
        <v>17</v>
      </c>
      <c r="D159" s="57">
        <v>5652.72354</v>
      </c>
      <c r="E159" s="57">
        <v>5642.6125400000001</v>
      </c>
      <c r="F159" s="57">
        <v>10.111000000000001</v>
      </c>
    </row>
    <row r="160" spans="1:6" ht="33" thickBot="1" x14ac:dyDescent="0.35">
      <c r="A160" s="43" t="str">
        <f t="shared" si="2"/>
        <v>A</v>
      </c>
      <c r="B160" s="44" t="s">
        <v>378</v>
      </c>
      <c r="C160" s="45" t="s">
        <v>379</v>
      </c>
      <c r="D160" s="63">
        <v>87201.659220000001</v>
      </c>
      <c r="E160" s="63">
        <v>87076.995179999998</v>
      </c>
      <c r="F160" s="63">
        <v>124.66404000000001</v>
      </c>
    </row>
    <row r="161" spans="1:6" ht="15" thickTop="1" x14ac:dyDescent="0.3">
      <c r="A161" s="43" t="str">
        <f t="shared" si="2"/>
        <v>A</v>
      </c>
      <c r="B161" s="55" t="s">
        <v>333</v>
      </c>
      <c r="C161" s="56" t="s">
        <v>10</v>
      </c>
      <c r="D161" s="57">
        <v>81563.375629999995</v>
      </c>
      <c r="E161" s="57">
        <v>81448.822589999996</v>
      </c>
      <c r="F161" s="57">
        <v>114.55304000000001</v>
      </c>
    </row>
    <row r="162" spans="1:6" x14ac:dyDescent="0.3">
      <c r="A162" s="43" t="str">
        <f t="shared" si="2"/>
        <v>A</v>
      </c>
      <c r="B162" s="59" t="s">
        <v>333</v>
      </c>
      <c r="C162" s="60" t="s">
        <v>11</v>
      </c>
      <c r="D162" s="61">
        <v>60806.092429999997</v>
      </c>
      <c r="E162" s="61">
        <v>60806.092429999997</v>
      </c>
      <c r="F162" s="61">
        <v>0</v>
      </c>
    </row>
    <row r="163" spans="1:6" x14ac:dyDescent="0.3">
      <c r="A163" s="43" t="str">
        <f t="shared" si="2"/>
        <v>A</v>
      </c>
      <c r="B163" s="59" t="s">
        <v>333</v>
      </c>
      <c r="C163" s="60" t="s">
        <v>12</v>
      </c>
      <c r="D163" s="61">
        <v>18683.601900000001</v>
      </c>
      <c r="E163" s="61">
        <v>18583.39486</v>
      </c>
      <c r="F163" s="61">
        <v>100.20704000000001</v>
      </c>
    </row>
    <row r="164" spans="1:6" x14ac:dyDescent="0.3">
      <c r="A164" s="43" t="str">
        <f t="shared" si="2"/>
        <v>A</v>
      </c>
      <c r="B164" s="59" t="s">
        <v>333</v>
      </c>
      <c r="C164" s="60" t="s">
        <v>15</v>
      </c>
      <c r="D164" s="61">
        <v>1380.8981600000002</v>
      </c>
      <c r="E164" s="61">
        <v>1380.8981600000002</v>
      </c>
      <c r="F164" s="61">
        <v>0</v>
      </c>
    </row>
    <row r="165" spans="1:6" x14ac:dyDescent="0.3">
      <c r="A165" s="43" t="str">
        <f t="shared" si="2"/>
        <v>A</v>
      </c>
      <c r="B165" s="59" t="s">
        <v>333</v>
      </c>
      <c r="C165" s="60" t="s">
        <v>16</v>
      </c>
      <c r="D165" s="61">
        <v>692.78314</v>
      </c>
      <c r="E165" s="61">
        <v>678.43714</v>
      </c>
      <c r="F165" s="61">
        <v>14.346</v>
      </c>
    </row>
    <row r="166" spans="1:6" x14ac:dyDescent="0.3">
      <c r="A166" s="43" t="str">
        <f t="shared" si="2"/>
        <v>A</v>
      </c>
      <c r="B166" s="55" t="s">
        <v>333</v>
      </c>
      <c r="C166" s="56" t="s">
        <v>17</v>
      </c>
      <c r="D166" s="57">
        <v>5638.28359</v>
      </c>
      <c r="E166" s="57">
        <v>5628.1725900000001</v>
      </c>
      <c r="F166" s="57">
        <v>10.111000000000001</v>
      </c>
    </row>
    <row r="167" spans="1:6" ht="33" thickBot="1" x14ac:dyDescent="0.35">
      <c r="A167" s="43" t="str">
        <f t="shared" si="2"/>
        <v>A</v>
      </c>
      <c r="B167" s="44" t="s">
        <v>380</v>
      </c>
      <c r="C167" s="45" t="s">
        <v>381</v>
      </c>
      <c r="D167" s="63">
        <v>1338.76675</v>
      </c>
      <c r="E167" s="63">
        <v>1307.3749299999999</v>
      </c>
      <c r="F167" s="63">
        <v>31.391820000000003</v>
      </c>
    </row>
    <row r="168" spans="1:6" ht="15" thickTop="1" x14ac:dyDescent="0.3">
      <c r="A168" s="43" t="str">
        <f t="shared" si="2"/>
        <v>A</v>
      </c>
      <c r="B168" s="55" t="s">
        <v>333</v>
      </c>
      <c r="C168" s="56" t="s">
        <v>10</v>
      </c>
      <c r="D168" s="57">
        <v>1324.3268</v>
      </c>
      <c r="E168" s="57">
        <v>1292.93498</v>
      </c>
      <c r="F168" s="57">
        <v>31.391820000000003</v>
      </c>
    </row>
    <row r="169" spans="1:6" x14ac:dyDescent="0.3">
      <c r="A169" s="43" t="str">
        <f t="shared" si="2"/>
        <v>A</v>
      </c>
      <c r="B169" s="59" t="s">
        <v>333</v>
      </c>
      <c r="C169" s="60" t="s">
        <v>11</v>
      </c>
      <c r="D169" s="61">
        <v>881.88761999999997</v>
      </c>
      <c r="E169" s="61">
        <v>881.88761999999997</v>
      </c>
      <c r="F169" s="61">
        <v>0</v>
      </c>
    </row>
    <row r="170" spans="1:6" x14ac:dyDescent="0.3">
      <c r="A170" s="43" t="str">
        <f t="shared" si="2"/>
        <v>A</v>
      </c>
      <c r="B170" s="59" t="s">
        <v>333</v>
      </c>
      <c r="C170" s="60" t="s">
        <v>12</v>
      </c>
      <c r="D170" s="61">
        <v>417.63049000000001</v>
      </c>
      <c r="E170" s="61">
        <v>391.11025000000001</v>
      </c>
      <c r="F170" s="61">
        <v>26.520240000000001</v>
      </c>
    </row>
    <row r="171" spans="1:6" x14ac:dyDescent="0.3">
      <c r="A171" s="43" t="str">
        <f t="shared" si="2"/>
        <v>A</v>
      </c>
      <c r="B171" s="59" t="s">
        <v>333</v>
      </c>
      <c r="C171" s="60" t="s">
        <v>15</v>
      </c>
      <c r="D171" s="61">
        <v>10.60561</v>
      </c>
      <c r="E171" s="61">
        <v>10.60561</v>
      </c>
      <c r="F171" s="61">
        <v>0</v>
      </c>
    </row>
    <row r="172" spans="1:6" x14ac:dyDescent="0.3">
      <c r="A172" s="43" t="str">
        <f t="shared" si="2"/>
        <v>A</v>
      </c>
      <c r="B172" s="59" t="s">
        <v>333</v>
      </c>
      <c r="C172" s="60" t="s">
        <v>16</v>
      </c>
      <c r="D172" s="61">
        <v>14.20308</v>
      </c>
      <c r="E172" s="61">
        <v>9.3315000000000001</v>
      </c>
      <c r="F172" s="61">
        <v>4.8715799999999998</v>
      </c>
    </row>
    <row r="173" spans="1:6" x14ac:dyDescent="0.3">
      <c r="A173" s="43" t="str">
        <f t="shared" si="2"/>
        <v>A</v>
      </c>
      <c r="B173" s="55" t="s">
        <v>333</v>
      </c>
      <c r="C173" s="56" t="s">
        <v>17</v>
      </c>
      <c r="D173" s="57">
        <v>14.43995</v>
      </c>
      <c r="E173" s="57">
        <v>14.43995</v>
      </c>
      <c r="F173" s="57">
        <v>0</v>
      </c>
    </row>
    <row r="174" spans="1:6" ht="16.8" thickBot="1" x14ac:dyDescent="0.35">
      <c r="A174" s="43" t="str">
        <f t="shared" si="2"/>
        <v>A</v>
      </c>
      <c r="B174" s="44" t="s">
        <v>382</v>
      </c>
      <c r="C174" s="45" t="s">
        <v>383</v>
      </c>
      <c r="D174" s="63">
        <v>4597.3063499999998</v>
      </c>
      <c r="E174" s="63">
        <v>4597.3063499999998</v>
      </c>
      <c r="F174" s="63">
        <v>0</v>
      </c>
    </row>
    <row r="175" spans="1:6" ht="15" thickTop="1" x14ac:dyDescent="0.3">
      <c r="A175" s="43" t="str">
        <f t="shared" si="2"/>
        <v>A</v>
      </c>
      <c r="B175" s="55" t="s">
        <v>333</v>
      </c>
      <c r="C175" s="56" t="s">
        <v>10</v>
      </c>
      <c r="D175" s="57">
        <v>4406.0944600000003</v>
      </c>
      <c r="E175" s="57">
        <v>4406.0944600000003</v>
      </c>
      <c r="F175" s="57">
        <v>0</v>
      </c>
    </row>
    <row r="176" spans="1:6" x14ac:dyDescent="0.3">
      <c r="A176" s="43" t="str">
        <f t="shared" si="2"/>
        <v>A</v>
      </c>
      <c r="B176" s="59" t="s">
        <v>333</v>
      </c>
      <c r="C176" s="60" t="s">
        <v>11</v>
      </c>
      <c r="D176" s="61">
        <v>2277.2177900000002</v>
      </c>
      <c r="E176" s="61">
        <v>2277.2177900000002</v>
      </c>
      <c r="F176" s="61">
        <v>0</v>
      </c>
    </row>
    <row r="177" spans="1:6" x14ac:dyDescent="0.3">
      <c r="A177" s="43" t="str">
        <f t="shared" si="2"/>
        <v>A</v>
      </c>
      <c r="B177" s="59" t="s">
        <v>333</v>
      </c>
      <c r="C177" s="60" t="s">
        <v>12</v>
      </c>
      <c r="D177" s="61">
        <v>2088.99134</v>
      </c>
      <c r="E177" s="61">
        <v>2088.99134</v>
      </c>
      <c r="F177" s="61">
        <v>0</v>
      </c>
    </row>
    <row r="178" spans="1:6" x14ac:dyDescent="0.3">
      <c r="A178" s="43" t="str">
        <f t="shared" si="2"/>
        <v>A</v>
      </c>
      <c r="B178" s="59" t="s">
        <v>333</v>
      </c>
      <c r="C178" s="60" t="s">
        <v>15</v>
      </c>
      <c r="D178" s="61">
        <v>26.50151</v>
      </c>
      <c r="E178" s="61">
        <v>26.50151</v>
      </c>
      <c r="F178" s="61">
        <v>0</v>
      </c>
    </row>
    <row r="179" spans="1:6" x14ac:dyDescent="0.3">
      <c r="A179" s="43" t="str">
        <f t="shared" si="2"/>
        <v>A</v>
      </c>
      <c r="B179" s="59" t="s">
        <v>333</v>
      </c>
      <c r="C179" s="60" t="s">
        <v>16</v>
      </c>
      <c r="D179" s="61">
        <v>13.38382</v>
      </c>
      <c r="E179" s="61">
        <v>13.38382</v>
      </c>
      <c r="F179" s="61">
        <v>0</v>
      </c>
    </row>
    <row r="180" spans="1:6" x14ac:dyDescent="0.3">
      <c r="A180" s="43" t="str">
        <f t="shared" si="2"/>
        <v>A</v>
      </c>
      <c r="B180" s="55" t="s">
        <v>333</v>
      </c>
      <c r="C180" s="56" t="s">
        <v>17</v>
      </c>
      <c r="D180" s="57">
        <v>191.21189000000001</v>
      </c>
      <c r="E180" s="57">
        <v>191.21189000000001</v>
      </c>
      <c r="F180" s="57">
        <v>0</v>
      </c>
    </row>
    <row r="181" spans="1:6" ht="65.400000000000006" thickBot="1" x14ac:dyDescent="0.35">
      <c r="A181" s="43" t="str">
        <f t="shared" si="2"/>
        <v>A</v>
      </c>
      <c r="B181" s="44" t="s">
        <v>384</v>
      </c>
      <c r="C181" s="45" t="s">
        <v>385</v>
      </c>
      <c r="D181" s="63">
        <v>995.33707000000015</v>
      </c>
      <c r="E181" s="63">
        <v>995.33707000000015</v>
      </c>
      <c r="F181" s="63">
        <v>0</v>
      </c>
    </row>
    <row r="182" spans="1:6" ht="15" thickTop="1" x14ac:dyDescent="0.3">
      <c r="A182" s="43" t="str">
        <f t="shared" si="2"/>
        <v>A</v>
      </c>
      <c r="B182" s="55" t="s">
        <v>333</v>
      </c>
      <c r="C182" s="56" t="s">
        <v>10</v>
      </c>
      <c r="D182" s="57">
        <v>980.4980700000001</v>
      </c>
      <c r="E182" s="57">
        <v>980.4980700000001</v>
      </c>
      <c r="F182" s="57">
        <v>0</v>
      </c>
    </row>
    <row r="183" spans="1:6" x14ac:dyDescent="0.3">
      <c r="A183" s="43" t="str">
        <f t="shared" si="2"/>
        <v>A</v>
      </c>
      <c r="B183" s="59" t="s">
        <v>333</v>
      </c>
      <c r="C183" s="60" t="s">
        <v>11</v>
      </c>
      <c r="D183" s="61">
        <v>665.64340000000004</v>
      </c>
      <c r="E183" s="61">
        <v>665.64340000000004</v>
      </c>
      <c r="F183" s="61">
        <v>0</v>
      </c>
    </row>
    <row r="184" spans="1:6" x14ac:dyDescent="0.3">
      <c r="A184" s="43" t="str">
        <f t="shared" si="2"/>
        <v>A</v>
      </c>
      <c r="B184" s="59" t="s">
        <v>333</v>
      </c>
      <c r="C184" s="60" t="s">
        <v>12</v>
      </c>
      <c r="D184" s="61">
        <v>309.70695000000001</v>
      </c>
      <c r="E184" s="61">
        <v>309.70695000000001</v>
      </c>
      <c r="F184" s="61">
        <v>0</v>
      </c>
    </row>
    <row r="185" spans="1:6" x14ac:dyDescent="0.3">
      <c r="A185" s="43" t="str">
        <f t="shared" si="2"/>
        <v>A</v>
      </c>
      <c r="B185" s="59" t="s">
        <v>333</v>
      </c>
      <c r="C185" s="60" t="s">
        <v>15</v>
      </c>
      <c r="D185" s="61">
        <v>2.9921600000000002</v>
      </c>
      <c r="E185" s="61">
        <v>2.9921600000000002</v>
      </c>
      <c r="F185" s="61">
        <v>0</v>
      </c>
    </row>
    <row r="186" spans="1:6" x14ac:dyDescent="0.3">
      <c r="A186" s="43" t="str">
        <f t="shared" si="2"/>
        <v>A</v>
      </c>
      <c r="B186" s="59" t="s">
        <v>333</v>
      </c>
      <c r="C186" s="60" t="s">
        <v>16</v>
      </c>
      <c r="D186" s="61">
        <v>2.1555599999999999</v>
      </c>
      <c r="E186" s="61">
        <v>2.1555599999999999</v>
      </c>
      <c r="F186" s="61">
        <v>0</v>
      </c>
    </row>
    <row r="187" spans="1:6" x14ac:dyDescent="0.3">
      <c r="A187" s="43" t="str">
        <f t="shared" si="2"/>
        <v>A</v>
      </c>
      <c r="B187" s="55" t="s">
        <v>333</v>
      </c>
      <c r="C187" s="56" t="s">
        <v>17</v>
      </c>
      <c r="D187" s="57">
        <v>14.839</v>
      </c>
      <c r="E187" s="57">
        <v>14.839</v>
      </c>
      <c r="F187" s="57">
        <v>0</v>
      </c>
    </row>
    <row r="188" spans="1:6" ht="33" thickBot="1" x14ac:dyDescent="0.35">
      <c r="A188" s="43" t="str">
        <f t="shared" si="2"/>
        <v>A</v>
      </c>
      <c r="B188" s="44" t="s">
        <v>386</v>
      </c>
      <c r="C188" s="45" t="s">
        <v>387</v>
      </c>
      <c r="D188" s="63">
        <v>819.86447999999996</v>
      </c>
      <c r="E188" s="63">
        <v>819.86447999999996</v>
      </c>
      <c r="F188" s="63">
        <v>0</v>
      </c>
    </row>
    <row r="189" spans="1:6" ht="15" thickTop="1" x14ac:dyDescent="0.3">
      <c r="A189" s="43" t="str">
        <f t="shared" si="2"/>
        <v>A</v>
      </c>
      <c r="B189" s="55" t="s">
        <v>333</v>
      </c>
      <c r="C189" s="56" t="s">
        <v>10</v>
      </c>
      <c r="D189" s="57">
        <v>774.21147999999994</v>
      </c>
      <c r="E189" s="57">
        <v>774.21147999999994</v>
      </c>
      <c r="F189" s="57">
        <v>0</v>
      </c>
    </row>
    <row r="190" spans="1:6" x14ac:dyDescent="0.3">
      <c r="A190" s="43" t="str">
        <f t="shared" si="2"/>
        <v>A</v>
      </c>
      <c r="B190" s="59" t="s">
        <v>333</v>
      </c>
      <c r="C190" s="60" t="s">
        <v>11</v>
      </c>
      <c r="D190" s="61">
        <v>543.67634999999996</v>
      </c>
      <c r="E190" s="61">
        <v>543.67634999999996</v>
      </c>
      <c r="F190" s="61">
        <v>0</v>
      </c>
    </row>
    <row r="191" spans="1:6" x14ac:dyDescent="0.3">
      <c r="A191" s="43" t="str">
        <f t="shared" si="2"/>
        <v>A</v>
      </c>
      <c r="B191" s="59" t="s">
        <v>333</v>
      </c>
      <c r="C191" s="60" t="s">
        <v>12</v>
      </c>
      <c r="D191" s="61">
        <v>221.56895</v>
      </c>
      <c r="E191" s="61">
        <v>221.56895</v>
      </c>
      <c r="F191" s="61">
        <v>0</v>
      </c>
    </row>
    <row r="192" spans="1:6" x14ac:dyDescent="0.3">
      <c r="A192" s="43" t="str">
        <f t="shared" si="2"/>
        <v>A</v>
      </c>
      <c r="B192" s="59" t="s">
        <v>333</v>
      </c>
      <c r="C192" s="60" t="s">
        <v>15</v>
      </c>
      <c r="D192" s="61">
        <v>5.4674300000000002</v>
      </c>
      <c r="E192" s="61">
        <v>5.4674300000000002</v>
      </c>
      <c r="F192" s="61">
        <v>0</v>
      </c>
    </row>
    <row r="193" spans="1:6" x14ac:dyDescent="0.3">
      <c r="A193" s="43" t="str">
        <f t="shared" si="2"/>
        <v>A</v>
      </c>
      <c r="B193" s="59" t="s">
        <v>333</v>
      </c>
      <c r="C193" s="60" t="s">
        <v>16</v>
      </c>
      <c r="D193" s="61">
        <v>3.4987499999999998</v>
      </c>
      <c r="E193" s="61">
        <v>3.4987499999999998</v>
      </c>
      <c r="F193" s="61">
        <v>0</v>
      </c>
    </row>
    <row r="194" spans="1:6" x14ac:dyDescent="0.3">
      <c r="A194" s="43" t="str">
        <f t="shared" si="2"/>
        <v>A</v>
      </c>
      <c r="B194" s="55" t="s">
        <v>333</v>
      </c>
      <c r="C194" s="56" t="s">
        <v>17</v>
      </c>
      <c r="D194" s="57">
        <v>45.652999999999999</v>
      </c>
      <c r="E194" s="57">
        <v>45.652999999999999</v>
      </c>
      <c r="F194" s="57">
        <v>0</v>
      </c>
    </row>
    <row r="195" spans="1:6" ht="81.599999999999994" thickBot="1" x14ac:dyDescent="0.35">
      <c r="A195" s="43" t="str">
        <f t="shared" si="2"/>
        <v>A</v>
      </c>
      <c r="B195" s="44" t="s">
        <v>388</v>
      </c>
      <c r="C195" s="45" t="s">
        <v>389</v>
      </c>
      <c r="D195" s="63">
        <v>934.64945999999998</v>
      </c>
      <c r="E195" s="63">
        <v>934.64945999999998</v>
      </c>
      <c r="F195" s="63">
        <v>0</v>
      </c>
    </row>
    <row r="196" spans="1:6" ht="15" thickTop="1" x14ac:dyDescent="0.3">
      <c r="A196" s="43" t="str">
        <f t="shared" ref="A196:A259" si="3">IF(OR(D196&lt;&gt;0,),"A","B")</f>
        <v>A</v>
      </c>
      <c r="B196" s="55" t="s">
        <v>333</v>
      </c>
      <c r="C196" s="56" t="s">
        <v>10</v>
      </c>
      <c r="D196" s="57">
        <v>927.25045999999998</v>
      </c>
      <c r="E196" s="57">
        <v>927.25045999999998</v>
      </c>
      <c r="F196" s="57">
        <v>0</v>
      </c>
    </row>
    <row r="197" spans="1:6" x14ac:dyDescent="0.3">
      <c r="A197" s="43" t="str">
        <f t="shared" si="3"/>
        <v>A</v>
      </c>
      <c r="B197" s="59" t="s">
        <v>333</v>
      </c>
      <c r="C197" s="60" t="s">
        <v>11</v>
      </c>
      <c r="D197" s="61">
        <v>645.61765000000003</v>
      </c>
      <c r="E197" s="61">
        <v>645.61765000000003</v>
      </c>
      <c r="F197" s="61">
        <v>0</v>
      </c>
    </row>
    <row r="198" spans="1:6" x14ac:dyDescent="0.3">
      <c r="A198" s="43" t="str">
        <f t="shared" si="3"/>
        <v>A</v>
      </c>
      <c r="B198" s="59" t="s">
        <v>333</v>
      </c>
      <c r="C198" s="60" t="s">
        <v>12</v>
      </c>
      <c r="D198" s="61">
        <v>279.87846999999999</v>
      </c>
      <c r="E198" s="61">
        <v>279.87846999999999</v>
      </c>
      <c r="F198" s="61">
        <v>0</v>
      </c>
    </row>
    <row r="199" spans="1:6" x14ac:dyDescent="0.3">
      <c r="A199" s="43" t="str">
        <f t="shared" si="3"/>
        <v>A</v>
      </c>
      <c r="B199" s="59" t="s">
        <v>333</v>
      </c>
      <c r="C199" s="60" t="s">
        <v>16</v>
      </c>
      <c r="D199" s="61">
        <v>1.75434</v>
      </c>
      <c r="E199" s="61">
        <v>1.75434</v>
      </c>
      <c r="F199" s="61">
        <v>0</v>
      </c>
    </row>
    <row r="200" spans="1:6" x14ac:dyDescent="0.3">
      <c r="A200" s="43" t="str">
        <f t="shared" si="3"/>
        <v>A</v>
      </c>
      <c r="B200" s="55" t="s">
        <v>333</v>
      </c>
      <c r="C200" s="56" t="s">
        <v>17</v>
      </c>
      <c r="D200" s="57">
        <v>7.399</v>
      </c>
      <c r="E200" s="57">
        <v>7.399</v>
      </c>
      <c r="F200" s="57">
        <v>0</v>
      </c>
    </row>
    <row r="201" spans="1:6" ht="49.2" thickBot="1" x14ac:dyDescent="0.35">
      <c r="A201" s="43" t="str">
        <f t="shared" si="3"/>
        <v>A</v>
      </c>
      <c r="B201" s="44" t="s">
        <v>390</v>
      </c>
      <c r="C201" s="45" t="s">
        <v>391</v>
      </c>
      <c r="D201" s="63">
        <v>936.13076999999998</v>
      </c>
      <c r="E201" s="63">
        <v>936.13076999999998</v>
      </c>
      <c r="F201" s="63">
        <v>0</v>
      </c>
    </row>
    <row r="202" spans="1:6" ht="15" thickTop="1" x14ac:dyDescent="0.3">
      <c r="A202" s="43" t="str">
        <f t="shared" si="3"/>
        <v>A</v>
      </c>
      <c r="B202" s="55" t="s">
        <v>333</v>
      </c>
      <c r="C202" s="56" t="s">
        <v>10</v>
      </c>
      <c r="D202" s="57">
        <v>917.45376999999996</v>
      </c>
      <c r="E202" s="57">
        <v>917.45376999999996</v>
      </c>
      <c r="F202" s="57">
        <v>0</v>
      </c>
    </row>
    <row r="203" spans="1:6" x14ac:dyDescent="0.3">
      <c r="A203" s="43" t="str">
        <f t="shared" si="3"/>
        <v>A</v>
      </c>
      <c r="B203" s="59" t="s">
        <v>333</v>
      </c>
      <c r="C203" s="60" t="s">
        <v>11</v>
      </c>
      <c r="D203" s="61">
        <v>601.30050000000006</v>
      </c>
      <c r="E203" s="61">
        <v>601.30050000000006</v>
      </c>
      <c r="F203" s="61">
        <v>0</v>
      </c>
    </row>
    <row r="204" spans="1:6" x14ac:dyDescent="0.3">
      <c r="A204" s="43" t="str">
        <f t="shared" si="3"/>
        <v>A</v>
      </c>
      <c r="B204" s="59" t="s">
        <v>333</v>
      </c>
      <c r="C204" s="60" t="s">
        <v>12</v>
      </c>
      <c r="D204" s="61">
        <v>296.62142999999998</v>
      </c>
      <c r="E204" s="61">
        <v>296.62142999999998</v>
      </c>
      <c r="F204" s="61">
        <v>0</v>
      </c>
    </row>
    <row r="205" spans="1:6" x14ac:dyDescent="0.3">
      <c r="A205" s="43" t="str">
        <f t="shared" si="3"/>
        <v>A</v>
      </c>
      <c r="B205" s="59" t="s">
        <v>333</v>
      </c>
      <c r="C205" s="60" t="s">
        <v>15</v>
      </c>
      <c r="D205" s="61">
        <v>17.94172</v>
      </c>
      <c r="E205" s="61">
        <v>17.94172</v>
      </c>
      <c r="F205" s="61">
        <v>0</v>
      </c>
    </row>
    <row r="206" spans="1:6" x14ac:dyDescent="0.3">
      <c r="A206" s="43" t="str">
        <f t="shared" si="3"/>
        <v>A</v>
      </c>
      <c r="B206" s="59" t="s">
        <v>333</v>
      </c>
      <c r="C206" s="60" t="s">
        <v>16</v>
      </c>
      <c r="D206" s="61">
        <v>1.59012</v>
      </c>
      <c r="E206" s="61">
        <v>1.59012</v>
      </c>
      <c r="F206" s="61">
        <v>0</v>
      </c>
    </row>
    <row r="207" spans="1:6" x14ac:dyDescent="0.3">
      <c r="A207" s="43" t="str">
        <f t="shared" si="3"/>
        <v>A</v>
      </c>
      <c r="B207" s="55" t="s">
        <v>333</v>
      </c>
      <c r="C207" s="56" t="s">
        <v>17</v>
      </c>
      <c r="D207" s="57">
        <v>18.677</v>
      </c>
      <c r="E207" s="57">
        <v>18.677</v>
      </c>
      <c r="F207" s="57">
        <v>0</v>
      </c>
    </row>
    <row r="208" spans="1:6" ht="33" thickBot="1" x14ac:dyDescent="0.35">
      <c r="A208" s="43" t="str">
        <f t="shared" si="3"/>
        <v>A</v>
      </c>
      <c r="B208" s="44" t="s">
        <v>392</v>
      </c>
      <c r="C208" s="45" t="s">
        <v>393</v>
      </c>
      <c r="D208" s="63">
        <v>832.67978999999991</v>
      </c>
      <c r="E208" s="63">
        <v>832.67978999999991</v>
      </c>
      <c r="F208" s="63">
        <v>0</v>
      </c>
    </row>
    <row r="209" spans="1:6" ht="15" thickTop="1" x14ac:dyDescent="0.3">
      <c r="A209" s="43" t="str">
        <f t="shared" si="3"/>
        <v>A</v>
      </c>
      <c r="B209" s="55" t="s">
        <v>333</v>
      </c>
      <c r="C209" s="56" t="s">
        <v>10</v>
      </c>
      <c r="D209" s="57">
        <v>805.34578999999997</v>
      </c>
      <c r="E209" s="57">
        <v>805.34578999999997</v>
      </c>
      <c r="F209" s="57">
        <v>0</v>
      </c>
    </row>
    <row r="210" spans="1:6" x14ac:dyDescent="0.3">
      <c r="A210" s="43" t="str">
        <f t="shared" si="3"/>
        <v>A</v>
      </c>
      <c r="B210" s="59" t="s">
        <v>333</v>
      </c>
      <c r="C210" s="60" t="s">
        <v>11</v>
      </c>
      <c r="D210" s="61">
        <v>559.18475999999998</v>
      </c>
      <c r="E210" s="61">
        <v>559.18475999999998</v>
      </c>
      <c r="F210" s="61">
        <v>0</v>
      </c>
    </row>
    <row r="211" spans="1:6" x14ac:dyDescent="0.3">
      <c r="A211" s="43" t="str">
        <f t="shared" si="3"/>
        <v>A</v>
      </c>
      <c r="B211" s="59" t="s">
        <v>333</v>
      </c>
      <c r="C211" s="60" t="s">
        <v>12</v>
      </c>
      <c r="D211" s="61">
        <v>235.80765</v>
      </c>
      <c r="E211" s="61">
        <v>235.80765</v>
      </c>
      <c r="F211" s="61">
        <v>0</v>
      </c>
    </row>
    <row r="212" spans="1:6" x14ac:dyDescent="0.3">
      <c r="A212" s="43" t="str">
        <f t="shared" si="3"/>
        <v>A</v>
      </c>
      <c r="B212" s="59" t="s">
        <v>333</v>
      </c>
      <c r="C212" s="60" t="s">
        <v>15</v>
      </c>
      <c r="D212" s="61">
        <v>9.4184199999999993</v>
      </c>
      <c r="E212" s="61">
        <v>9.4184199999999993</v>
      </c>
      <c r="F212" s="61">
        <v>0</v>
      </c>
    </row>
    <row r="213" spans="1:6" x14ac:dyDescent="0.3">
      <c r="A213" s="43" t="str">
        <f t="shared" si="3"/>
        <v>A</v>
      </c>
      <c r="B213" s="59" t="s">
        <v>333</v>
      </c>
      <c r="C213" s="60" t="s">
        <v>16</v>
      </c>
      <c r="D213" s="61">
        <v>0.93496000000000001</v>
      </c>
      <c r="E213" s="61">
        <v>0.93496000000000001</v>
      </c>
      <c r="F213" s="61">
        <v>0</v>
      </c>
    </row>
    <row r="214" spans="1:6" x14ac:dyDescent="0.3">
      <c r="A214" s="43" t="str">
        <f t="shared" si="3"/>
        <v>A</v>
      </c>
      <c r="B214" s="55" t="s">
        <v>333</v>
      </c>
      <c r="C214" s="56" t="s">
        <v>17</v>
      </c>
      <c r="D214" s="57">
        <v>27.334</v>
      </c>
      <c r="E214" s="57">
        <v>27.334</v>
      </c>
      <c r="F214" s="57">
        <v>0</v>
      </c>
    </row>
    <row r="215" spans="1:6" ht="33" thickBot="1" x14ac:dyDescent="0.35">
      <c r="A215" s="43" t="str">
        <f t="shared" si="3"/>
        <v>A</v>
      </c>
      <c r="B215" s="44" t="s">
        <v>394</v>
      </c>
      <c r="C215" s="45" t="s">
        <v>395</v>
      </c>
      <c r="D215" s="63">
        <v>829.75894999999991</v>
      </c>
      <c r="E215" s="63">
        <v>829.75894999999991</v>
      </c>
      <c r="F215" s="63">
        <v>0</v>
      </c>
    </row>
    <row r="216" spans="1:6" ht="15" thickTop="1" x14ac:dyDescent="0.3">
      <c r="A216" s="43" t="str">
        <f t="shared" si="3"/>
        <v>A</v>
      </c>
      <c r="B216" s="55" t="s">
        <v>333</v>
      </c>
      <c r="C216" s="56" t="s">
        <v>10</v>
      </c>
      <c r="D216" s="57">
        <v>824.54394999999988</v>
      </c>
      <c r="E216" s="57">
        <v>824.54394999999988</v>
      </c>
      <c r="F216" s="57">
        <v>0</v>
      </c>
    </row>
    <row r="217" spans="1:6" x14ac:dyDescent="0.3">
      <c r="A217" s="43" t="str">
        <f t="shared" si="3"/>
        <v>A</v>
      </c>
      <c r="B217" s="59" t="s">
        <v>333</v>
      </c>
      <c r="C217" s="60" t="s">
        <v>11</v>
      </c>
      <c r="D217" s="61">
        <v>608.16720999999995</v>
      </c>
      <c r="E217" s="61">
        <v>608.16720999999995</v>
      </c>
      <c r="F217" s="61">
        <v>0</v>
      </c>
    </row>
    <row r="218" spans="1:6" x14ac:dyDescent="0.3">
      <c r="A218" s="43" t="str">
        <f t="shared" si="3"/>
        <v>A</v>
      </c>
      <c r="B218" s="59" t="s">
        <v>333</v>
      </c>
      <c r="C218" s="60" t="s">
        <v>12</v>
      </c>
      <c r="D218" s="61">
        <v>209.18458999999999</v>
      </c>
      <c r="E218" s="61">
        <v>209.18458999999999</v>
      </c>
      <c r="F218" s="61">
        <v>0</v>
      </c>
    </row>
    <row r="219" spans="1:6" x14ac:dyDescent="0.3">
      <c r="A219" s="43" t="str">
        <f t="shared" si="3"/>
        <v>A</v>
      </c>
      <c r="B219" s="59" t="s">
        <v>333</v>
      </c>
      <c r="C219" s="60" t="s">
        <v>15</v>
      </c>
      <c r="D219" s="61">
        <v>3.1936800000000001</v>
      </c>
      <c r="E219" s="61">
        <v>3.1936800000000001</v>
      </c>
      <c r="F219" s="61">
        <v>0</v>
      </c>
    </row>
    <row r="220" spans="1:6" x14ac:dyDescent="0.3">
      <c r="A220" s="43" t="str">
        <f t="shared" si="3"/>
        <v>A</v>
      </c>
      <c r="B220" s="59" t="s">
        <v>333</v>
      </c>
      <c r="C220" s="60" t="s">
        <v>16</v>
      </c>
      <c r="D220" s="61">
        <v>3.9984700000000002</v>
      </c>
      <c r="E220" s="61">
        <v>3.9984700000000002</v>
      </c>
      <c r="F220" s="61">
        <v>0</v>
      </c>
    </row>
    <row r="221" spans="1:6" x14ac:dyDescent="0.3">
      <c r="A221" s="43" t="str">
        <f t="shared" si="3"/>
        <v>A</v>
      </c>
      <c r="B221" s="55" t="s">
        <v>333</v>
      </c>
      <c r="C221" s="56" t="s">
        <v>17</v>
      </c>
      <c r="D221" s="57">
        <v>5.2149999999999999</v>
      </c>
      <c r="E221" s="57">
        <v>5.2149999999999999</v>
      </c>
      <c r="F221" s="57">
        <v>0</v>
      </c>
    </row>
    <row r="222" spans="1:6" ht="49.2" thickBot="1" x14ac:dyDescent="0.35">
      <c r="A222" s="43" t="str">
        <f t="shared" si="3"/>
        <v>A</v>
      </c>
      <c r="B222" s="44" t="s">
        <v>396</v>
      </c>
      <c r="C222" s="45" t="s">
        <v>397</v>
      </c>
      <c r="D222" s="63">
        <v>820.54594000000009</v>
      </c>
      <c r="E222" s="63">
        <v>820.54594000000009</v>
      </c>
      <c r="F222" s="63">
        <v>0</v>
      </c>
    </row>
    <row r="223" spans="1:6" ht="15" thickTop="1" x14ac:dyDescent="0.3">
      <c r="A223" s="43" t="str">
        <f t="shared" si="3"/>
        <v>A</v>
      </c>
      <c r="B223" s="55" t="s">
        <v>333</v>
      </c>
      <c r="C223" s="56" t="s">
        <v>10</v>
      </c>
      <c r="D223" s="57">
        <v>820.54594000000009</v>
      </c>
      <c r="E223" s="57">
        <v>820.54594000000009</v>
      </c>
      <c r="F223" s="57">
        <v>0</v>
      </c>
    </row>
    <row r="224" spans="1:6" x14ac:dyDescent="0.3">
      <c r="A224" s="43" t="str">
        <f t="shared" si="3"/>
        <v>A</v>
      </c>
      <c r="B224" s="59" t="s">
        <v>333</v>
      </c>
      <c r="C224" s="60" t="s">
        <v>11</v>
      </c>
      <c r="D224" s="61">
        <v>575.72248999999999</v>
      </c>
      <c r="E224" s="61">
        <v>575.72248999999999</v>
      </c>
      <c r="F224" s="61">
        <v>0</v>
      </c>
    </row>
    <row r="225" spans="1:6" x14ac:dyDescent="0.3">
      <c r="A225" s="43" t="str">
        <f t="shared" si="3"/>
        <v>A</v>
      </c>
      <c r="B225" s="59" t="s">
        <v>333</v>
      </c>
      <c r="C225" s="60" t="s">
        <v>12</v>
      </c>
      <c r="D225" s="61">
        <v>238.19067999999999</v>
      </c>
      <c r="E225" s="61">
        <v>238.19067999999999</v>
      </c>
      <c r="F225" s="61">
        <v>0</v>
      </c>
    </row>
    <row r="226" spans="1:6" x14ac:dyDescent="0.3">
      <c r="A226" s="43" t="str">
        <f t="shared" si="3"/>
        <v>A</v>
      </c>
      <c r="B226" s="59" t="s">
        <v>333</v>
      </c>
      <c r="C226" s="60" t="s">
        <v>15</v>
      </c>
      <c r="D226" s="61">
        <v>2.63476</v>
      </c>
      <c r="E226" s="61">
        <v>2.63476</v>
      </c>
      <c r="F226" s="61">
        <v>0</v>
      </c>
    </row>
    <row r="227" spans="1:6" x14ac:dyDescent="0.3">
      <c r="A227" s="43" t="str">
        <f t="shared" si="3"/>
        <v>A</v>
      </c>
      <c r="B227" s="59" t="s">
        <v>333</v>
      </c>
      <c r="C227" s="60" t="s">
        <v>16</v>
      </c>
      <c r="D227" s="61">
        <v>3.9980099999999998</v>
      </c>
      <c r="E227" s="61">
        <v>3.9980099999999998</v>
      </c>
      <c r="F227" s="61">
        <v>0</v>
      </c>
    </row>
    <row r="228" spans="1:6" ht="65.400000000000006" thickBot="1" x14ac:dyDescent="0.35">
      <c r="A228" s="43" t="str">
        <f t="shared" si="3"/>
        <v>A</v>
      </c>
      <c r="B228" s="44" t="s">
        <v>398</v>
      </c>
      <c r="C228" s="45" t="s">
        <v>399</v>
      </c>
      <c r="D228" s="63">
        <v>1168.29801</v>
      </c>
      <c r="E228" s="63">
        <v>1168.29801</v>
      </c>
      <c r="F228" s="63">
        <v>0</v>
      </c>
    </row>
    <row r="229" spans="1:6" ht="15" thickTop="1" x14ac:dyDescent="0.3">
      <c r="A229" s="43" t="str">
        <f t="shared" si="3"/>
        <v>A</v>
      </c>
      <c r="B229" s="55" t="s">
        <v>333</v>
      </c>
      <c r="C229" s="56" t="s">
        <v>10</v>
      </c>
      <c r="D229" s="57">
        <v>1155.7440099999999</v>
      </c>
      <c r="E229" s="57">
        <v>1155.7440099999999</v>
      </c>
      <c r="F229" s="57">
        <v>0</v>
      </c>
    </row>
    <row r="230" spans="1:6" x14ac:dyDescent="0.3">
      <c r="A230" s="43" t="str">
        <f t="shared" si="3"/>
        <v>A</v>
      </c>
      <c r="B230" s="59" t="s">
        <v>333</v>
      </c>
      <c r="C230" s="60" t="s">
        <v>11</v>
      </c>
      <c r="D230" s="61">
        <v>644.3963</v>
      </c>
      <c r="E230" s="61">
        <v>644.3963</v>
      </c>
      <c r="F230" s="61">
        <v>0</v>
      </c>
    </row>
    <row r="231" spans="1:6" x14ac:dyDescent="0.3">
      <c r="A231" s="43" t="str">
        <f t="shared" si="3"/>
        <v>A</v>
      </c>
      <c r="B231" s="59" t="s">
        <v>333</v>
      </c>
      <c r="C231" s="60" t="s">
        <v>12</v>
      </c>
      <c r="D231" s="61">
        <v>500.49898000000002</v>
      </c>
      <c r="E231" s="61">
        <v>500.49898000000002</v>
      </c>
      <c r="F231" s="61">
        <v>0</v>
      </c>
    </row>
    <row r="232" spans="1:6" x14ac:dyDescent="0.3">
      <c r="A232" s="43" t="str">
        <f t="shared" si="3"/>
        <v>A</v>
      </c>
      <c r="B232" s="59" t="s">
        <v>333</v>
      </c>
      <c r="C232" s="60" t="s">
        <v>15</v>
      </c>
      <c r="D232" s="61">
        <v>8.3124199999999995</v>
      </c>
      <c r="E232" s="61">
        <v>8.3124199999999995</v>
      </c>
      <c r="F232" s="61">
        <v>0</v>
      </c>
    </row>
    <row r="233" spans="1:6" x14ac:dyDescent="0.3">
      <c r="A233" s="43" t="str">
        <f t="shared" si="3"/>
        <v>A</v>
      </c>
      <c r="B233" s="59" t="s">
        <v>333</v>
      </c>
      <c r="C233" s="60" t="s">
        <v>16</v>
      </c>
      <c r="D233" s="61">
        <v>2.5363099999999998</v>
      </c>
      <c r="E233" s="61">
        <v>2.5363099999999998</v>
      </c>
      <c r="F233" s="61">
        <v>0</v>
      </c>
    </row>
    <row r="234" spans="1:6" x14ac:dyDescent="0.3">
      <c r="A234" s="43" t="str">
        <f t="shared" si="3"/>
        <v>A</v>
      </c>
      <c r="B234" s="55" t="s">
        <v>333</v>
      </c>
      <c r="C234" s="56" t="s">
        <v>17</v>
      </c>
      <c r="D234" s="57">
        <v>12.554</v>
      </c>
      <c r="E234" s="57">
        <v>12.554</v>
      </c>
      <c r="F234" s="57">
        <v>0</v>
      </c>
    </row>
    <row r="235" spans="1:6" ht="33" thickBot="1" x14ac:dyDescent="0.35">
      <c r="A235" s="43" t="str">
        <f t="shared" si="3"/>
        <v>A</v>
      </c>
      <c r="B235" s="44" t="s">
        <v>400</v>
      </c>
      <c r="C235" s="45" t="s">
        <v>401</v>
      </c>
      <c r="D235" s="63">
        <v>784.00870999999984</v>
      </c>
      <c r="E235" s="63">
        <v>784.00870999999984</v>
      </c>
      <c r="F235" s="63">
        <v>0</v>
      </c>
    </row>
    <row r="236" spans="1:6" ht="15" thickTop="1" x14ac:dyDescent="0.3">
      <c r="A236" s="43" t="str">
        <f t="shared" si="3"/>
        <v>A</v>
      </c>
      <c r="B236" s="55" t="s">
        <v>333</v>
      </c>
      <c r="C236" s="56" t="s">
        <v>10</v>
      </c>
      <c r="D236" s="57">
        <v>774.72370999999987</v>
      </c>
      <c r="E236" s="57">
        <v>774.72370999999987</v>
      </c>
      <c r="F236" s="57">
        <v>0</v>
      </c>
    </row>
    <row r="237" spans="1:6" x14ac:dyDescent="0.3">
      <c r="A237" s="43" t="str">
        <f t="shared" si="3"/>
        <v>A</v>
      </c>
      <c r="B237" s="59" t="s">
        <v>333</v>
      </c>
      <c r="C237" s="60" t="s">
        <v>11</v>
      </c>
      <c r="D237" s="61">
        <v>556.22293999999999</v>
      </c>
      <c r="E237" s="61">
        <v>556.22293999999999</v>
      </c>
      <c r="F237" s="61">
        <v>0</v>
      </c>
    </row>
    <row r="238" spans="1:6" x14ac:dyDescent="0.3">
      <c r="A238" s="43" t="str">
        <f t="shared" si="3"/>
        <v>A</v>
      </c>
      <c r="B238" s="59" t="s">
        <v>333</v>
      </c>
      <c r="C238" s="60" t="s">
        <v>12</v>
      </c>
      <c r="D238" s="61">
        <v>206.84021999999999</v>
      </c>
      <c r="E238" s="61">
        <v>206.84021999999999</v>
      </c>
      <c r="F238" s="61">
        <v>0</v>
      </c>
    </row>
    <row r="239" spans="1:6" x14ac:dyDescent="0.3">
      <c r="A239" s="43" t="str">
        <f t="shared" si="3"/>
        <v>A</v>
      </c>
      <c r="B239" s="59" t="s">
        <v>333</v>
      </c>
      <c r="C239" s="60" t="s">
        <v>15</v>
      </c>
      <c r="D239" s="61">
        <v>5.625</v>
      </c>
      <c r="E239" s="61">
        <v>5.625</v>
      </c>
      <c r="F239" s="61">
        <v>0</v>
      </c>
    </row>
    <row r="240" spans="1:6" x14ac:dyDescent="0.3">
      <c r="A240" s="43" t="str">
        <f t="shared" si="3"/>
        <v>A</v>
      </c>
      <c r="B240" s="59" t="s">
        <v>333</v>
      </c>
      <c r="C240" s="60" t="s">
        <v>16</v>
      </c>
      <c r="D240" s="61">
        <v>6.0355499999999997</v>
      </c>
      <c r="E240" s="61">
        <v>6.0355499999999997</v>
      </c>
      <c r="F240" s="61">
        <v>0</v>
      </c>
    </row>
    <row r="241" spans="1:6" x14ac:dyDescent="0.3">
      <c r="A241" s="43" t="str">
        <f t="shared" si="3"/>
        <v>A</v>
      </c>
      <c r="B241" s="55" t="s">
        <v>333</v>
      </c>
      <c r="C241" s="56" t="s">
        <v>17</v>
      </c>
      <c r="D241" s="57">
        <v>9.2850000000000001</v>
      </c>
      <c r="E241" s="57">
        <v>9.2850000000000001</v>
      </c>
      <c r="F241" s="57">
        <v>0</v>
      </c>
    </row>
    <row r="242" spans="1:6" ht="16.8" thickBot="1" x14ac:dyDescent="0.35">
      <c r="A242" s="43" t="str">
        <f t="shared" si="3"/>
        <v>A</v>
      </c>
      <c r="B242" s="44" t="s">
        <v>402</v>
      </c>
      <c r="C242" s="45" t="s">
        <v>403</v>
      </c>
      <c r="D242" s="63">
        <v>155951.4184</v>
      </c>
      <c r="E242" s="63">
        <v>152859.07204</v>
      </c>
      <c r="F242" s="63">
        <v>3092.34636</v>
      </c>
    </row>
    <row r="243" spans="1:6" ht="15" thickTop="1" x14ac:dyDescent="0.3">
      <c r="A243" s="43" t="str">
        <f t="shared" si="3"/>
        <v>A</v>
      </c>
      <c r="B243" s="55" t="s">
        <v>333</v>
      </c>
      <c r="C243" s="56" t="s">
        <v>10</v>
      </c>
      <c r="D243" s="57">
        <v>139931.83546999999</v>
      </c>
      <c r="E243" s="57">
        <v>138133.45303999999</v>
      </c>
      <c r="F243" s="57">
        <v>1798.3824300000001</v>
      </c>
    </row>
    <row r="244" spans="1:6" x14ac:dyDescent="0.3">
      <c r="A244" s="43" t="str">
        <f t="shared" si="3"/>
        <v>A</v>
      </c>
      <c r="B244" s="59" t="s">
        <v>333</v>
      </c>
      <c r="C244" s="60" t="s">
        <v>11</v>
      </c>
      <c r="D244" s="61">
        <v>92748.848889999994</v>
      </c>
      <c r="E244" s="61">
        <v>92748.848889999994</v>
      </c>
      <c r="F244" s="61">
        <v>0</v>
      </c>
    </row>
    <row r="245" spans="1:6" x14ac:dyDescent="0.3">
      <c r="A245" s="43" t="str">
        <f t="shared" si="3"/>
        <v>A</v>
      </c>
      <c r="B245" s="59" t="s">
        <v>333</v>
      </c>
      <c r="C245" s="60" t="s">
        <v>12</v>
      </c>
      <c r="D245" s="61">
        <v>41796.753790000002</v>
      </c>
      <c r="E245" s="61">
        <v>40620.115089999999</v>
      </c>
      <c r="F245" s="61">
        <v>1176.6387</v>
      </c>
    </row>
    <row r="246" spans="1:6" x14ac:dyDescent="0.3">
      <c r="A246" s="43" t="str">
        <f t="shared" si="3"/>
        <v>A</v>
      </c>
      <c r="B246" s="59" t="s">
        <v>333</v>
      </c>
      <c r="C246" s="60" t="s">
        <v>15</v>
      </c>
      <c r="D246" s="61">
        <v>727.81455000000005</v>
      </c>
      <c r="E246" s="61">
        <v>727.81455000000005</v>
      </c>
      <c r="F246" s="61">
        <v>0</v>
      </c>
    </row>
    <row r="247" spans="1:6" x14ac:dyDescent="0.3">
      <c r="A247" s="43" t="str">
        <f t="shared" si="3"/>
        <v>A</v>
      </c>
      <c r="B247" s="59" t="s">
        <v>333</v>
      </c>
      <c r="C247" s="60" t="s">
        <v>16</v>
      </c>
      <c r="D247" s="61">
        <v>4658.41824</v>
      </c>
      <c r="E247" s="61">
        <v>4036.6745099999998</v>
      </c>
      <c r="F247" s="61">
        <v>621.74373000000003</v>
      </c>
    </row>
    <row r="248" spans="1:6" x14ac:dyDescent="0.3">
      <c r="A248" s="43" t="str">
        <f t="shared" si="3"/>
        <v>A</v>
      </c>
      <c r="B248" s="55" t="s">
        <v>333</v>
      </c>
      <c r="C248" s="56" t="s">
        <v>17</v>
      </c>
      <c r="D248" s="57">
        <v>16019.582929999999</v>
      </c>
      <c r="E248" s="57">
        <v>14725.618999999999</v>
      </c>
      <c r="F248" s="57">
        <v>1293.9639299999999</v>
      </c>
    </row>
    <row r="249" spans="1:6" ht="16.8" thickBot="1" x14ac:dyDescent="0.35">
      <c r="A249" s="43" t="str">
        <f t="shared" si="3"/>
        <v>A</v>
      </c>
      <c r="B249" s="44" t="s">
        <v>404</v>
      </c>
      <c r="C249" s="45" t="s">
        <v>405</v>
      </c>
      <c r="D249" s="63">
        <v>119987.43167000001</v>
      </c>
      <c r="E249" s="63">
        <v>119987.43167000001</v>
      </c>
      <c r="F249" s="63">
        <v>0</v>
      </c>
    </row>
    <row r="250" spans="1:6" ht="15" thickTop="1" x14ac:dyDescent="0.3">
      <c r="A250" s="43" t="str">
        <f t="shared" si="3"/>
        <v>A</v>
      </c>
      <c r="B250" s="55" t="s">
        <v>333</v>
      </c>
      <c r="C250" s="56" t="s">
        <v>10</v>
      </c>
      <c r="D250" s="57">
        <v>116093.64026</v>
      </c>
      <c r="E250" s="57">
        <v>116093.64026</v>
      </c>
      <c r="F250" s="57">
        <v>0</v>
      </c>
    </row>
    <row r="251" spans="1:6" x14ac:dyDescent="0.3">
      <c r="A251" s="43" t="str">
        <f t="shared" si="3"/>
        <v>A</v>
      </c>
      <c r="B251" s="59" t="s">
        <v>333</v>
      </c>
      <c r="C251" s="60" t="s">
        <v>11</v>
      </c>
      <c r="D251" s="61">
        <v>81379.432589999997</v>
      </c>
      <c r="E251" s="61">
        <v>81379.432589999997</v>
      </c>
      <c r="F251" s="61">
        <v>0</v>
      </c>
    </row>
    <row r="252" spans="1:6" x14ac:dyDescent="0.3">
      <c r="A252" s="43" t="str">
        <f t="shared" si="3"/>
        <v>A</v>
      </c>
      <c r="B252" s="59" t="s">
        <v>333</v>
      </c>
      <c r="C252" s="60" t="s">
        <v>12</v>
      </c>
      <c r="D252" s="61">
        <v>30710.670699999999</v>
      </c>
      <c r="E252" s="61">
        <v>30710.670699999999</v>
      </c>
      <c r="F252" s="61">
        <v>0</v>
      </c>
    </row>
    <row r="253" spans="1:6" x14ac:dyDescent="0.3">
      <c r="A253" s="43" t="str">
        <f t="shared" si="3"/>
        <v>A</v>
      </c>
      <c r="B253" s="59" t="s">
        <v>333</v>
      </c>
      <c r="C253" s="60" t="s">
        <v>15</v>
      </c>
      <c r="D253" s="61">
        <v>598.19608000000005</v>
      </c>
      <c r="E253" s="61">
        <v>598.19608000000005</v>
      </c>
      <c r="F253" s="61">
        <v>0</v>
      </c>
    </row>
    <row r="254" spans="1:6" x14ac:dyDescent="0.3">
      <c r="A254" s="43" t="str">
        <f t="shared" si="3"/>
        <v>A</v>
      </c>
      <c r="B254" s="59" t="s">
        <v>333</v>
      </c>
      <c r="C254" s="60" t="s">
        <v>16</v>
      </c>
      <c r="D254" s="61">
        <v>3405.3408899999999</v>
      </c>
      <c r="E254" s="61">
        <v>3405.3408899999999</v>
      </c>
      <c r="F254" s="61">
        <v>0</v>
      </c>
    </row>
    <row r="255" spans="1:6" x14ac:dyDescent="0.3">
      <c r="A255" s="43" t="str">
        <f t="shared" si="3"/>
        <v>A</v>
      </c>
      <c r="B255" s="55" t="s">
        <v>333</v>
      </c>
      <c r="C255" s="56" t="s">
        <v>17</v>
      </c>
      <c r="D255" s="57">
        <v>3893.7914099999998</v>
      </c>
      <c r="E255" s="57">
        <v>3893.7914099999998</v>
      </c>
      <c r="F255" s="57">
        <v>0</v>
      </c>
    </row>
    <row r="256" spans="1:6" ht="16.8" thickBot="1" x14ac:dyDescent="0.35">
      <c r="A256" s="43" t="str">
        <f t="shared" si="3"/>
        <v>A</v>
      </c>
      <c r="B256" s="44" t="s">
        <v>406</v>
      </c>
      <c r="C256" s="45" t="s">
        <v>407</v>
      </c>
      <c r="D256" s="63">
        <v>34313.215170000003</v>
      </c>
      <c r="E256" s="63">
        <v>31220.86881</v>
      </c>
      <c r="F256" s="63">
        <v>3092.34636</v>
      </c>
    </row>
    <row r="257" spans="1:6" ht="15" thickTop="1" x14ac:dyDescent="0.3">
      <c r="A257" s="43" t="str">
        <f t="shared" si="3"/>
        <v>A</v>
      </c>
      <c r="B257" s="55" t="s">
        <v>333</v>
      </c>
      <c r="C257" s="56" t="s">
        <v>10</v>
      </c>
      <c r="D257" s="57">
        <v>22342.148250000002</v>
      </c>
      <c r="E257" s="57">
        <v>20543.765820000001</v>
      </c>
      <c r="F257" s="57">
        <v>1798.3824300000001</v>
      </c>
    </row>
    <row r="258" spans="1:6" x14ac:dyDescent="0.3">
      <c r="A258" s="43" t="str">
        <f t="shared" si="3"/>
        <v>A</v>
      </c>
      <c r="B258" s="59" t="s">
        <v>333</v>
      </c>
      <c r="C258" s="60" t="s">
        <v>11</v>
      </c>
      <c r="D258" s="61">
        <v>10625.37185</v>
      </c>
      <c r="E258" s="61">
        <v>10625.37185</v>
      </c>
      <c r="F258" s="61">
        <v>0</v>
      </c>
    </row>
    <row r="259" spans="1:6" x14ac:dyDescent="0.3">
      <c r="A259" s="43" t="str">
        <f t="shared" si="3"/>
        <v>A</v>
      </c>
      <c r="B259" s="59" t="s">
        <v>333</v>
      </c>
      <c r="C259" s="60" t="s">
        <v>12</v>
      </c>
      <c r="D259" s="61">
        <v>10376.390649999999</v>
      </c>
      <c r="E259" s="61">
        <v>9199.7519499999999</v>
      </c>
      <c r="F259" s="61">
        <v>1176.6387</v>
      </c>
    </row>
    <row r="260" spans="1:6" x14ac:dyDescent="0.3">
      <c r="A260" s="43" t="str">
        <f t="shared" ref="A260:A323" si="4">IF(OR(D260&lt;&gt;0,),"A","B")</f>
        <v>A</v>
      </c>
      <c r="B260" s="59" t="s">
        <v>333</v>
      </c>
      <c r="C260" s="60" t="s">
        <v>15</v>
      </c>
      <c r="D260" s="61">
        <v>126.15539</v>
      </c>
      <c r="E260" s="61">
        <v>126.15539</v>
      </c>
      <c r="F260" s="61">
        <v>0</v>
      </c>
    </row>
    <row r="261" spans="1:6" x14ac:dyDescent="0.3">
      <c r="A261" s="43" t="str">
        <f t="shared" si="4"/>
        <v>A</v>
      </c>
      <c r="B261" s="59" t="s">
        <v>333</v>
      </c>
      <c r="C261" s="60" t="s">
        <v>16</v>
      </c>
      <c r="D261" s="61">
        <v>1214.23036</v>
      </c>
      <c r="E261" s="61">
        <v>592.48662999999999</v>
      </c>
      <c r="F261" s="61">
        <v>621.74373000000003</v>
      </c>
    </row>
    <row r="262" spans="1:6" x14ac:dyDescent="0.3">
      <c r="A262" s="43" t="str">
        <f t="shared" si="4"/>
        <v>A</v>
      </c>
      <c r="B262" s="55" t="s">
        <v>333</v>
      </c>
      <c r="C262" s="56" t="s">
        <v>17</v>
      </c>
      <c r="D262" s="57">
        <v>11971.066919999999</v>
      </c>
      <c r="E262" s="57">
        <v>10677.102989999999</v>
      </c>
      <c r="F262" s="57">
        <v>1293.9639299999999</v>
      </c>
    </row>
    <row r="263" spans="1:6" ht="33" thickBot="1" x14ac:dyDescent="0.35">
      <c r="A263" s="43" t="str">
        <f t="shared" si="4"/>
        <v>A</v>
      </c>
      <c r="B263" s="44" t="s">
        <v>408</v>
      </c>
      <c r="C263" s="45" t="s">
        <v>409</v>
      </c>
      <c r="D263" s="63">
        <v>1650.7715600000001</v>
      </c>
      <c r="E263" s="63">
        <v>1650.7715600000001</v>
      </c>
      <c r="F263" s="63">
        <v>0</v>
      </c>
    </row>
    <row r="264" spans="1:6" ht="15" thickTop="1" x14ac:dyDescent="0.3">
      <c r="A264" s="43" t="str">
        <f t="shared" si="4"/>
        <v>A</v>
      </c>
      <c r="B264" s="55" t="s">
        <v>333</v>
      </c>
      <c r="C264" s="56" t="s">
        <v>10</v>
      </c>
      <c r="D264" s="57">
        <v>1496.0469600000001</v>
      </c>
      <c r="E264" s="57">
        <v>1496.0469600000001</v>
      </c>
      <c r="F264" s="57">
        <v>0</v>
      </c>
    </row>
    <row r="265" spans="1:6" x14ac:dyDescent="0.3">
      <c r="A265" s="43" t="str">
        <f t="shared" si="4"/>
        <v>A</v>
      </c>
      <c r="B265" s="59" t="s">
        <v>333</v>
      </c>
      <c r="C265" s="60" t="s">
        <v>11</v>
      </c>
      <c r="D265" s="61">
        <v>744.04444999999998</v>
      </c>
      <c r="E265" s="61">
        <v>744.04444999999998</v>
      </c>
      <c r="F265" s="61">
        <v>0</v>
      </c>
    </row>
    <row r="266" spans="1:6" x14ac:dyDescent="0.3">
      <c r="A266" s="43" t="str">
        <f t="shared" si="4"/>
        <v>A</v>
      </c>
      <c r="B266" s="59" t="s">
        <v>333</v>
      </c>
      <c r="C266" s="60" t="s">
        <v>12</v>
      </c>
      <c r="D266" s="61">
        <v>709.69244000000003</v>
      </c>
      <c r="E266" s="61">
        <v>709.69244000000003</v>
      </c>
      <c r="F266" s="61">
        <v>0</v>
      </c>
    </row>
    <row r="267" spans="1:6" x14ac:dyDescent="0.3">
      <c r="A267" s="43" t="str">
        <f t="shared" si="4"/>
        <v>A</v>
      </c>
      <c r="B267" s="59" t="s">
        <v>333</v>
      </c>
      <c r="C267" s="60" t="s">
        <v>15</v>
      </c>
      <c r="D267" s="61">
        <v>3.4630800000000002</v>
      </c>
      <c r="E267" s="61">
        <v>3.4630800000000002</v>
      </c>
      <c r="F267" s="61">
        <v>0</v>
      </c>
    </row>
    <row r="268" spans="1:6" x14ac:dyDescent="0.3">
      <c r="A268" s="43" t="str">
        <f t="shared" si="4"/>
        <v>A</v>
      </c>
      <c r="B268" s="59" t="s">
        <v>333</v>
      </c>
      <c r="C268" s="60" t="s">
        <v>16</v>
      </c>
      <c r="D268" s="61">
        <v>38.846989999999998</v>
      </c>
      <c r="E268" s="61">
        <v>38.846989999999998</v>
      </c>
      <c r="F268" s="61">
        <v>0</v>
      </c>
    </row>
    <row r="269" spans="1:6" x14ac:dyDescent="0.3">
      <c r="A269" s="43" t="str">
        <f t="shared" si="4"/>
        <v>A</v>
      </c>
      <c r="B269" s="55" t="s">
        <v>333</v>
      </c>
      <c r="C269" s="56" t="s">
        <v>17</v>
      </c>
      <c r="D269" s="57">
        <v>154.72460000000001</v>
      </c>
      <c r="E269" s="57">
        <v>154.72460000000001</v>
      </c>
      <c r="F269" s="57">
        <v>0</v>
      </c>
    </row>
    <row r="270" spans="1:6" ht="16.8" thickBot="1" x14ac:dyDescent="0.35">
      <c r="A270" s="43" t="str">
        <f t="shared" si="4"/>
        <v>A</v>
      </c>
      <c r="B270" s="44" t="s">
        <v>410</v>
      </c>
      <c r="C270" s="45" t="s">
        <v>411</v>
      </c>
      <c r="D270" s="63">
        <v>49071.248170000006</v>
      </c>
      <c r="E270" s="63">
        <v>49071.248170000006</v>
      </c>
      <c r="F270" s="63">
        <v>0</v>
      </c>
    </row>
    <row r="271" spans="1:6" ht="15" thickTop="1" x14ac:dyDescent="0.3">
      <c r="A271" s="43" t="str">
        <f t="shared" si="4"/>
        <v>A</v>
      </c>
      <c r="B271" s="55" t="s">
        <v>333</v>
      </c>
      <c r="C271" s="56" t="s">
        <v>10</v>
      </c>
      <c r="D271" s="57">
        <v>46416.491920000008</v>
      </c>
      <c r="E271" s="57">
        <v>46416.491920000008</v>
      </c>
      <c r="F271" s="57">
        <v>0</v>
      </c>
    </row>
    <row r="272" spans="1:6" x14ac:dyDescent="0.3">
      <c r="A272" s="43" t="str">
        <f t="shared" si="4"/>
        <v>A</v>
      </c>
      <c r="B272" s="59" t="s">
        <v>333</v>
      </c>
      <c r="C272" s="60" t="s">
        <v>11</v>
      </c>
      <c r="D272" s="61">
        <v>32539.155640000001</v>
      </c>
      <c r="E272" s="61">
        <v>32539.155640000001</v>
      </c>
      <c r="F272" s="61">
        <v>0</v>
      </c>
    </row>
    <row r="273" spans="1:6" x14ac:dyDescent="0.3">
      <c r="A273" s="43" t="str">
        <f t="shared" si="4"/>
        <v>A</v>
      </c>
      <c r="B273" s="59" t="s">
        <v>333</v>
      </c>
      <c r="C273" s="60" t="s">
        <v>12</v>
      </c>
      <c r="D273" s="61">
        <v>12082.977389999998</v>
      </c>
      <c r="E273" s="61">
        <v>12082.977389999998</v>
      </c>
      <c r="F273" s="61">
        <v>0</v>
      </c>
    </row>
    <row r="274" spans="1:6" x14ac:dyDescent="0.3">
      <c r="A274" s="43" t="str">
        <f t="shared" si="4"/>
        <v>A</v>
      </c>
      <c r="B274" s="59" t="s">
        <v>333</v>
      </c>
      <c r="C274" s="60" t="s">
        <v>2</v>
      </c>
      <c r="D274" s="61">
        <v>6.9816000000000003</v>
      </c>
      <c r="E274" s="61">
        <v>6.9816000000000003</v>
      </c>
      <c r="F274" s="61">
        <v>0</v>
      </c>
    </row>
    <row r="275" spans="1:6" x14ac:dyDescent="0.3">
      <c r="A275" s="43" t="str">
        <f t="shared" si="4"/>
        <v>A</v>
      </c>
      <c r="B275" s="59" t="s">
        <v>333</v>
      </c>
      <c r="C275" s="60" t="s">
        <v>15</v>
      </c>
      <c r="D275" s="61">
        <v>619.25135</v>
      </c>
      <c r="E275" s="61">
        <v>619.25135</v>
      </c>
      <c r="F275" s="61">
        <v>0</v>
      </c>
    </row>
    <row r="276" spans="1:6" x14ac:dyDescent="0.3">
      <c r="A276" s="43" t="str">
        <f t="shared" si="4"/>
        <v>A</v>
      </c>
      <c r="B276" s="59" t="s">
        <v>333</v>
      </c>
      <c r="C276" s="60" t="s">
        <v>16</v>
      </c>
      <c r="D276" s="61">
        <v>1168.1259400000001</v>
      </c>
      <c r="E276" s="61">
        <v>1168.1259400000001</v>
      </c>
      <c r="F276" s="61">
        <v>0</v>
      </c>
    </row>
    <row r="277" spans="1:6" x14ac:dyDescent="0.3">
      <c r="A277" s="43" t="str">
        <f t="shared" si="4"/>
        <v>A</v>
      </c>
      <c r="B277" s="55" t="s">
        <v>333</v>
      </c>
      <c r="C277" s="56" t="s">
        <v>17</v>
      </c>
      <c r="D277" s="57">
        <v>2654.7562499999999</v>
      </c>
      <c r="E277" s="57">
        <v>2654.7562499999999</v>
      </c>
      <c r="F277" s="57">
        <v>0</v>
      </c>
    </row>
    <row r="278" spans="1:6" ht="33" thickBot="1" x14ac:dyDescent="0.35">
      <c r="A278" s="43" t="str">
        <f t="shared" si="4"/>
        <v>A</v>
      </c>
      <c r="B278" s="44" t="s">
        <v>412</v>
      </c>
      <c r="C278" s="45" t="s">
        <v>413</v>
      </c>
      <c r="D278" s="63">
        <v>3302.7104500000005</v>
      </c>
      <c r="E278" s="63">
        <v>3302.7104500000005</v>
      </c>
      <c r="F278" s="63">
        <v>0</v>
      </c>
    </row>
    <row r="279" spans="1:6" ht="15" thickTop="1" x14ac:dyDescent="0.3">
      <c r="A279" s="43" t="str">
        <f t="shared" si="4"/>
        <v>A</v>
      </c>
      <c r="B279" s="55" t="s">
        <v>333</v>
      </c>
      <c r="C279" s="56" t="s">
        <v>10</v>
      </c>
      <c r="D279" s="57">
        <v>3227.19445</v>
      </c>
      <c r="E279" s="57">
        <v>3227.19445</v>
      </c>
      <c r="F279" s="57">
        <v>0</v>
      </c>
    </row>
    <row r="280" spans="1:6" x14ac:dyDescent="0.3">
      <c r="A280" s="43" t="str">
        <f t="shared" si="4"/>
        <v>A</v>
      </c>
      <c r="B280" s="59" t="s">
        <v>333</v>
      </c>
      <c r="C280" s="60" t="s">
        <v>11</v>
      </c>
      <c r="D280" s="61">
        <v>1439.9123500000001</v>
      </c>
      <c r="E280" s="61">
        <v>1439.9123500000001</v>
      </c>
      <c r="F280" s="61">
        <v>0</v>
      </c>
    </row>
    <row r="281" spans="1:6" x14ac:dyDescent="0.3">
      <c r="A281" s="43" t="str">
        <f t="shared" si="4"/>
        <v>A</v>
      </c>
      <c r="B281" s="59" t="s">
        <v>333</v>
      </c>
      <c r="C281" s="60" t="s">
        <v>12</v>
      </c>
      <c r="D281" s="61">
        <v>1225.6278500000001</v>
      </c>
      <c r="E281" s="61">
        <v>1225.6278500000001</v>
      </c>
      <c r="F281" s="61">
        <v>0</v>
      </c>
    </row>
    <row r="282" spans="1:6" x14ac:dyDescent="0.3">
      <c r="A282" s="43" t="str">
        <f t="shared" si="4"/>
        <v>A</v>
      </c>
      <c r="B282" s="59" t="s">
        <v>333</v>
      </c>
      <c r="C282" s="60" t="s">
        <v>14</v>
      </c>
      <c r="D282" s="61">
        <v>160</v>
      </c>
      <c r="E282" s="61">
        <v>160</v>
      </c>
      <c r="F282" s="61">
        <v>0</v>
      </c>
    </row>
    <row r="283" spans="1:6" x14ac:dyDescent="0.3">
      <c r="A283" s="43" t="str">
        <f t="shared" si="4"/>
        <v>A</v>
      </c>
      <c r="B283" s="59" t="s">
        <v>333</v>
      </c>
      <c r="C283" s="60" t="s">
        <v>2</v>
      </c>
      <c r="D283" s="61">
        <v>224</v>
      </c>
      <c r="E283" s="61">
        <v>224</v>
      </c>
      <c r="F283" s="61">
        <v>0</v>
      </c>
    </row>
    <row r="284" spans="1:6" x14ac:dyDescent="0.3">
      <c r="A284" s="43" t="str">
        <f t="shared" si="4"/>
        <v>A</v>
      </c>
      <c r="B284" s="59" t="s">
        <v>333</v>
      </c>
      <c r="C284" s="60" t="s">
        <v>15</v>
      </c>
      <c r="D284" s="61">
        <v>152.03733</v>
      </c>
      <c r="E284" s="61">
        <v>152.03733</v>
      </c>
      <c r="F284" s="61">
        <v>0</v>
      </c>
    </row>
    <row r="285" spans="1:6" x14ac:dyDescent="0.3">
      <c r="A285" s="43" t="str">
        <f t="shared" si="4"/>
        <v>A</v>
      </c>
      <c r="B285" s="59" t="s">
        <v>333</v>
      </c>
      <c r="C285" s="60" t="s">
        <v>16</v>
      </c>
      <c r="D285" s="61">
        <v>25.61692</v>
      </c>
      <c r="E285" s="61">
        <v>25.61692</v>
      </c>
      <c r="F285" s="61">
        <v>0</v>
      </c>
    </row>
    <row r="286" spans="1:6" x14ac:dyDescent="0.3">
      <c r="A286" s="43" t="str">
        <f t="shared" si="4"/>
        <v>A</v>
      </c>
      <c r="B286" s="55" t="s">
        <v>333</v>
      </c>
      <c r="C286" s="56" t="s">
        <v>17</v>
      </c>
      <c r="D286" s="57">
        <v>75.516000000000005</v>
      </c>
      <c r="E286" s="57">
        <v>75.516000000000005</v>
      </c>
      <c r="F286" s="57">
        <v>0</v>
      </c>
    </row>
    <row r="287" spans="1:6" ht="16.8" thickBot="1" x14ac:dyDescent="0.35">
      <c r="A287" s="43" t="str">
        <f t="shared" si="4"/>
        <v>A</v>
      </c>
      <c r="B287" s="44" t="s">
        <v>414</v>
      </c>
      <c r="C287" s="45" t="s">
        <v>415</v>
      </c>
      <c r="D287" s="63">
        <v>244016.20704000001</v>
      </c>
      <c r="E287" s="63">
        <v>102102.03231999998</v>
      </c>
      <c r="F287" s="63">
        <v>141914.17472000001</v>
      </c>
    </row>
    <row r="288" spans="1:6" ht="15" thickTop="1" x14ac:dyDescent="0.3">
      <c r="A288" s="43" t="str">
        <f t="shared" si="4"/>
        <v>A</v>
      </c>
      <c r="B288" s="55" t="s">
        <v>333</v>
      </c>
      <c r="C288" s="56" t="s">
        <v>10</v>
      </c>
      <c r="D288" s="57">
        <v>221911.71118999997</v>
      </c>
      <c r="E288" s="57">
        <v>90658.700299999997</v>
      </c>
      <c r="F288" s="57">
        <v>131253.01088999998</v>
      </c>
    </row>
    <row r="289" spans="1:6" x14ac:dyDescent="0.3">
      <c r="A289" s="43" t="str">
        <f t="shared" si="4"/>
        <v>A</v>
      </c>
      <c r="B289" s="59" t="s">
        <v>333</v>
      </c>
      <c r="C289" s="60" t="s">
        <v>11</v>
      </c>
      <c r="D289" s="61">
        <v>130024.07045</v>
      </c>
      <c r="E289" s="61">
        <v>57865.91805</v>
      </c>
      <c r="F289" s="61">
        <v>72158.152400000006</v>
      </c>
    </row>
    <row r="290" spans="1:6" x14ac:dyDescent="0.3">
      <c r="A290" s="43" t="str">
        <f t="shared" si="4"/>
        <v>A</v>
      </c>
      <c r="B290" s="59" t="s">
        <v>333</v>
      </c>
      <c r="C290" s="60" t="s">
        <v>12</v>
      </c>
      <c r="D290" s="61">
        <v>63011.490290000002</v>
      </c>
      <c r="E290" s="61">
        <v>30962.460070000001</v>
      </c>
      <c r="F290" s="61">
        <v>32049.030220000001</v>
      </c>
    </row>
    <row r="291" spans="1:6" x14ac:dyDescent="0.3">
      <c r="A291" s="43" t="str">
        <f t="shared" si="4"/>
        <v>A</v>
      </c>
      <c r="B291" s="59" t="s">
        <v>333</v>
      </c>
      <c r="C291" s="60" t="s">
        <v>2</v>
      </c>
      <c r="D291" s="61">
        <v>18935.281589999999</v>
      </c>
      <c r="E291" s="61">
        <v>157.44231000000002</v>
      </c>
      <c r="F291" s="61">
        <v>18777.83928</v>
      </c>
    </row>
    <row r="292" spans="1:6" x14ac:dyDescent="0.3">
      <c r="A292" s="43" t="str">
        <f t="shared" si="4"/>
        <v>A</v>
      </c>
      <c r="B292" s="59" t="s">
        <v>333</v>
      </c>
      <c r="C292" s="60" t="s">
        <v>15</v>
      </c>
      <c r="D292" s="61">
        <v>4265.9942799999999</v>
      </c>
      <c r="E292" s="61">
        <v>371.11203000000012</v>
      </c>
      <c r="F292" s="61">
        <v>3894.8822500000001</v>
      </c>
    </row>
    <row r="293" spans="1:6" x14ac:dyDescent="0.3">
      <c r="A293" s="43" t="str">
        <f t="shared" si="4"/>
        <v>A</v>
      </c>
      <c r="B293" s="59" t="s">
        <v>333</v>
      </c>
      <c r="C293" s="60" t="s">
        <v>16</v>
      </c>
      <c r="D293" s="61">
        <v>5674.8745799999997</v>
      </c>
      <c r="E293" s="61">
        <v>1301.76784</v>
      </c>
      <c r="F293" s="61">
        <v>4373.1067400000002</v>
      </c>
    </row>
    <row r="294" spans="1:6" x14ac:dyDescent="0.3">
      <c r="A294" s="43" t="str">
        <f t="shared" si="4"/>
        <v>A</v>
      </c>
      <c r="B294" s="55" t="s">
        <v>333</v>
      </c>
      <c r="C294" s="56" t="s">
        <v>17</v>
      </c>
      <c r="D294" s="57">
        <v>22104.495849999999</v>
      </c>
      <c r="E294" s="57">
        <v>11443.33202</v>
      </c>
      <c r="F294" s="57">
        <v>10661.16383</v>
      </c>
    </row>
    <row r="295" spans="1:6" ht="16.8" thickBot="1" x14ac:dyDescent="0.35">
      <c r="A295" s="43" t="str">
        <f t="shared" si="4"/>
        <v>A</v>
      </c>
      <c r="B295" s="44" t="s">
        <v>416</v>
      </c>
      <c r="C295" s="45" t="s">
        <v>417</v>
      </c>
      <c r="D295" s="63">
        <v>25763.936739999997</v>
      </c>
      <c r="E295" s="63">
        <v>25763.936739999997</v>
      </c>
      <c r="F295" s="63">
        <v>0</v>
      </c>
    </row>
    <row r="296" spans="1:6" ht="15" thickTop="1" x14ac:dyDescent="0.3">
      <c r="A296" s="43" t="str">
        <f t="shared" si="4"/>
        <v>A</v>
      </c>
      <c r="B296" s="55" t="s">
        <v>333</v>
      </c>
      <c r="C296" s="56" t="s">
        <v>10</v>
      </c>
      <c r="D296" s="57">
        <v>22198.386169999998</v>
      </c>
      <c r="E296" s="57">
        <v>22198.386169999998</v>
      </c>
      <c r="F296" s="57">
        <v>0</v>
      </c>
    </row>
    <row r="297" spans="1:6" x14ac:dyDescent="0.3">
      <c r="A297" s="43" t="str">
        <f t="shared" si="4"/>
        <v>A</v>
      </c>
      <c r="B297" s="59" t="s">
        <v>333</v>
      </c>
      <c r="C297" s="60" t="s">
        <v>11</v>
      </c>
      <c r="D297" s="61">
        <v>9170.418740000001</v>
      </c>
      <c r="E297" s="61">
        <v>9170.418740000001</v>
      </c>
      <c r="F297" s="61">
        <v>0</v>
      </c>
    </row>
    <row r="298" spans="1:6" x14ac:dyDescent="0.3">
      <c r="A298" s="43" t="str">
        <f t="shared" si="4"/>
        <v>A</v>
      </c>
      <c r="B298" s="59" t="s">
        <v>333</v>
      </c>
      <c r="C298" s="60" t="s">
        <v>12</v>
      </c>
      <c r="D298" s="61">
        <v>12403.833250000001</v>
      </c>
      <c r="E298" s="61">
        <v>12403.833250000001</v>
      </c>
      <c r="F298" s="61">
        <v>0</v>
      </c>
    </row>
    <row r="299" spans="1:6" x14ac:dyDescent="0.3">
      <c r="A299" s="43" t="str">
        <f t="shared" si="4"/>
        <v>A</v>
      </c>
      <c r="B299" s="59" t="s">
        <v>333</v>
      </c>
      <c r="C299" s="60" t="s">
        <v>2</v>
      </c>
      <c r="D299" s="61">
        <v>136.42427000000001</v>
      </c>
      <c r="E299" s="61">
        <v>136.42427000000001</v>
      </c>
      <c r="F299" s="61">
        <v>0</v>
      </c>
    </row>
    <row r="300" spans="1:6" x14ac:dyDescent="0.3">
      <c r="A300" s="43" t="str">
        <f t="shared" si="4"/>
        <v>A</v>
      </c>
      <c r="B300" s="59" t="s">
        <v>333</v>
      </c>
      <c r="C300" s="60" t="s">
        <v>15</v>
      </c>
      <c r="D300" s="61">
        <v>165.07508000000001</v>
      </c>
      <c r="E300" s="61">
        <v>165.07508000000001</v>
      </c>
      <c r="F300" s="61">
        <v>0</v>
      </c>
    </row>
    <row r="301" spans="1:6" x14ac:dyDescent="0.3">
      <c r="A301" s="43" t="str">
        <f t="shared" si="4"/>
        <v>A</v>
      </c>
      <c r="B301" s="59" t="s">
        <v>333</v>
      </c>
      <c r="C301" s="60" t="s">
        <v>16</v>
      </c>
      <c r="D301" s="61">
        <v>322.63483000000002</v>
      </c>
      <c r="E301" s="61">
        <v>322.63483000000002</v>
      </c>
      <c r="F301" s="61">
        <v>0</v>
      </c>
    </row>
    <row r="302" spans="1:6" x14ac:dyDescent="0.3">
      <c r="A302" s="43" t="str">
        <f t="shared" si="4"/>
        <v>A</v>
      </c>
      <c r="B302" s="55" t="s">
        <v>333</v>
      </c>
      <c r="C302" s="56" t="s">
        <v>17</v>
      </c>
      <c r="D302" s="57">
        <v>3565.5505699999999</v>
      </c>
      <c r="E302" s="57">
        <v>3565.5505699999999</v>
      </c>
      <c r="F302" s="57">
        <v>0</v>
      </c>
    </row>
    <row r="303" spans="1:6" ht="33" thickBot="1" x14ac:dyDescent="0.35">
      <c r="A303" s="43" t="str">
        <f t="shared" si="4"/>
        <v>A</v>
      </c>
      <c r="B303" s="44" t="s">
        <v>418</v>
      </c>
      <c r="C303" s="45" t="s">
        <v>419</v>
      </c>
      <c r="D303" s="63">
        <v>178097.70607999997</v>
      </c>
      <c r="E303" s="63">
        <v>39632.18110999999</v>
      </c>
      <c r="F303" s="63">
        <v>138465.52497</v>
      </c>
    </row>
    <row r="304" spans="1:6" ht="15" thickTop="1" x14ac:dyDescent="0.3">
      <c r="A304" s="43" t="str">
        <f t="shared" si="4"/>
        <v>A</v>
      </c>
      <c r="B304" s="55" t="s">
        <v>333</v>
      </c>
      <c r="C304" s="56" t="s">
        <v>10</v>
      </c>
      <c r="D304" s="57">
        <v>163239.87954999998</v>
      </c>
      <c r="E304" s="57">
        <v>34163.833759999994</v>
      </c>
      <c r="F304" s="57">
        <v>129076.04578999999</v>
      </c>
    </row>
    <row r="305" spans="1:6" x14ac:dyDescent="0.3">
      <c r="A305" s="43" t="str">
        <f t="shared" si="4"/>
        <v>A</v>
      </c>
      <c r="B305" s="59" t="s">
        <v>333</v>
      </c>
      <c r="C305" s="60" t="s">
        <v>11</v>
      </c>
      <c r="D305" s="61">
        <v>93625.752479999996</v>
      </c>
      <c r="E305" s="61">
        <v>21942.096699999998</v>
      </c>
      <c r="F305" s="61">
        <v>71683.655780000001</v>
      </c>
    </row>
    <row r="306" spans="1:6" x14ac:dyDescent="0.3">
      <c r="A306" s="43" t="str">
        <f t="shared" si="4"/>
        <v>A</v>
      </c>
      <c r="B306" s="59" t="s">
        <v>333</v>
      </c>
      <c r="C306" s="60" t="s">
        <v>12</v>
      </c>
      <c r="D306" s="61">
        <v>43748.78413</v>
      </c>
      <c r="E306" s="61">
        <v>12221.737059999999</v>
      </c>
      <c r="F306" s="61">
        <v>31527.047070000001</v>
      </c>
    </row>
    <row r="307" spans="1:6" x14ac:dyDescent="0.3">
      <c r="A307" s="43" t="str">
        <f t="shared" si="4"/>
        <v>A</v>
      </c>
      <c r="B307" s="59" t="s">
        <v>333</v>
      </c>
      <c r="C307" s="60" t="s">
        <v>2</v>
      </c>
      <c r="D307" s="61">
        <v>18306.506600000001</v>
      </c>
      <c r="E307" s="61">
        <v>0</v>
      </c>
      <c r="F307" s="61">
        <v>18306.506600000001</v>
      </c>
    </row>
    <row r="308" spans="1:6" x14ac:dyDescent="0.3">
      <c r="A308" s="43" t="str">
        <f t="shared" si="4"/>
        <v>A</v>
      </c>
      <c r="B308" s="59" t="s">
        <v>333</v>
      </c>
      <c r="C308" s="60" t="s">
        <v>15</v>
      </c>
      <c r="D308" s="61">
        <v>3885.4022500000001</v>
      </c>
      <c r="E308" s="61">
        <v>0</v>
      </c>
      <c r="F308" s="61">
        <v>3885.4022500000001</v>
      </c>
    </row>
    <row r="309" spans="1:6" x14ac:dyDescent="0.3">
      <c r="A309" s="43" t="str">
        <f t="shared" si="4"/>
        <v>A</v>
      </c>
      <c r="B309" s="59" t="s">
        <v>333</v>
      </c>
      <c r="C309" s="60" t="s">
        <v>16</v>
      </c>
      <c r="D309" s="61">
        <v>3673.4340900000002</v>
      </c>
      <c r="E309" s="61">
        <v>0</v>
      </c>
      <c r="F309" s="61">
        <v>3673.4340900000002</v>
      </c>
    </row>
    <row r="310" spans="1:6" x14ac:dyDescent="0.3">
      <c r="A310" s="43" t="str">
        <f t="shared" si="4"/>
        <v>A</v>
      </c>
      <c r="B310" s="55" t="s">
        <v>333</v>
      </c>
      <c r="C310" s="56" t="s">
        <v>17</v>
      </c>
      <c r="D310" s="57">
        <v>14857.82653</v>
      </c>
      <c r="E310" s="57">
        <v>5468.34735</v>
      </c>
      <c r="F310" s="57">
        <v>9389.4791800000003</v>
      </c>
    </row>
    <row r="311" spans="1:6" ht="16.8" thickBot="1" x14ac:dyDescent="0.35">
      <c r="A311" s="43" t="str">
        <f t="shared" si="4"/>
        <v>A</v>
      </c>
      <c r="B311" s="44" t="s">
        <v>420</v>
      </c>
      <c r="C311" s="45" t="s">
        <v>421</v>
      </c>
      <c r="D311" s="63">
        <v>25448.495129999996</v>
      </c>
      <c r="E311" s="63">
        <v>25448.495129999996</v>
      </c>
      <c r="F311" s="63">
        <v>0</v>
      </c>
    </row>
    <row r="312" spans="1:6" ht="15" thickTop="1" x14ac:dyDescent="0.3">
      <c r="A312" s="43" t="str">
        <f t="shared" si="4"/>
        <v>A</v>
      </c>
      <c r="B312" s="55" t="s">
        <v>333</v>
      </c>
      <c r="C312" s="56" t="s">
        <v>10</v>
      </c>
      <c r="D312" s="57">
        <v>25390.388829999996</v>
      </c>
      <c r="E312" s="57">
        <v>25390.388829999996</v>
      </c>
      <c r="F312" s="57">
        <v>0</v>
      </c>
    </row>
    <row r="313" spans="1:6" x14ac:dyDescent="0.3">
      <c r="A313" s="43" t="str">
        <f t="shared" si="4"/>
        <v>A</v>
      </c>
      <c r="B313" s="59" t="s">
        <v>333</v>
      </c>
      <c r="C313" s="60" t="s">
        <v>11</v>
      </c>
      <c r="D313" s="61">
        <v>21335.405439999999</v>
      </c>
      <c r="E313" s="61">
        <v>21335.405439999999</v>
      </c>
      <c r="F313" s="61">
        <v>0</v>
      </c>
    </row>
    <row r="314" spans="1:6" x14ac:dyDescent="0.3">
      <c r="A314" s="43" t="str">
        <f t="shared" si="4"/>
        <v>A</v>
      </c>
      <c r="B314" s="59" t="s">
        <v>333</v>
      </c>
      <c r="C314" s="60" t="s">
        <v>12</v>
      </c>
      <c r="D314" s="61">
        <v>2921.7772500000001</v>
      </c>
      <c r="E314" s="61">
        <v>2921.7772500000001</v>
      </c>
      <c r="F314" s="61">
        <v>0</v>
      </c>
    </row>
    <row r="315" spans="1:6" x14ac:dyDescent="0.3">
      <c r="A315" s="43" t="str">
        <f t="shared" si="4"/>
        <v>A</v>
      </c>
      <c r="B315" s="59" t="s">
        <v>333</v>
      </c>
      <c r="C315" s="60" t="s">
        <v>15</v>
      </c>
      <c r="D315" s="61">
        <v>156.70696000000001</v>
      </c>
      <c r="E315" s="61">
        <v>156.70696000000001</v>
      </c>
      <c r="F315" s="61">
        <v>0</v>
      </c>
    </row>
    <row r="316" spans="1:6" x14ac:dyDescent="0.3">
      <c r="A316" s="43" t="str">
        <f t="shared" si="4"/>
        <v>A</v>
      </c>
      <c r="B316" s="59" t="s">
        <v>333</v>
      </c>
      <c r="C316" s="60" t="s">
        <v>16</v>
      </c>
      <c r="D316" s="61">
        <v>976.49918000000002</v>
      </c>
      <c r="E316" s="61">
        <v>976.49918000000002</v>
      </c>
      <c r="F316" s="61">
        <v>0</v>
      </c>
    </row>
    <row r="317" spans="1:6" x14ac:dyDescent="0.3">
      <c r="A317" s="43" t="str">
        <f t="shared" si="4"/>
        <v>A</v>
      </c>
      <c r="B317" s="55" t="s">
        <v>333</v>
      </c>
      <c r="C317" s="56" t="s">
        <v>17</v>
      </c>
      <c r="D317" s="57">
        <v>58.106299999999997</v>
      </c>
      <c r="E317" s="57">
        <v>58.106299999999997</v>
      </c>
      <c r="F317" s="57">
        <v>0</v>
      </c>
    </row>
    <row r="318" spans="1:6" ht="33" thickBot="1" x14ac:dyDescent="0.35">
      <c r="A318" s="43" t="str">
        <f t="shared" si="4"/>
        <v>A</v>
      </c>
      <c r="B318" s="44" t="s">
        <v>422</v>
      </c>
      <c r="C318" s="45" t="s">
        <v>423</v>
      </c>
      <c r="D318" s="63">
        <v>10669.418169999999</v>
      </c>
      <c r="E318" s="63">
        <v>8532.1761699999988</v>
      </c>
      <c r="F318" s="63">
        <v>2137.2420000000002</v>
      </c>
    </row>
    <row r="319" spans="1:6" ht="15" thickTop="1" x14ac:dyDescent="0.3">
      <c r="A319" s="43" t="str">
        <f t="shared" si="4"/>
        <v>A</v>
      </c>
      <c r="B319" s="55" t="s">
        <v>333</v>
      </c>
      <c r="C319" s="56" t="s">
        <v>10</v>
      </c>
      <c r="D319" s="57">
        <v>7717.8368700000001</v>
      </c>
      <c r="E319" s="57">
        <v>6223.18887</v>
      </c>
      <c r="F319" s="57">
        <v>1494.6480000000001</v>
      </c>
    </row>
    <row r="320" spans="1:6" x14ac:dyDescent="0.3">
      <c r="A320" s="43" t="str">
        <f t="shared" si="4"/>
        <v>A</v>
      </c>
      <c r="B320" s="59" t="s">
        <v>333</v>
      </c>
      <c r="C320" s="60" t="s">
        <v>11</v>
      </c>
      <c r="D320" s="61">
        <v>3994.6881400000002</v>
      </c>
      <c r="E320" s="61">
        <v>3656.3081400000001</v>
      </c>
      <c r="F320" s="61">
        <v>338.38</v>
      </c>
    </row>
    <row r="321" spans="1:6" x14ac:dyDescent="0.3">
      <c r="A321" s="43" t="str">
        <f t="shared" si="4"/>
        <v>A</v>
      </c>
      <c r="B321" s="59" t="s">
        <v>333</v>
      </c>
      <c r="C321" s="60" t="s">
        <v>12</v>
      </c>
      <c r="D321" s="61">
        <v>2578.4120599999997</v>
      </c>
      <c r="E321" s="61">
        <v>2528.0969599999999</v>
      </c>
      <c r="F321" s="61">
        <v>50.315100000000001</v>
      </c>
    </row>
    <row r="322" spans="1:6" x14ac:dyDescent="0.3">
      <c r="A322" s="43" t="str">
        <f t="shared" si="4"/>
        <v>A</v>
      </c>
      <c r="B322" s="59" t="s">
        <v>333</v>
      </c>
      <c r="C322" s="60" t="s">
        <v>2</v>
      </c>
      <c r="D322" s="61">
        <v>471</v>
      </c>
      <c r="E322" s="61">
        <v>0</v>
      </c>
      <c r="F322" s="61">
        <v>471</v>
      </c>
    </row>
    <row r="323" spans="1:6" x14ac:dyDescent="0.3">
      <c r="A323" s="43" t="str">
        <f t="shared" si="4"/>
        <v>A</v>
      </c>
      <c r="B323" s="59" t="s">
        <v>333</v>
      </c>
      <c r="C323" s="60" t="s">
        <v>15</v>
      </c>
      <c r="D323" s="61">
        <v>36.149940000000001</v>
      </c>
      <c r="E323" s="61">
        <v>36.149940000000001</v>
      </c>
      <c r="F323" s="61">
        <v>0</v>
      </c>
    </row>
    <row r="324" spans="1:6" x14ac:dyDescent="0.3">
      <c r="A324" s="43" t="str">
        <f t="shared" ref="A324:A387" si="5">IF(OR(D324&lt;&gt;0,),"A","B")</f>
        <v>A</v>
      </c>
      <c r="B324" s="59" t="s">
        <v>333</v>
      </c>
      <c r="C324" s="60" t="s">
        <v>16</v>
      </c>
      <c r="D324" s="61">
        <v>637.58672999999999</v>
      </c>
      <c r="E324" s="61">
        <v>2.6338300000000001</v>
      </c>
      <c r="F324" s="61">
        <v>634.9529</v>
      </c>
    </row>
    <row r="325" spans="1:6" x14ac:dyDescent="0.3">
      <c r="A325" s="43" t="str">
        <f t="shared" si="5"/>
        <v>A</v>
      </c>
      <c r="B325" s="55" t="s">
        <v>333</v>
      </c>
      <c r="C325" s="56" t="s">
        <v>17</v>
      </c>
      <c r="D325" s="57">
        <v>2951.5812999999998</v>
      </c>
      <c r="E325" s="57">
        <v>2308.9872999999998</v>
      </c>
      <c r="F325" s="57">
        <v>642.59400000000005</v>
      </c>
    </row>
    <row r="326" spans="1:6" ht="33" thickBot="1" x14ac:dyDescent="0.35">
      <c r="A326" s="43" t="str">
        <f t="shared" si="5"/>
        <v>A</v>
      </c>
      <c r="B326" s="44" t="s">
        <v>424</v>
      </c>
      <c r="C326" s="45" t="s">
        <v>425</v>
      </c>
      <c r="D326" s="63">
        <v>2764.2917299999999</v>
      </c>
      <c r="E326" s="63">
        <v>1452.8839800000001</v>
      </c>
      <c r="F326" s="63">
        <v>1311.4077499999999</v>
      </c>
    </row>
    <row r="327" spans="1:6" ht="15" thickTop="1" x14ac:dyDescent="0.3">
      <c r="A327" s="43" t="str">
        <f t="shared" si="5"/>
        <v>A</v>
      </c>
      <c r="B327" s="55" t="s">
        <v>333</v>
      </c>
      <c r="C327" s="56" t="s">
        <v>10</v>
      </c>
      <c r="D327" s="57">
        <v>2092.8605800000005</v>
      </c>
      <c r="E327" s="57">
        <v>1410.5434800000003</v>
      </c>
      <c r="F327" s="57">
        <v>682.31709999999998</v>
      </c>
    </row>
    <row r="328" spans="1:6" x14ac:dyDescent="0.3">
      <c r="A328" s="43" t="str">
        <f t="shared" si="5"/>
        <v>A</v>
      </c>
      <c r="B328" s="59" t="s">
        <v>333</v>
      </c>
      <c r="C328" s="60" t="s">
        <v>11</v>
      </c>
      <c r="D328" s="61">
        <v>800.15603999999996</v>
      </c>
      <c r="E328" s="61">
        <v>664.03941999999995</v>
      </c>
      <c r="F328" s="61">
        <v>136.11662000000001</v>
      </c>
    </row>
    <row r="329" spans="1:6" x14ac:dyDescent="0.3">
      <c r="A329" s="43" t="str">
        <f t="shared" si="5"/>
        <v>A</v>
      </c>
      <c r="B329" s="59" t="s">
        <v>333</v>
      </c>
      <c r="C329" s="60" t="s">
        <v>12</v>
      </c>
      <c r="D329" s="61">
        <v>1208.7026499999999</v>
      </c>
      <c r="E329" s="61">
        <v>737.03459999999995</v>
      </c>
      <c r="F329" s="61">
        <v>471.66804999999999</v>
      </c>
    </row>
    <row r="330" spans="1:6" x14ac:dyDescent="0.3">
      <c r="A330" s="43" t="str">
        <f t="shared" si="5"/>
        <v>A</v>
      </c>
      <c r="B330" s="59" t="s">
        <v>333</v>
      </c>
      <c r="C330" s="60" t="s">
        <v>2</v>
      </c>
      <c r="D330" s="61">
        <v>0.33267999999999998</v>
      </c>
      <c r="E330" s="61">
        <v>0</v>
      </c>
      <c r="F330" s="61">
        <v>0.33267999999999998</v>
      </c>
    </row>
    <row r="331" spans="1:6" x14ac:dyDescent="0.3">
      <c r="A331" s="43" t="str">
        <f t="shared" si="5"/>
        <v>A</v>
      </c>
      <c r="B331" s="59" t="s">
        <v>333</v>
      </c>
      <c r="C331" s="60" t="s">
        <v>15</v>
      </c>
      <c r="D331" s="61">
        <v>18.949460000000002</v>
      </c>
      <c r="E331" s="61">
        <v>9.4694599999999998</v>
      </c>
      <c r="F331" s="61">
        <v>9.48</v>
      </c>
    </row>
    <row r="332" spans="1:6" x14ac:dyDescent="0.3">
      <c r="A332" s="43" t="str">
        <f t="shared" si="5"/>
        <v>A</v>
      </c>
      <c r="B332" s="59" t="s">
        <v>333</v>
      </c>
      <c r="C332" s="60" t="s">
        <v>16</v>
      </c>
      <c r="D332" s="61">
        <v>64.719750000000005</v>
      </c>
      <c r="E332" s="61">
        <v>0</v>
      </c>
      <c r="F332" s="61">
        <v>64.719750000000005</v>
      </c>
    </row>
    <row r="333" spans="1:6" x14ac:dyDescent="0.3">
      <c r="A333" s="43" t="str">
        <f t="shared" si="5"/>
        <v>A</v>
      </c>
      <c r="B333" s="55" t="s">
        <v>333</v>
      </c>
      <c r="C333" s="56" t="s">
        <v>17</v>
      </c>
      <c r="D333" s="57">
        <v>671.43115</v>
      </c>
      <c r="E333" s="57">
        <v>42.340499999999999</v>
      </c>
      <c r="F333" s="57">
        <v>629.09064999999998</v>
      </c>
    </row>
    <row r="334" spans="1:6" ht="33" thickBot="1" x14ac:dyDescent="0.35">
      <c r="A334" s="43" t="str">
        <f t="shared" si="5"/>
        <v>A</v>
      </c>
      <c r="B334" s="44" t="s">
        <v>426</v>
      </c>
      <c r="C334" s="45" t="s">
        <v>427</v>
      </c>
      <c r="D334" s="63">
        <v>1272.3591899999999</v>
      </c>
      <c r="E334" s="63">
        <v>1272.3591899999999</v>
      </c>
      <c r="F334" s="63">
        <v>0</v>
      </c>
    </row>
    <row r="335" spans="1:6" ht="15" thickTop="1" x14ac:dyDescent="0.3">
      <c r="A335" s="43" t="str">
        <f t="shared" si="5"/>
        <v>A</v>
      </c>
      <c r="B335" s="55" t="s">
        <v>333</v>
      </c>
      <c r="C335" s="56" t="s">
        <v>10</v>
      </c>
      <c r="D335" s="57">
        <v>1272.3591899999999</v>
      </c>
      <c r="E335" s="57">
        <v>1272.3591899999999</v>
      </c>
      <c r="F335" s="57">
        <v>0</v>
      </c>
    </row>
    <row r="336" spans="1:6" x14ac:dyDescent="0.3">
      <c r="A336" s="43" t="str">
        <f t="shared" si="5"/>
        <v>A</v>
      </c>
      <c r="B336" s="59" t="s">
        <v>333</v>
      </c>
      <c r="C336" s="60" t="s">
        <v>11</v>
      </c>
      <c r="D336" s="61">
        <v>1097.6496099999999</v>
      </c>
      <c r="E336" s="61">
        <v>1097.6496099999999</v>
      </c>
      <c r="F336" s="61">
        <v>0</v>
      </c>
    </row>
    <row r="337" spans="1:6" x14ac:dyDescent="0.3">
      <c r="A337" s="43" t="str">
        <f t="shared" si="5"/>
        <v>A</v>
      </c>
      <c r="B337" s="59" t="s">
        <v>333</v>
      </c>
      <c r="C337" s="60" t="s">
        <v>12</v>
      </c>
      <c r="D337" s="61">
        <v>149.98095000000001</v>
      </c>
      <c r="E337" s="61">
        <v>149.98095000000001</v>
      </c>
      <c r="F337" s="61">
        <v>0</v>
      </c>
    </row>
    <row r="338" spans="1:6" x14ac:dyDescent="0.3">
      <c r="A338" s="43" t="str">
        <f t="shared" si="5"/>
        <v>A</v>
      </c>
      <c r="B338" s="59" t="s">
        <v>333</v>
      </c>
      <c r="C338" s="60" t="s">
        <v>2</v>
      </c>
      <c r="D338" s="61">
        <v>21.018039999999999</v>
      </c>
      <c r="E338" s="61">
        <v>21.018039999999999</v>
      </c>
      <c r="F338" s="61">
        <v>0</v>
      </c>
    </row>
    <row r="339" spans="1:6" x14ac:dyDescent="0.3">
      <c r="A339" s="43" t="str">
        <f t="shared" si="5"/>
        <v>A</v>
      </c>
      <c r="B339" s="59" t="s">
        <v>333</v>
      </c>
      <c r="C339" s="60" t="s">
        <v>15</v>
      </c>
      <c r="D339" s="61">
        <v>3.7105899999999998</v>
      </c>
      <c r="E339" s="61">
        <v>3.7105899999999998</v>
      </c>
      <c r="F339" s="61">
        <v>0</v>
      </c>
    </row>
    <row r="340" spans="1:6" ht="33" thickBot="1" x14ac:dyDescent="0.35">
      <c r="A340" s="43" t="str">
        <f t="shared" si="5"/>
        <v>A</v>
      </c>
      <c r="B340" s="44" t="s">
        <v>428</v>
      </c>
      <c r="C340" s="45" t="s">
        <v>429</v>
      </c>
      <c r="D340" s="63">
        <v>1367301.64543</v>
      </c>
      <c r="E340" s="63">
        <v>1270227.06231</v>
      </c>
      <c r="F340" s="63">
        <v>97074.583119999996</v>
      </c>
    </row>
    <row r="341" spans="1:6" ht="15" thickTop="1" x14ac:dyDescent="0.3">
      <c r="A341" s="43" t="str">
        <f t="shared" si="5"/>
        <v>A</v>
      </c>
      <c r="B341" s="55" t="s">
        <v>333</v>
      </c>
      <c r="C341" s="56" t="s">
        <v>10</v>
      </c>
      <c r="D341" s="57">
        <v>975439.52049999998</v>
      </c>
      <c r="E341" s="57">
        <v>893034.85566</v>
      </c>
      <c r="F341" s="57">
        <v>82404.664839999998</v>
      </c>
    </row>
    <row r="342" spans="1:6" x14ac:dyDescent="0.3">
      <c r="A342" s="43" t="str">
        <f t="shared" si="5"/>
        <v>A</v>
      </c>
      <c r="B342" s="59" t="s">
        <v>333</v>
      </c>
      <c r="C342" s="60" t="s">
        <v>11</v>
      </c>
      <c r="D342" s="61">
        <v>43037.551680000004</v>
      </c>
      <c r="E342" s="61">
        <v>14038.663960000002</v>
      </c>
      <c r="F342" s="61">
        <v>28998.887720000002</v>
      </c>
    </row>
    <row r="343" spans="1:6" x14ac:dyDescent="0.3">
      <c r="A343" s="43" t="str">
        <f t="shared" si="5"/>
        <v>A</v>
      </c>
      <c r="B343" s="59" t="s">
        <v>333</v>
      </c>
      <c r="C343" s="60" t="s">
        <v>12</v>
      </c>
      <c r="D343" s="61">
        <v>88976.944699999993</v>
      </c>
      <c r="E343" s="61">
        <v>56059.06925</v>
      </c>
      <c r="F343" s="61">
        <v>32917.87545</v>
      </c>
    </row>
    <row r="344" spans="1:6" x14ac:dyDescent="0.3">
      <c r="A344" s="43" t="str">
        <f t="shared" si="5"/>
        <v>A</v>
      </c>
      <c r="B344" s="59" t="s">
        <v>333</v>
      </c>
      <c r="C344" s="60" t="s">
        <v>14</v>
      </c>
      <c r="D344" s="61">
        <v>179822.69225999998</v>
      </c>
      <c r="E344" s="61">
        <v>179049.17916999999</v>
      </c>
      <c r="F344" s="61">
        <v>773.51309000000003</v>
      </c>
    </row>
    <row r="345" spans="1:6" x14ac:dyDescent="0.3">
      <c r="A345" s="43" t="str">
        <f t="shared" si="5"/>
        <v>A</v>
      </c>
      <c r="B345" s="59" t="s">
        <v>333</v>
      </c>
      <c r="C345" s="60" t="s">
        <v>2</v>
      </c>
      <c r="D345" s="61">
        <v>90283.039040000003</v>
      </c>
      <c r="E345" s="61">
        <v>72830.881399999998</v>
      </c>
      <c r="F345" s="61">
        <v>17452.157640000001</v>
      </c>
    </row>
    <row r="346" spans="1:6" x14ac:dyDescent="0.3">
      <c r="A346" s="43" t="str">
        <f t="shared" si="5"/>
        <v>A</v>
      </c>
      <c r="B346" s="59" t="s">
        <v>333</v>
      </c>
      <c r="C346" s="60" t="s">
        <v>15</v>
      </c>
      <c r="D346" s="61">
        <v>1019.8819000000001</v>
      </c>
      <c r="E346" s="61">
        <v>652.67592000000002</v>
      </c>
      <c r="F346" s="61">
        <v>367.20598000000001</v>
      </c>
    </row>
    <row r="347" spans="1:6" x14ac:dyDescent="0.3">
      <c r="A347" s="43" t="str">
        <f t="shared" si="5"/>
        <v>A</v>
      </c>
      <c r="B347" s="59" t="s">
        <v>333</v>
      </c>
      <c r="C347" s="60" t="s">
        <v>16</v>
      </c>
      <c r="D347" s="61">
        <v>572299.41091999982</v>
      </c>
      <c r="E347" s="61">
        <v>570404.38595999987</v>
      </c>
      <c r="F347" s="61">
        <v>1895.0249600000002</v>
      </c>
    </row>
    <row r="348" spans="1:6" x14ac:dyDescent="0.3">
      <c r="A348" s="43" t="str">
        <f t="shared" si="5"/>
        <v>A</v>
      </c>
      <c r="B348" s="55" t="s">
        <v>333</v>
      </c>
      <c r="C348" s="56" t="s">
        <v>17</v>
      </c>
      <c r="D348" s="57">
        <v>68921.097549999991</v>
      </c>
      <c r="E348" s="57">
        <v>54251.179269999993</v>
      </c>
      <c r="F348" s="57">
        <v>14669.91828</v>
      </c>
    </row>
    <row r="349" spans="1:6" x14ac:dyDescent="0.3">
      <c r="A349" s="43" t="str">
        <f t="shared" si="5"/>
        <v>A</v>
      </c>
      <c r="B349" s="55" t="s">
        <v>333</v>
      </c>
      <c r="C349" s="56" t="s">
        <v>18</v>
      </c>
      <c r="D349" s="57">
        <v>317676.87290999998</v>
      </c>
      <c r="E349" s="57">
        <v>317676.87290999998</v>
      </c>
      <c r="F349" s="57">
        <v>0</v>
      </c>
    </row>
    <row r="350" spans="1:6" x14ac:dyDescent="0.3">
      <c r="A350" s="43" t="str">
        <f t="shared" si="5"/>
        <v>A</v>
      </c>
      <c r="B350" s="55" t="s">
        <v>333</v>
      </c>
      <c r="C350" s="56" t="s">
        <v>21</v>
      </c>
      <c r="D350" s="57">
        <v>5264.1544700000004</v>
      </c>
      <c r="E350" s="57">
        <v>5264.1544700000004</v>
      </c>
      <c r="F350" s="57">
        <v>0</v>
      </c>
    </row>
    <row r="351" spans="1:6" ht="16.8" thickBot="1" x14ac:dyDescent="0.35">
      <c r="A351" s="43" t="str">
        <f t="shared" si="5"/>
        <v>A</v>
      </c>
      <c r="B351" s="44" t="s">
        <v>430</v>
      </c>
      <c r="C351" s="45" t="s">
        <v>431</v>
      </c>
      <c r="D351" s="63">
        <v>247879.93599</v>
      </c>
      <c r="E351" s="63">
        <v>246366.78534999999</v>
      </c>
      <c r="F351" s="63">
        <v>1513.1506400000001</v>
      </c>
    </row>
    <row r="352" spans="1:6" ht="15" thickTop="1" x14ac:dyDescent="0.3">
      <c r="A352" s="43" t="str">
        <f t="shared" si="5"/>
        <v>A</v>
      </c>
      <c r="B352" s="55" t="s">
        <v>333</v>
      </c>
      <c r="C352" s="56" t="s">
        <v>10</v>
      </c>
      <c r="D352" s="57">
        <v>16076.659200000002</v>
      </c>
      <c r="E352" s="57">
        <v>14713.053390000003</v>
      </c>
      <c r="F352" s="57">
        <v>1363.60581</v>
      </c>
    </row>
    <row r="353" spans="1:6" x14ac:dyDescent="0.3">
      <c r="A353" s="43" t="str">
        <f t="shared" si="5"/>
        <v>A</v>
      </c>
      <c r="B353" s="59" t="s">
        <v>333</v>
      </c>
      <c r="C353" s="60" t="s">
        <v>11</v>
      </c>
      <c r="D353" s="61">
        <v>7006.8802500000002</v>
      </c>
      <c r="E353" s="61">
        <v>6788.4105200000004</v>
      </c>
      <c r="F353" s="61">
        <v>218.46973</v>
      </c>
    </row>
    <row r="354" spans="1:6" x14ac:dyDescent="0.3">
      <c r="A354" s="43" t="str">
        <f t="shared" si="5"/>
        <v>A</v>
      </c>
      <c r="B354" s="59" t="s">
        <v>333</v>
      </c>
      <c r="C354" s="60" t="s">
        <v>12</v>
      </c>
      <c r="D354" s="61">
        <v>5519.5395500000004</v>
      </c>
      <c r="E354" s="61">
        <v>4376.6320400000004</v>
      </c>
      <c r="F354" s="61">
        <v>1142.90751</v>
      </c>
    </row>
    <row r="355" spans="1:6" x14ac:dyDescent="0.3">
      <c r="A355" s="43" t="str">
        <f t="shared" si="5"/>
        <v>A</v>
      </c>
      <c r="B355" s="59" t="s">
        <v>333</v>
      </c>
      <c r="C355" s="60" t="s">
        <v>14</v>
      </c>
      <c r="D355" s="61">
        <v>1500</v>
      </c>
      <c r="E355" s="61">
        <v>1500</v>
      </c>
      <c r="F355" s="61">
        <v>0</v>
      </c>
    </row>
    <row r="356" spans="1:6" x14ac:dyDescent="0.3">
      <c r="A356" s="43" t="str">
        <f t="shared" si="5"/>
        <v>A</v>
      </c>
      <c r="B356" s="59" t="s">
        <v>333</v>
      </c>
      <c r="C356" s="60" t="s">
        <v>2</v>
      </c>
      <c r="D356" s="61">
        <v>1904.4293599999999</v>
      </c>
      <c r="E356" s="61">
        <v>1904.4293599999999</v>
      </c>
      <c r="F356" s="61">
        <v>0</v>
      </c>
    </row>
    <row r="357" spans="1:6" x14ac:dyDescent="0.3">
      <c r="A357" s="43" t="str">
        <f t="shared" si="5"/>
        <v>A</v>
      </c>
      <c r="B357" s="59" t="s">
        <v>333</v>
      </c>
      <c r="C357" s="60" t="s">
        <v>15</v>
      </c>
      <c r="D357" s="61">
        <v>117.34465</v>
      </c>
      <c r="E357" s="61">
        <v>115.31608</v>
      </c>
      <c r="F357" s="61">
        <v>2.0285700000000002</v>
      </c>
    </row>
    <row r="358" spans="1:6" x14ac:dyDescent="0.3">
      <c r="A358" s="43" t="str">
        <f t="shared" si="5"/>
        <v>A</v>
      </c>
      <c r="B358" s="59" t="s">
        <v>333</v>
      </c>
      <c r="C358" s="60" t="s">
        <v>16</v>
      </c>
      <c r="D358" s="61">
        <v>28.465389999999999</v>
      </c>
      <c r="E358" s="61">
        <v>28.26539</v>
      </c>
      <c r="F358" s="61">
        <v>0.2</v>
      </c>
    </row>
    <row r="359" spans="1:6" x14ac:dyDescent="0.3">
      <c r="A359" s="43" t="str">
        <f t="shared" si="5"/>
        <v>A</v>
      </c>
      <c r="B359" s="55" t="s">
        <v>333</v>
      </c>
      <c r="C359" s="56" t="s">
        <v>17</v>
      </c>
      <c r="D359" s="57">
        <v>1803.2767900000001</v>
      </c>
      <c r="E359" s="57">
        <v>1653.7319600000001</v>
      </c>
      <c r="F359" s="57">
        <v>149.54482999999999</v>
      </c>
    </row>
    <row r="360" spans="1:6" x14ac:dyDescent="0.3">
      <c r="A360" s="43" t="str">
        <f t="shared" si="5"/>
        <v>A</v>
      </c>
      <c r="B360" s="55" t="s">
        <v>333</v>
      </c>
      <c r="C360" s="56" t="s">
        <v>18</v>
      </c>
      <c r="D360" s="57">
        <v>230000</v>
      </c>
      <c r="E360" s="57">
        <v>230000</v>
      </c>
      <c r="F360" s="57">
        <v>0</v>
      </c>
    </row>
    <row r="361" spans="1:6" ht="16.8" thickBot="1" x14ac:dyDescent="0.35">
      <c r="A361" s="43" t="str">
        <f t="shared" si="5"/>
        <v>A</v>
      </c>
      <c r="B361" s="44" t="s">
        <v>432</v>
      </c>
      <c r="C361" s="45" t="s">
        <v>433</v>
      </c>
      <c r="D361" s="63">
        <v>1748.3294899999999</v>
      </c>
      <c r="E361" s="63">
        <v>1726.2390599999999</v>
      </c>
      <c r="F361" s="63">
        <v>22.090429999999998</v>
      </c>
    </row>
    <row r="362" spans="1:6" ht="15" thickTop="1" x14ac:dyDescent="0.3">
      <c r="A362" s="43" t="str">
        <f t="shared" si="5"/>
        <v>A</v>
      </c>
      <c r="B362" s="55" t="s">
        <v>333</v>
      </c>
      <c r="C362" s="56" t="s">
        <v>10</v>
      </c>
      <c r="D362" s="57">
        <v>1669.5104899999999</v>
      </c>
      <c r="E362" s="57">
        <v>1647.4200599999999</v>
      </c>
      <c r="F362" s="57">
        <v>22.090429999999998</v>
      </c>
    </row>
    <row r="363" spans="1:6" x14ac:dyDescent="0.3">
      <c r="A363" s="43" t="str">
        <f t="shared" si="5"/>
        <v>A</v>
      </c>
      <c r="B363" s="59" t="s">
        <v>333</v>
      </c>
      <c r="C363" s="60" t="s">
        <v>11</v>
      </c>
      <c r="D363" s="61">
        <v>1187.31736</v>
      </c>
      <c r="E363" s="61">
        <v>1187.31736</v>
      </c>
      <c r="F363" s="61">
        <v>0</v>
      </c>
    </row>
    <row r="364" spans="1:6" x14ac:dyDescent="0.3">
      <c r="A364" s="43" t="str">
        <f t="shared" si="5"/>
        <v>A</v>
      </c>
      <c r="B364" s="59" t="s">
        <v>333</v>
      </c>
      <c r="C364" s="60" t="s">
        <v>12</v>
      </c>
      <c r="D364" s="61">
        <v>464.95783999999998</v>
      </c>
      <c r="E364" s="61">
        <v>442.88668999999999</v>
      </c>
      <c r="F364" s="61">
        <v>22.071149999999999</v>
      </c>
    </row>
    <row r="365" spans="1:6" x14ac:dyDescent="0.3">
      <c r="A365" s="43" t="str">
        <f t="shared" si="5"/>
        <v>A</v>
      </c>
      <c r="B365" s="59" t="s">
        <v>333</v>
      </c>
      <c r="C365" s="60" t="s">
        <v>15</v>
      </c>
      <c r="D365" s="61">
        <v>12.103949999999999</v>
      </c>
      <c r="E365" s="61">
        <v>12.103949999999999</v>
      </c>
      <c r="F365" s="61">
        <v>0</v>
      </c>
    </row>
    <row r="366" spans="1:6" x14ac:dyDescent="0.3">
      <c r="A366" s="43" t="str">
        <f t="shared" si="5"/>
        <v>A</v>
      </c>
      <c r="B366" s="59" t="s">
        <v>333</v>
      </c>
      <c r="C366" s="60" t="s">
        <v>16</v>
      </c>
      <c r="D366" s="61">
        <v>5.1313399999999998</v>
      </c>
      <c r="E366" s="61">
        <v>5.1120599999999996</v>
      </c>
      <c r="F366" s="61">
        <v>1.9279999999999999E-2</v>
      </c>
    </row>
    <row r="367" spans="1:6" x14ac:dyDescent="0.3">
      <c r="A367" s="43" t="str">
        <f t="shared" si="5"/>
        <v>A</v>
      </c>
      <c r="B367" s="55" t="s">
        <v>333</v>
      </c>
      <c r="C367" s="56" t="s">
        <v>17</v>
      </c>
      <c r="D367" s="57">
        <v>78.819000000000003</v>
      </c>
      <c r="E367" s="57">
        <v>78.819000000000003</v>
      </c>
      <c r="F367" s="57">
        <v>0</v>
      </c>
    </row>
    <row r="368" spans="1:6" ht="16.8" thickBot="1" x14ac:dyDescent="0.35">
      <c r="A368" s="43" t="str">
        <f t="shared" si="5"/>
        <v>A</v>
      </c>
      <c r="B368" s="44" t="s">
        <v>434</v>
      </c>
      <c r="C368" s="45" t="s">
        <v>435</v>
      </c>
      <c r="D368" s="63">
        <v>2247.6936900000001</v>
      </c>
      <c r="E368" s="63">
        <v>1191.5600100000001</v>
      </c>
      <c r="F368" s="63">
        <v>1056.1336800000001</v>
      </c>
    </row>
    <row r="369" spans="1:6" ht="15" thickTop="1" x14ac:dyDescent="0.3">
      <c r="A369" s="43" t="str">
        <f t="shared" si="5"/>
        <v>A</v>
      </c>
      <c r="B369" s="55" t="s">
        <v>333</v>
      </c>
      <c r="C369" s="56" t="s">
        <v>10</v>
      </c>
      <c r="D369" s="57">
        <v>2064.6422900000002</v>
      </c>
      <c r="E369" s="57">
        <v>1016.82361</v>
      </c>
      <c r="F369" s="57">
        <v>1047.8186800000001</v>
      </c>
    </row>
    <row r="370" spans="1:6" x14ac:dyDescent="0.3">
      <c r="A370" s="43" t="str">
        <f t="shared" si="5"/>
        <v>A</v>
      </c>
      <c r="B370" s="59" t="s">
        <v>333</v>
      </c>
      <c r="C370" s="60" t="s">
        <v>11</v>
      </c>
      <c r="D370" s="61">
        <v>1289.3183200000001</v>
      </c>
      <c r="E370" s="61">
        <v>852</v>
      </c>
      <c r="F370" s="61">
        <v>437.31832000000003</v>
      </c>
    </row>
    <row r="371" spans="1:6" x14ac:dyDescent="0.3">
      <c r="A371" s="43" t="str">
        <f t="shared" si="5"/>
        <v>A</v>
      </c>
      <c r="B371" s="59" t="s">
        <v>333</v>
      </c>
      <c r="C371" s="60" t="s">
        <v>12</v>
      </c>
      <c r="D371" s="61">
        <v>602.47438</v>
      </c>
      <c r="E371" s="61">
        <v>107.79588</v>
      </c>
      <c r="F371" s="61">
        <v>494.67849999999999</v>
      </c>
    </row>
    <row r="372" spans="1:6" x14ac:dyDescent="0.3">
      <c r="A372" s="43" t="str">
        <f t="shared" si="5"/>
        <v>A</v>
      </c>
      <c r="B372" s="59" t="s">
        <v>333</v>
      </c>
      <c r="C372" s="60" t="s">
        <v>2</v>
      </c>
      <c r="D372" s="61">
        <v>104.47</v>
      </c>
      <c r="E372" s="61">
        <v>0</v>
      </c>
      <c r="F372" s="61">
        <v>104.47</v>
      </c>
    </row>
    <row r="373" spans="1:6" x14ac:dyDescent="0.3">
      <c r="A373" s="43" t="str">
        <f t="shared" si="5"/>
        <v>A</v>
      </c>
      <c r="B373" s="59" t="s">
        <v>333</v>
      </c>
      <c r="C373" s="60" t="s">
        <v>15</v>
      </c>
      <c r="D373" s="61">
        <v>17.247730000000001</v>
      </c>
      <c r="E373" s="61">
        <v>17.247730000000001</v>
      </c>
      <c r="F373" s="61">
        <v>0</v>
      </c>
    </row>
    <row r="374" spans="1:6" x14ac:dyDescent="0.3">
      <c r="A374" s="43" t="str">
        <f t="shared" si="5"/>
        <v>A</v>
      </c>
      <c r="B374" s="59" t="s">
        <v>333</v>
      </c>
      <c r="C374" s="60" t="s">
        <v>16</v>
      </c>
      <c r="D374" s="61">
        <v>51.131860000000003</v>
      </c>
      <c r="E374" s="61">
        <v>39.78</v>
      </c>
      <c r="F374" s="61">
        <v>11.35186</v>
      </c>
    </row>
    <row r="375" spans="1:6" x14ac:dyDescent="0.3">
      <c r="A375" s="43" t="str">
        <f t="shared" si="5"/>
        <v>A</v>
      </c>
      <c r="B375" s="55" t="s">
        <v>333</v>
      </c>
      <c r="C375" s="56" t="s">
        <v>17</v>
      </c>
      <c r="D375" s="57">
        <v>183.0514</v>
      </c>
      <c r="E375" s="57">
        <v>174.7364</v>
      </c>
      <c r="F375" s="57">
        <v>8.3149999999999995</v>
      </c>
    </row>
    <row r="376" spans="1:6" ht="33" thickBot="1" x14ac:dyDescent="0.35">
      <c r="A376" s="43" t="str">
        <f t="shared" si="5"/>
        <v>A</v>
      </c>
      <c r="B376" s="44" t="s">
        <v>436</v>
      </c>
      <c r="C376" s="45" t="s">
        <v>437</v>
      </c>
      <c r="D376" s="63">
        <v>1053.9951899999999</v>
      </c>
      <c r="E376" s="63">
        <v>1053.9951899999999</v>
      </c>
      <c r="F376" s="63">
        <v>0</v>
      </c>
    </row>
    <row r="377" spans="1:6" ht="15" thickTop="1" x14ac:dyDescent="0.3">
      <c r="A377" s="43" t="str">
        <f t="shared" si="5"/>
        <v>A</v>
      </c>
      <c r="B377" s="55" t="s">
        <v>333</v>
      </c>
      <c r="C377" s="56" t="s">
        <v>10</v>
      </c>
      <c r="D377" s="57">
        <v>832.62118999999996</v>
      </c>
      <c r="E377" s="57">
        <v>832.62118999999996</v>
      </c>
      <c r="F377" s="57">
        <v>0</v>
      </c>
    </row>
    <row r="378" spans="1:6" x14ac:dyDescent="0.3">
      <c r="A378" s="43" t="str">
        <f t="shared" si="5"/>
        <v>A</v>
      </c>
      <c r="B378" s="59" t="s">
        <v>333</v>
      </c>
      <c r="C378" s="60" t="s">
        <v>11</v>
      </c>
      <c r="D378" s="61">
        <v>633.78009999999995</v>
      </c>
      <c r="E378" s="61">
        <v>633.78009999999995</v>
      </c>
      <c r="F378" s="61">
        <v>0</v>
      </c>
    </row>
    <row r="379" spans="1:6" x14ac:dyDescent="0.3">
      <c r="A379" s="43" t="str">
        <f t="shared" si="5"/>
        <v>A</v>
      </c>
      <c r="B379" s="59" t="s">
        <v>333</v>
      </c>
      <c r="C379" s="60" t="s">
        <v>12</v>
      </c>
      <c r="D379" s="61">
        <v>182.11595</v>
      </c>
      <c r="E379" s="61">
        <v>182.11595</v>
      </c>
      <c r="F379" s="61">
        <v>0</v>
      </c>
    </row>
    <row r="380" spans="1:6" x14ac:dyDescent="0.3">
      <c r="A380" s="43" t="str">
        <f t="shared" si="5"/>
        <v>A</v>
      </c>
      <c r="B380" s="59" t="s">
        <v>333</v>
      </c>
      <c r="C380" s="60" t="s">
        <v>15</v>
      </c>
      <c r="D380" s="61">
        <v>15.16342</v>
      </c>
      <c r="E380" s="61">
        <v>15.16342</v>
      </c>
      <c r="F380" s="61">
        <v>0</v>
      </c>
    </row>
    <row r="381" spans="1:6" x14ac:dyDescent="0.3">
      <c r="A381" s="43" t="str">
        <f t="shared" si="5"/>
        <v>A</v>
      </c>
      <c r="B381" s="59" t="s">
        <v>333</v>
      </c>
      <c r="C381" s="60" t="s">
        <v>16</v>
      </c>
      <c r="D381" s="61">
        <v>1.56172</v>
      </c>
      <c r="E381" s="61">
        <v>1.56172</v>
      </c>
      <c r="F381" s="61">
        <v>0</v>
      </c>
    </row>
    <row r="382" spans="1:6" x14ac:dyDescent="0.3">
      <c r="A382" s="43" t="str">
        <f t="shared" si="5"/>
        <v>A</v>
      </c>
      <c r="B382" s="55" t="s">
        <v>333</v>
      </c>
      <c r="C382" s="56" t="s">
        <v>17</v>
      </c>
      <c r="D382" s="57">
        <v>221.374</v>
      </c>
      <c r="E382" s="57">
        <v>221.374</v>
      </c>
      <c r="F382" s="57">
        <v>0</v>
      </c>
    </row>
    <row r="383" spans="1:6" ht="16.8" thickBot="1" x14ac:dyDescent="0.35">
      <c r="A383" s="43" t="str">
        <f t="shared" si="5"/>
        <v>A</v>
      </c>
      <c r="B383" s="44" t="s">
        <v>438</v>
      </c>
      <c r="C383" s="45" t="s">
        <v>439</v>
      </c>
      <c r="D383" s="63">
        <v>27162.04016</v>
      </c>
      <c r="E383" s="63">
        <v>19998.23144</v>
      </c>
      <c r="F383" s="63">
        <v>7163.80872</v>
      </c>
    </row>
    <row r="384" spans="1:6" ht="15" thickTop="1" x14ac:dyDescent="0.3">
      <c r="A384" s="43" t="str">
        <f t="shared" si="5"/>
        <v>A</v>
      </c>
      <c r="B384" s="55" t="s">
        <v>333</v>
      </c>
      <c r="C384" s="56" t="s">
        <v>10</v>
      </c>
      <c r="D384" s="57">
        <v>25988.192129999999</v>
      </c>
      <c r="E384" s="57">
        <v>18824.383409999999</v>
      </c>
      <c r="F384" s="57">
        <v>7163.80872</v>
      </c>
    </row>
    <row r="385" spans="1:6" x14ac:dyDescent="0.3">
      <c r="A385" s="43" t="str">
        <f t="shared" si="5"/>
        <v>A</v>
      </c>
      <c r="B385" s="59" t="s">
        <v>333</v>
      </c>
      <c r="C385" s="60" t="s">
        <v>11</v>
      </c>
      <c r="D385" s="61">
        <v>1646.59347</v>
      </c>
      <c r="E385" s="61">
        <v>1646.59347</v>
      </c>
      <c r="F385" s="61">
        <v>0</v>
      </c>
    </row>
    <row r="386" spans="1:6" x14ac:dyDescent="0.3">
      <c r="A386" s="43" t="str">
        <f t="shared" si="5"/>
        <v>A</v>
      </c>
      <c r="B386" s="59" t="s">
        <v>333</v>
      </c>
      <c r="C386" s="60" t="s">
        <v>12</v>
      </c>
      <c r="D386" s="61">
        <v>24032.245129999999</v>
      </c>
      <c r="E386" s="61">
        <v>16868.436409999998</v>
      </c>
      <c r="F386" s="61">
        <v>7163.80872</v>
      </c>
    </row>
    <row r="387" spans="1:6" x14ac:dyDescent="0.3">
      <c r="A387" s="43" t="str">
        <f t="shared" si="5"/>
        <v>A</v>
      </c>
      <c r="B387" s="59" t="s">
        <v>333</v>
      </c>
      <c r="C387" s="60" t="s">
        <v>14</v>
      </c>
      <c r="D387" s="61">
        <v>227.75</v>
      </c>
      <c r="E387" s="61">
        <v>227.75</v>
      </c>
      <c r="F387" s="61">
        <v>0</v>
      </c>
    </row>
    <row r="388" spans="1:6" x14ac:dyDescent="0.3">
      <c r="A388" s="43" t="str">
        <f t="shared" ref="A388:A451" si="6">IF(OR(D388&lt;&gt;0,),"A","B")</f>
        <v>A</v>
      </c>
      <c r="B388" s="59" t="s">
        <v>333</v>
      </c>
      <c r="C388" s="60" t="s">
        <v>15</v>
      </c>
      <c r="D388" s="61">
        <v>76.661079999999998</v>
      </c>
      <c r="E388" s="61">
        <v>76.661079999999998</v>
      </c>
      <c r="F388" s="61">
        <v>0</v>
      </c>
    </row>
    <row r="389" spans="1:6" x14ac:dyDescent="0.3">
      <c r="A389" s="43" t="str">
        <f t="shared" si="6"/>
        <v>A</v>
      </c>
      <c r="B389" s="59" t="s">
        <v>333</v>
      </c>
      <c r="C389" s="60" t="s">
        <v>16</v>
      </c>
      <c r="D389" s="61">
        <v>4.94245</v>
      </c>
      <c r="E389" s="61">
        <v>4.94245</v>
      </c>
      <c r="F389" s="61">
        <v>0</v>
      </c>
    </row>
    <row r="390" spans="1:6" x14ac:dyDescent="0.3">
      <c r="A390" s="43" t="str">
        <f t="shared" si="6"/>
        <v>A</v>
      </c>
      <c r="B390" s="55" t="s">
        <v>333</v>
      </c>
      <c r="C390" s="56" t="s">
        <v>17</v>
      </c>
      <c r="D390" s="57">
        <v>1173.8480300000001</v>
      </c>
      <c r="E390" s="57">
        <v>1173.8480300000001</v>
      </c>
      <c r="F390" s="57">
        <v>0</v>
      </c>
    </row>
    <row r="391" spans="1:6" ht="16.8" thickBot="1" x14ac:dyDescent="0.35">
      <c r="A391" s="43" t="str">
        <f t="shared" si="6"/>
        <v>A</v>
      </c>
      <c r="B391" s="44" t="s">
        <v>440</v>
      </c>
      <c r="C391" s="45" t="s">
        <v>441</v>
      </c>
      <c r="D391" s="63">
        <v>393526.55349000002</v>
      </c>
      <c r="E391" s="63">
        <v>369866.26969000004</v>
      </c>
      <c r="F391" s="63">
        <v>23660.283800000001</v>
      </c>
    </row>
    <row r="392" spans="1:6" ht="15" thickTop="1" x14ac:dyDescent="0.3">
      <c r="A392" s="43" t="str">
        <f t="shared" si="6"/>
        <v>A</v>
      </c>
      <c r="B392" s="55" t="s">
        <v>333</v>
      </c>
      <c r="C392" s="56" t="s">
        <v>10</v>
      </c>
      <c r="D392" s="57">
        <v>354388.45416000002</v>
      </c>
      <c r="E392" s="57">
        <v>334432.92399000004</v>
      </c>
      <c r="F392" s="57">
        <v>19955.530170000002</v>
      </c>
    </row>
    <row r="393" spans="1:6" x14ac:dyDescent="0.3">
      <c r="A393" s="43" t="str">
        <f t="shared" si="6"/>
        <v>A</v>
      </c>
      <c r="B393" s="59" t="s">
        <v>333</v>
      </c>
      <c r="C393" s="60" t="s">
        <v>11</v>
      </c>
      <c r="D393" s="61">
        <v>8182.4544100000003</v>
      </c>
      <c r="E393" s="61">
        <v>0</v>
      </c>
      <c r="F393" s="61">
        <v>8182.4544100000003</v>
      </c>
    </row>
    <row r="394" spans="1:6" x14ac:dyDescent="0.3">
      <c r="A394" s="43" t="str">
        <f t="shared" si="6"/>
        <v>A</v>
      </c>
      <c r="B394" s="59" t="s">
        <v>333</v>
      </c>
      <c r="C394" s="60" t="s">
        <v>12</v>
      </c>
      <c r="D394" s="61">
        <v>13164.31107</v>
      </c>
      <c r="E394" s="61">
        <v>5394.7299899999998</v>
      </c>
      <c r="F394" s="61">
        <v>7769.5810799999999</v>
      </c>
    </row>
    <row r="395" spans="1:6" x14ac:dyDescent="0.3">
      <c r="A395" s="43" t="str">
        <f t="shared" si="6"/>
        <v>A</v>
      </c>
      <c r="B395" s="59" t="s">
        <v>333</v>
      </c>
      <c r="C395" s="60" t="s">
        <v>14</v>
      </c>
      <c r="D395" s="61">
        <v>8155</v>
      </c>
      <c r="E395" s="61">
        <v>8155</v>
      </c>
      <c r="F395" s="61">
        <v>0</v>
      </c>
    </row>
    <row r="396" spans="1:6" x14ac:dyDescent="0.3">
      <c r="A396" s="43" t="str">
        <f t="shared" si="6"/>
        <v>A</v>
      </c>
      <c r="B396" s="59" t="s">
        <v>333</v>
      </c>
      <c r="C396" s="60" t="s">
        <v>2</v>
      </c>
      <c r="D396" s="61">
        <v>3193.48</v>
      </c>
      <c r="E396" s="61">
        <v>0</v>
      </c>
      <c r="F396" s="61">
        <v>3193.48</v>
      </c>
    </row>
    <row r="397" spans="1:6" x14ac:dyDescent="0.3">
      <c r="A397" s="43" t="str">
        <f t="shared" si="6"/>
        <v>A</v>
      </c>
      <c r="B397" s="59" t="s">
        <v>333</v>
      </c>
      <c r="C397" s="60" t="s">
        <v>15</v>
      </c>
      <c r="D397" s="61">
        <v>152.53192999999999</v>
      </c>
      <c r="E397" s="61">
        <v>0</v>
      </c>
      <c r="F397" s="61">
        <v>152.53192999999999</v>
      </c>
    </row>
    <row r="398" spans="1:6" x14ac:dyDescent="0.3">
      <c r="A398" s="43" t="str">
        <f t="shared" si="6"/>
        <v>A</v>
      </c>
      <c r="B398" s="59" t="s">
        <v>333</v>
      </c>
      <c r="C398" s="60" t="s">
        <v>16</v>
      </c>
      <c r="D398" s="61">
        <v>321540.67675000004</v>
      </c>
      <c r="E398" s="61">
        <v>320883.19400000002</v>
      </c>
      <c r="F398" s="61">
        <v>657.48275000000001</v>
      </c>
    </row>
    <row r="399" spans="1:6" x14ac:dyDescent="0.3">
      <c r="A399" s="43" t="str">
        <f t="shared" si="6"/>
        <v>A</v>
      </c>
      <c r="B399" s="55" t="s">
        <v>333</v>
      </c>
      <c r="C399" s="56" t="s">
        <v>17</v>
      </c>
      <c r="D399" s="57">
        <v>39138.099329999997</v>
      </c>
      <c r="E399" s="57">
        <v>35433.345699999998</v>
      </c>
      <c r="F399" s="57">
        <v>3704.7536300000002</v>
      </c>
    </row>
    <row r="400" spans="1:6" ht="16.8" thickBot="1" x14ac:dyDescent="0.35">
      <c r="A400" s="43" t="str">
        <f t="shared" si="6"/>
        <v>A</v>
      </c>
      <c r="B400" s="44" t="s">
        <v>442</v>
      </c>
      <c r="C400" s="45" t="s">
        <v>443</v>
      </c>
      <c r="D400" s="63">
        <v>233561.49074000001</v>
      </c>
      <c r="E400" s="63">
        <v>231526.94080000001</v>
      </c>
      <c r="F400" s="63">
        <v>2034.5499399999999</v>
      </c>
    </row>
    <row r="401" spans="1:6" ht="15" thickTop="1" x14ac:dyDescent="0.3">
      <c r="A401" s="43" t="str">
        <f t="shared" si="6"/>
        <v>A</v>
      </c>
      <c r="B401" s="55" t="s">
        <v>333</v>
      </c>
      <c r="C401" s="56" t="s">
        <v>10</v>
      </c>
      <c r="D401" s="57">
        <v>233346.95383999997</v>
      </c>
      <c r="E401" s="57">
        <v>231312.40389999998</v>
      </c>
      <c r="F401" s="57">
        <v>2034.5499399999999</v>
      </c>
    </row>
    <row r="402" spans="1:6" x14ac:dyDescent="0.3">
      <c r="A402" s="43" t="str">
        <f t="shared" si="6"/>
        <v>A</v>
      </c>
      <c r="B402" s="59" t="s">
        <v>333</v>
      </c>
      <c r="C402" s="60" t="s">
        <v>11</v>
      </c>
      <c r="D402" s="61">
        <v>1938.9757099999999</v>
      </c>
      <c r="E402" s="61">
        <v>1938.9757099999999</v>
      </c>
      <c r="F402" s="61">
        <v>0</v>
      </c>
    </row>
    <row r="403" spans="1:6" x14ac:dyDescent="0.3">
      <c r="A403" s="43" t="str">
        <f t="shared" si="6"/>
        <v>A</v>
      </c>
      <c r="B403" s="59" t="s">
        <v>333</v>
      </c>
      <c r="C403" s="60" t="s">
        <v>12</v>
      </c>
      <c r="D403" s="61">
        <v>11790.005580000001</v>
      </c>
      <c r="E403" s="61">
        <v>10528.968730000001</v>
      </c>
      <c r="F403" s="61">
        <v>1261.03685</v>
      </c>
    </row>
    <row r="404" spans="1:6" x14ac:dyDescent="0.3">
      <c r="A404" s="43" t="str">
        <f t="shared" si="6"/>
        <v>A</v>
      </c>
      <c r="B404" s="59" t="s">
        <v>333</v>
      </c>
      <c r="C404" s="60" t="s">
        <v>14</v>
      </c>
      <c r="D404" s="61">
        <v>148312.97772999998</v>
      </c>
      <c r="E404" s="61">
        <v>147539.46463999999</v>
      </c>
      <c r="F404" s="61">
        <v>773.51309000000003</v>
      </c>
    </row>
    <row r="405" spans="1:6" x14ac:dyDescent="0.3">
      <c r="A405" s="43" t="str">
        <f t="shared" si="6"/>
        <v>A</v>
      </c>
      <c r="B405" s="59" t="s">
        <v>333</v>
      </c>
      <c r="C405" s="60" t="s">
        <v>2</v>
      </c>
      <c r="D405" s="61">
        <v>70896.485919999992</v>
      </c>
      <c r="E405" s="61">
        <v>70896.485919999992</v>
      </c>
      <c r="F405" s="61">
        <v>0</v>
      </c>
    </row>
    <row r="406" spans="1:6" x14ac:dyDescent="0.3">
      <c r="A406" s="43" t="str">
        <f t="shared" si="6"/>
        <v>A</v>
      </c>
      <c r="B406" s="59" t="s">
        <v>333</v>
      </c>
      <c r="C406" s="60" t="s">
        <v>15</v>
      </c>
      <c r="D406" s="61">
        <v>392.90795000000003</v>
      </c>
      <c r="E406" s="61">
        <v>392.90795000000003</v>
      </c>
      <c r="F406" s="61">
        <v>0</v>
      </c>
    </row>
    <row r="407" spans="1:6" x14ac:dyDescent="0.3">
      <c r="A407" s="43" t="str">
        <f t="shared" si="6"/>
        <v>A</v>
      </c>
      <c r="B407" s="59" t="s">
        <v>333</v>
      </c>
      <c r="C407" s="60" t="s">
        <v>16</v>
      </c>
      <c r="D407" s="61">
        <v>15.600949999999999</v>
      </c>
      <c r="E407" s="61">
        <v>15.600949999999999</v>
      </c>
      <c r="F407" s="61">
        <v>0</v>
      </c>
    </row>
    <row r="408" spans="1:6" x14ac:dyDescent="0.3">
      <c r="A408" s="43" t="str">
        <f t="shared" si="6"/>
        <v>A</v>
      </c>
      <c r="B408" s="55" t="s">
        <v>333</v>
      </c>
      <c r="C408" s="56" t="s">
        <v>17</v>
      </c>
      <c r="D408" s="57">
        <v>214.5369</v>
      </c>
      <c r="E408" s="57">
        <v>214.5369</v>
      </c>
      <c r="F408" s="57">
        <v>0</v>
      </c>
    </row>
    <row r="409" spans="1:6" ht="16.8" thickBot="1" x14ac:dyDescent="0.35">
      <c r="A409" s="43" t="str">
        <f t="shared" si="6"/>
        <v>A</v>
      </c>
      <c r="B409" s="44" t="s">
        <v>444</v>
      </c>
      <c r="C409" s="45" t="s">
        <v>445</v>
      </c>
      <c r="D409" s="63">
        <v>4039.9040599999998</v>
      </c>
      <c r="E409" s="63">
        <v>4039.9040599999998</v>
      </c>
      <c r="F409" s="63">
        <v>0</v>
      </c>
    </row>
    <row r="410" spans="1:6" ht="15" thickTop="1" x14ac:dyDescent="0.3">
      <c r="A410" s="43" t="str">
        <f t="shared" si="6"/>
        <v>A</v>
      </c>
      <c r="B410" s="55" t="s">
        <v>333</v>
      </c>
      <c r="C410" s="56" t="s">
        <v>10</v>
      </c>
      <c r="D410" s="57">
        <v>3942.2301600000001</v>
      </c>
      <c r="E410" s="57">
        <v>3942.2301600000001</v>
      </c>
      <c r="F410" s="57">
        <v>0</v>
      </c>
    </row>
    <row r="411" spans="1:6" x14ac:dyDescent="0.3">
      <c r="A411" s="43" t="str">
        <f t="shared" si="6"/>
        <v>A</v>
      </c>
      <c r="B411" s="59" t="s">
        <v>333</v>
      </c>
      <c r="C411" s="60" t="s">
        <v>11</v>
      </c>
      <c r="D411" s="61">
        <v>1938.9757099999999</v>
      </c>
      <c r="E411" s="61">
        <v>1938.9757099999999</v>
      </c>
      <c r="F411" s="61">
        <v>0</v>
      </c>
    </row>
    <row r="412" spans="1:6" x14ac:dyDescent="0.3">
      <c r="A412" s="43" t="str">
        <f t="shared" si="6"/>
        <v>A</v>
      </c>
      <c r="B412" s="59" t="s">
        <v>333</v>
      </c>
      <c r="C412" s="60" t="s">
        <v>12</v>
      </c>
      <c r="D412" s="61">
        <v>1967.70516</v>
      </c>
      <c r="E412" s="61">
        <v>1967.70516</v>
      </c>
      <c r="F412" s="61">
        <v>0</v>
      </c>
    </row>
    <row r="413" spans="1:6" x14ac:dyDescent="0.3">
      <c r="A413" s="43" t="str">
        <f t="shared" si="6"/>
        <v>A</v>
      </c>
      <c r="B413" s="59" t="s">
        <v>333</v>
      </c>
      <c r="C413" s="60" t="s">
        <v>15</v>
      </c>
      <c r="D413" s="61">
        <v>19.948340000000002</v>
      </c>
      <c r="E413" s="61">
        <v>19.948340000000002</v>
      </c>
      <c r="F413" s="61">
        <v>0</v>
      </c>
    </row>
    <row r="414" spans="1:6" x14ac:dyDescent="0.3">
      <c r="A414" s="43" t="str">
        <f t="shared" si="6"/>
        <v>A</v>
      </c>
      <c r="B414" s="59" t="s">
        <v>333</v>
      </c>
      <c r="C414" s="60" t="s">
        <v>16</v>
      </c>
      <c r="D414" s="61">
        <v>15.600949999999999</v>
      </c>
      <c r="E414" s="61">
        <v>15.600949999999999</v>
      </c>
      <c r="F414" s="61">
        <v>0</v>
      </c>
    </row>
    <row r="415" spans="1:6" x14ac:dyDescent="0.3">
      <c r="A415" s="43" t="str">
        <f t="shared" si="6"/>
        <v>A</v>
      </c>
      <c r="B415" s="55" t="s">
        <v>333</v>
      </c>
      <c r="C415" s="56" t="s">
        <v>17</v>
      </c>
      <c r="D415" s="57">
        <v>97.673900000000003</v>
      </c>
      <c r="E415" s="57">
        <v>97.673900000000003</v>
      </c>
      <c r="F415" s="57">
        <v>0</v>
      </c>
    </row>
    <row r="416" spans="1:6" ht="16.8" thickBot="1" x14ac:dyDescent="0.35">
      <c r="A416" s="43" t="str">
        <f t="shared" si="6"/>
        <v>A</v>
      </c>
      <c r="B416" s="44" t="s">
        <v>446</v>
      </c>
      <c r="C416" s="45" t="s">
        <v>447</v>
      </c>
      <c r="D416" s="63">
        <v>229148.62707000002</v>
      </c>
      <c r="E416" s="63">
        <v>227114.07713000002</v>
      </c>
      <c r="F416" s="63">
        <v>2034.5499399999999</v>
      </c>
    </row>
    <row r="417" spans="1:6" ht="15" thickTop="1" x14ac:dyDescent="0.3">
      <c r="A417" s="43" t="str">
        <f t="shared" si="6"/>
        <v>A</v>
      </c>
      <c r="B417" s="55" t="s">
        <v>333</v>
      </c>
      <c r="C417" s="56" t="s">
        <v>10</v>
      </c>
      <c r="D417" s="57">
        <v>229031.76406999998</v>
      </c>
      <c r="E417" s="57">
        <v>226997.21412999998</v>
      </c>
      <c r="F417" s="57">
        <v>2034.5499399999999</v>
      </c>
    </row>
    <row r="418" spans="1:6" x14ac:dyDescent="0.3">
      <c r="A418" s="43" t="str">
        <f t="shared" si="6"/>
        <v>A</v>
      </c>
      <c r="B418" s="59" t="s">
        <v>333</v>
      </c>
      <c r="C418" s="60" t="s">
        <v>12</v>
      </c>
      <c r="D418" s="61">
        <v>9822.3004199999996</v>
      </c>
      <c r="E418" s="61">
        <v>8561.2635699999992</v>
      </c>
      <c r="F418" s="61">
        <v>1261.03685</v>
      </c>
    </row>
    <row r="419" spans="1:6" x14ac:dyDescent="0.3">
      <c r="A419" s="43" t="str">
        <f t="shared" si="6"/>
        <v>A</v>
      </c>
      <c r="B419" s="59" t="s">
        <v>333</v>
      </c>
      <c r="C419" s="60" t="s">
        <v>14</v>
      </c>
      <c r="D419" s="61">
        <v>148312.97772999998</v>
      </c>
      <c r="E419" s="61">
        <v>147539.46463999999</v>
      </c>
      <c r="F419" s="61">
        <v>773.51309000000003</v>
      </c>
    </row>
    <row r="420" spans="1:6" x14ac:dyDescent="0.3">
      <c r="A420" s="43" t="str">
        <f t="shared" si="6"/>
        <v>A</v>
      </c>
      <c r="B420" s="59" t="s">
        <v>333</v>
      </c>
      <c r="C420" s="60" t="s">
        <v>2</v>
      </c>
      <c r="D420" s="61">
        <v>70896.485919999992</v>
      </c>
      <c r="E420" s="61">
        <v>70896.485919999992</v>
      </c>
      <c r="F420" s="61">
        <v>0</v>
      </c>
    </row>
    <row r="421" spans="1:6" x14ac:dyDescent="0.3">
      <c r="A421" s="43" t="str">
        <f t="shared" si="6"/>
        <v>A</v>
      </c>
      <c r="B421" s="55" t="s">
        <v>333</v>
      </c>
      <c r="C421" s="56" t="s">
        <v>17</v>
      </c>
      <c r="D421" s="57">
        <v>116.863</v>
      </c>
      <c r="E421" s="57">
        <v>116.863</v>
      </c>
      <c r="F421" s="57">
        <v>0</v>
      </c>
    </row>
    <row r="422" spans="1:6" ht="33" thickBot="1" x14ac:dyDescent="0.35">
      <c r="A422" s="43" t="str">
        <f t="shared" si="6"/>
        <v>A</v>
      </c>
      <c r="B422" s="44" t="s">
        <v>448</v>
      </c>
      <c r="C422" s="45" t="s">
        <v>449</v>
      </c>
      <c r="D422" s="63">
        <v>372.95961</v>
      </c>
      <c r="E422" s="63">
        <v>372.95961</v>
      </c>
      <c r="F422" s="63">
        <v>0</v>
      </c>
    </row>
    <row r="423" spans="1:6" ht="15" thickTop="1" x14ac:dyDescent="0.3">
      <c r="A423" s="43" t="str">
        <f t="shared" si="6"/>
        <v>A</v>
      </c>
      <c r="B423" s="55" t="s">
        <v>333</v>
      </c>
      <c r="C423" s="56" t="s">
        <v>10</v>
      </c>
      <c r="D423" s="57">
        <v>372.95961</v>
      </c>
      <c r="E423" s="57">
        <v>372.95961</v>
      </c>
      <c r="F423" s="57">
        <v>0</v>
      </c>
    </row>
    <row r="424" spans="1:6" x14ac:dyDescent="0.3">
      <c r="A424" s="43" t="str">
        <f t="shared" si="6"/>
        <v>A</v>
      </c>
      <c r="B424" s="59" t="s">
        <v>333</v>
      </c>
      <c r="C424" s="60" t="s">
        <v>15</v>
      </c>
      <c r="D424" s="61">
        <v>372.95961</v>
      </c>
      <c r="E424" s="61">
        <v>372.95961</v>
      </c>
      <c r="F424" s="61">
        <v>0</v>
      </c>
    </row>
    <row r="425" spans="1:6" ht="33" thickBot="1" x14ac:dyDescent="0.35">
      <c r="A425" s="43" t="str">
        <f t="shared" si="6"/>
        <v>A</v>
      </c>
      <c r="B425" s="44" t="s">
        <v>450</v>
      </c>
      <c r="C425" s="45" t="s">
        <v>451</v>
      </c>
      <c r="D425" s="63">
        <v>39434.578060000007</v>
      </c>
      <c r="E425" s="63">
        <v>36786.607740000007</v>
      </c>
      <c r="F425" s="63">
        <v>2647.9703199999999</v>
      </c>
    </row>
    <row r="426" spans="1:6" ht="15" thickTop="1" x14ac:dyDescent="0.3">
      <c r="A426" s="43" t="str">
        <f t="shared" si="6"/>
        <v>A</v>
      </c>
      <c r="B426" s="55" t="s">
        <v>333</v>
      </c>
      <c r="C426" s="56" t="s">
        <v>10</v>
      </c>
      <c r="D426" s="57">
        <v>21527.234439999997</v>
      </c>
      <c r="E426" s="57">
        <v>20123.521119999998</v>
      </c>
      <c r="F426" s="57">
        <v>1403.7133200000001</v>
      </c>
    </row>
    <row r="427" spans="1:6" x14ac:dyDescent="0.3">
      <c r="A427" s="43" t="str">
        <f t="shared" si="6"/>
        <v>A</v>
      </c>
      <c r="B427" s="59" t="s">
        <v>333</v>
      </c>
      <c r="C427" s="60" t="s">
        <v>11</v>
      </c>
      <c r="D427" s="61">
        <v>1122.3020899999999</v>
      </c>
      <c r="E427" s="61">
        <v>227.67281</v>
      </c>
      <c r="F427" s="61">
        <v>894.62927999999999</v>
      </c>
    </row>
    <row r="428" spans="1:6" x14ac:dyDescent="0.3">
      <c r="A428" s="43" t="str">
        <f t="shared" si="6"/>
        <v>A</v>
      </c>
      <c r="B428" s="59" t="s">
        <v>333</v>
      </c>
      <c r="C428" s="60" t="s">
        <v>12</v>
      </c>
      <c r="D428" s="61">
        <v>11303.292709999998</v>
      </c>
      <c r="E428" s="61">
        <v>10931.341139999999</v>
      </c>
      <c r="F428" s="61">
        <v>371.95157</v>
      </c>
    </row>
    <row r="429" spans="1:6" x14ac:dyDescent="0.3">
      <c r="A429" s="43" t="str">
        <f t="shared" si="6"/>
        <v>A</v>
      </c>
      <c r="B429" s="59" t="s">
        <v>333</v>
      </c>
      <c r="C429" s="60" t="s">
        <v>14</v>
      </c>
      <c r="D429" s="61">
        <v>8857.7738900000004</v>
      </c>
      <c r="E429" s="61">
        <v>8857.7738900000004</v>
      </c>
      <c r="F429" s="61">
        <v>0</v>
      </c>
    </row>
    <row r="430" spans="1:6" x14ac:dyDescent="0.3">
      <c r="A430" s="43" t="str">
        <f t="shared" si="6"/>
        <v>A</v>
      </c>
      <c r="B430" s="59" t="s">
        <v>333</v>
      </c>
      <c r="C430" s="60" t="s">
        <v>2</v>
      </c>
      <c r="D430" s="61">
        <v>158.61102</v>
      </c>
      <c r="E430" s="61">
        <v>29.96612</v>
      </c>
      <c r="F430" s="61">
        <v>128.64490000000001</v>
      </c>
    </row>
    <row r="431" spans="1:6" x14ac:dyDescent="0.3">
      <c r="A431" s="43" t="str">
        <f t="shared" si="6"/>
        <v>A</v>
      </c>
      <c r="B431" s="59" t="s">
        <v>333</v>
      </c>
      <c r="C431" s="60" t="s">
        <v>15</v>
      </c>
      <c r="D431" s="61">
        <v>22.79684</v>
      </c>
      <c r="E431" s="61">
        <v>17.43261</v>
      </c>
      <c r="F431" s="61">
        <v>5.3642300000000001</v>
      </c>
    </row>
    <row r="432" spans="1:6" x14ac:dyDescent="0.3">
      <c r="A432" s="43" t="str">
        <f t="shared" si="6"/>
        <v>A</v>
      </c>
      <c r="B432" s="59" t="s">
        <v>333</v>
      </c>
      <c r="C432" s="60" t="s">
        <v>16</v>
      </c>
      <c r="D432" s="61">
        <v>62.457889999999992</v>
      </c>
      <c r="E432" s="61">
        <v>59.334549999999993</v>
      </c>
      <c r="F432" s="61">
        <v>3.1233400000000002</v>
      </c>
    </row>
    <row r="433" spans="1:6" x14ac:dyDescent="0.3">
      <c r="A433" s="43" t="str">
        <f t="shared" si="6"/>
        <v>A</v>
      </c>
      <c r="B433" s="55" t="s">
        <v>333</v>
      </c>
      <c r="C433" s="56" t="s">
        <v>17</v>
      </c>
      <c r="D433" s="57">
        <v>16538.64428</v>
      </c>
      <c r="E433" s="57">
        <v>15294.387279999999</v>
      </c>
      <c r="F433" s="57">
        <v>1244.2570000000001</v>
      </c>
    </row>
    <row r="434" spans="1:6" x14ac:dyDescent="0.3">
      <c r="A434" s="43" t="str">
        <f t="shared" si="6"/>
        <v>A</v>
      </c>
      <c r="B434" s="55" t="s">
        <v>333</v>
      </c>
      <c r="C434" s="56" t="s">
        <v>18</v>
      </c>
      <c r="D434" s="57">
        <v>1368.6993399999999</v>
      </c>
      <c r="E434" s="57">
        <v>1368.6993399999999</v>
      </c>
      <c r="F434" s="57">
        <v>0</v>
      </c>
    </row>
    <row r="435" spans="1:6" ht="16.8" thickBot="1" x14ac:dyDescent="0.35">
      <c r="A435" s="43" t="str">
        <f t="shared" si="6"/>
        <v>A</v>
      </c>
      <c r="B435" s="44" t="s">
        <v>452</v>
      </c>
      <c r="C435" s="45" t="s">
        <v>453</v>
      </c>
      <c r="D435" s="63">
        <v>1227.8263400000001</v>
      </c>
      <c r="E435" s="63">
        <v>677.13940000000002</v>
      </c>
      <c r="F435" s="63">
        <v>550.68693999999994</v>
      </c>
    </row>
    <row r="436" spans="1:6" ht="15" thickTop="1" x14ac:dyDescent="0.3">
      <c r="A436" s="43" t="str">
        <f t="shared" si="6"/>
        <v>A</v>
      </c>
      <c r="B436" s="55" t="s">
        <v>333</v>
      </c>
      <c r="C436" s="56" t="s">
        <v>10</v>
      </c>
      <c r="D436" s="57">
        <v>1224.2283400000001</v>
      </c>
      <c r="E436" s="57">
        <v>677.13940000000002</v>
      </c>
      <c r="F436" s="57">
        <v>547.08893999999998</v>
      </c>
    </row>
    <row r="437" spans="1:6" x14ac:dyDescent="0.3">
      <c r="A437" s="43" t="str">
        <f t="shared" si="6"/>
        <v>A</v>
      </c>
      <c r="B437" s="59" t="s">
        <v>333</v>
      </c>
      <c r="C437" s="60" t="s">
        <v>11</v>
      </c>
      <c r="D437" s="61">
        <v>833.32256999999993</v>
      </c>
      <c r="E437" s="61">
        <v>589.04756999999995</v>
      </c>
      <c r="F437" s="61">
        <v>244.27500000000001</v>
      </c>
    </row>
    <row r="438" spans="1:6" x14ac:dyDescent="0.3">
      <c r="A438" s="43" t="str">
        <f t="shared" si="6"/>
        <v>A</v>
      </c>
      <c r="B438" s="59" t="s">
        <v>333</v>
      </c>
      <c r="C438" s="60" t="s">
        <v>12</v>
      </c>
      <c r="D438" s="61">
        <v>380.06730000000005</v>
      </c>
      <c r="E438" s="61">
        <v>81.238730000000004</v>
      </c>
      <c r="F438" s="61">
        <v>298.82857000000001</v>
      </c>
    </row>
    <row r="439" spans="1:6" x14ac:dyDescent="0.3">
      <c r="A439" s="43" t="str">
        <f t="shared" si="6"/>
        <v>A</v>
      </c>
      <c r="B439" s="59" t="s">
        <v>333</v>
      </c>
      <c r="C439" s="60" t="s">
        <v>15</v>
      </c>
      <c r="D439" s="61">
        <v>7.9514300000000002</v>
      </c>
      <c r="E439" s="61">
        <v>5.8430999999999997</v>
      </c>
      <c r="F439" s="61">
        <v>2.10833</v>
      </c>
    </row>
    <row r="440" spans="1:6" x14ac:dyDescent="0.3">
      <c r="A440" s="43" t="str">
        <f t="shared" si="6"/>
        <v>A</v>
      </c>
      <c r="B440" s="59" t="s">
        <v>333</v>
      </c>
      <c r="C440" s="60" t="s">
        <v>16</v>
      </c>
      <c r="D440" s="61">
        <v>2.8870399999999998</v>
      </c>
      <c r="E440" s="61">
        <v>1.01</v>
      </c>
      <c r="F440" s="61">
        <v>1.87704</v>
      </c>
    </row>
    <row r="441" spans="1:6" x14ac:dyDescent="0.3">
      <c r="A441" s="43" t="str">
        <f t="shared" si="6"/>
        <v>A</v>
      </c>
      <c r="B441" s="55" t="s">
        <v>333</v>
      </c>
      <c r="C441" s="56" t="s">
        <v>17</v>
      </c>
      <c r="D441" s="57">
        <v>3.5979999999999999</v>
      </c>
      <c r="E441" s="57">
        <v>0</v>
      </c>
      <c r="F441" s="57">
        <v>3.5979999999999999</v>
      </c>
    </row>
    <row r="442" spans="1:6" ht="49.2" thickBot="1" x14ac:dyDescent="0.35">
      <c r="A442" s="43" t="str">
        <f t="shared" si="6"/>
        <v>A</v>
      </c>
      <c r="B442" s="44" t="s">
        <v>454</v>
      </c>
      <c r="C442" s="45" t="s">
        <v>455</v>
      </c>
      <c r="D442" s="63">
        <v>5561.3898799999997</v>
      </c>
      <c r="E442" s="63">
        <v>5561.3898799999997</v>
      </c>
      <c r="F442" s="63">
        <v>0</v>
      </c>
    </row>
    <row r="443" spans="1:6" ht="15" thickTop="1" x14ac:dyDescent="0.3">
      <c r="A443" s="43" t="str">
        <f t="shared" si="6"/>
        <v>A</v>
      </c>
      <c r="B443" s="55" t="s">
        <v>333</v>
      </c>
      <c r="C443" s="56" t="s">
        <v>10</v>
      </c>
      <c r="D443" s="57">
        <v>5561.3898799999997</v>
      </c>
      <c r="E443" s="57">
        <v>5561.3898799999997</v>
      </c>
      <c r="F443" s="57">
        <v>0</v>
      </c>
    </row>
    <row r="444" spans="1:6" x14ac:dyDescent="0.3">
      <c r="A444" s="43" t="str">
        <f t="shared" si="6"/>
        <v>A</v>
      </c>
      <c r="B444" s="59" t="s">
        <v>333</v>
      </c>
      <c r="C444" s="60" t="s">
        <v>14</v>
      </c>
      <c r="D444" s="61">
        <v>4769.1097099999997</v>
      </c>
      <c r="E444" s="61">
        <v>4769.1097099999997</v>
      </c>
      <c r="F444" s="61">
        <v>0</v>
      </c>
    </row>
    <row r="445" spans="1:6" x14ac:dyDescent="0.3">
      <c r="A445" s="43" t="str">
        <f t="shared" si="6"/>
        <v>A</v>
      </c>
      <c r="B445" s="59" t="s">
        <v>333</v>
      </c>
      <c r="C445" s="60" t="s">
        <v>16</v>
      </c>
      <c r="D445" s="61">
        <v>792.28017</v>
      </c>
      <c r="E445" s="61">
        <v>792.28017</v>
      </c>
      <c r="F445" s="61">
        <v>0</v>
      </c>
    </row>
    <row r="446" spans="1:6" ht="65.400000000000006" thickBot="1" x14ac:dyDescent="0.35">
      <c r="A446" s="43" t="str">
        <f t="shared" si="6"/>
        <v>A</v>
      </c>
      <c r="B446" s="44" t="s">
        <v>456</v>
      </c>
      <c r="C446" s="45" t="s">
        <v>457</v>
      </c>
      <c r="D446" s="63">
        <v>11318.635759999999</v>
      </c>
      <c r="E446" s="63">
        <v>11318.635759999999</v>
      </c>
      <c r="F446" s="63">
        <v>0</v>
      </c>
    </row>
    <row r="447" spans="1:6" ht="15" thickTop="1" x14ac:dyDescent="0.3">
      <c r="A447" s="43" t="str">
        <f t="shared" si="6"/>
        <v>A</v>
      </c>
      <c r="B447" s="55" t="s">
        <v>333</v>
      </c>
      <c r="C447" s="56" t="s">
        <v>10</v>
      </c>
      <c r="D447" s="57">
        <v>11318.635759999999</v>
      </c>
      <c r="E447" s="57">
        <v>11318.635759999999</v>
      </c>
      <c r="F447" s="57">
        <v>0</v>
      </c>
    </row>
    <row r="448" spans="1:6" x14ac:dyDescent="0.3">
      <c r="A448" s="43" t="str">
        <f t="shared" si="6"/>
        <v>A</v>
      </c>
      <c r="B448" s="59" t="s">
        <v>333</v>
      </c>
      <c r="C448" s="60" t="s">
        <v>16</v>
      </c>
      <c r="D448" s="61">
        <v>11318.635759999999</v>
      </c>
      <c r="E448" s="61">
        <v>11318.635759999999</v>
      </c>
      <c r="F448" s="61">
        <v>0</v>
      </c>
    </row>
    <row r="449" spans="1:6" ht="33" thickBot="1" x14ac:dyDescent="0.35">
      <c r="A449" s="43" t="str">
        <f t="shared" si="6"/>
        <v>A</v>
      </c>
      <c r="B449" s="44" t="s">
        <v>458</v>
      </c>
      <c r="C449" s="45" t="s">
        <v>459</v>
      </c>
      <c r="D449" s="63">
        <v>7967.07096</v>
      </c>
      <c r="E449" s="63">
        <v>7967.07096</v>
      </c>
      <c r="F449" s="63">
        <v>0</v>
      </c>
    </row>
    <row r="450" spans="1:6" ht="15" thickTop="1" x14ac:dyDescent="0.3">
      <c r="A450" s="43" t="str">
        <f t="shared" si="6"/>
        <v>A</v>
      </c>
      <c r="B450" s="55" t="s">
        <v>333</v>
      </c>
      <c r="C450" s="56" t="s">
        <v>10</v>
      </c>
      <c r="D450" s="57">
        <v>7967.07096</v>
      </c>
      <c r="E450" s="57">
        <v>7967.07096</v>
      </c>
      <c r="F450" s="57">
        <v>0</v>
      </c>
    </row>
    <row r="451" spans="1:6" x14ac:dyDescent="0.3">
      <c r="A451" s="43" t="str">
        <f t="shared" si="6"/>
        <v>A</v>
      </c>
      <c r="B451" s="59" t="s">
        <v>333</v>
      </c>
      <c r="C451" s="60" t="s">
        <v>14</v>
      </c>
      <c r="D451" s="61">
        <v>7967.07096</v>
      </c>
      <c r="E451" s="61">
        <v>7967.07096</v>
      </c>
      <c r="F451" s="61">
        <v>0</v>
      </c>
    </row>
    <row r="452" spans="1:6" ht="49.2" thickBot="1" x14ac:dyDescent="0.35">
      <c r="A452" s="43" t="str">
        <f t="shared" ref="A452:A515" si="7">IF(OR(D452&lt;&gt;0,),"A","B")</f>
        <v>A</v>
      </c>
      <c r="B452" s="44" t="s">
        <v>460</v>
      </c>
      <c r="C452" s="45" t="s">
        <v>461</v>
      </c>
      <c r="D452" s="63">
        <v>2651.68147</v>
      </c>
      <c r="E452" s="63">
        <v>2651.68147</v>
      </c>
      <c r="F452" s="63">
        <v>0</v>
      </c>
    </row>
    <row r="453" spans="1:6" ht="15" thickTop="1" x14ac:dyDescent="0.3">
      <c r="A453" s="43" t="str">
        <f t="shared" si="7"/>
        <v>A</v>
      </c>
      <c r="B453" s="55" t="s">
        <v>333</v>
      </c>
      <c r="C453" s="56" t="s">
        <v>10</v>
      </c>
      <c r="D453" s="57">
        <v>2651.68147</v>
      </c>
      <c r="E453" s="57">
        <v>2651.68147</v>
      </c>
      <c r="F453" s="57">
        <v>0</v>
      </c>
    </row>
    <row r="454" spans="1:6" x14ac:dyDescent="0.3">
      <c r="A454" s="43" t="str">
        <f t="shared" si="7"/>
        <v>A</v>
      </c>
      <c r="B454" s="59" t="s">
        <v>333</v>
      </c>
      <c r="C454" s="60" t="s">
        <v>12</v>
      </c>
      <c r="D454" s="61">
        <v>2651.68147</v>
      </c>
      <c r="E454" s="61">
        <v>2651.68147</v>
      </c>
      <c r="F454" s="61">
        <v>0</v>
      </c>
    </row>
    <row r="455" spans="1:6" ht="33" thickBot="1" x14ac:dyDescent="0.35">
      <c r="A455" s="43" t="str">
        <f t="shared" si="7"/>
        <v>A</v>
      </c>
      <c r="B455" s="44" t="s">
        <v>462</v>
      </c>
      <c r="C455" s="45" t="s">
        <v>463</v>
      </c>
      <c r="D455" s="63">
        <v>137887.88314999998</v>
      </c>
      <c r="E455" s="63">
        <v>137887.88314999998</v>
      </c>
      <c r="F455" s="63">
        <v>0</v>
      </c>
    </row>
    <row r="456" spans="1:6" ht="15" thickTop="1" x14ac:dyDescent="0.3">
      <c r="A456" s="43" t="str">
        <f t="shared" si="7"/>
        <v>A</v>
      </c>
      <c r="B456" s="55" t="s">
        <v>333</v>
      </c>
      <c r="C456" s="56" t="s">
        <v>10</v>
      </c>
      <c r="D456" s="57">
        <v>58940.885849999999</v>
      </c>
      <c r="E456" s="57">
        <v>58940.885849999999</v>
      </c>
      <c r="F456" s="57">
        <v>0</v>
      </c>
    </row>
    <row r="457" spans="1:6" x14ac:dyDescent="0.3">
      <c r="A457" s="43" t="str">
        <f t="shared" si="7"/>
        <v>A</v>
      </c>
      <c r="B457" s="59" t="s">
        <v>333</v>
      </c>
      <c r="C457" s="60" t="s">
        <v>16</v>
      </c>
      <c r="D457" s="61">
        <v>58940.885849999999</v>
      </c>
      <c r="E457" s="61">
        <v>58940.885849999999</v>
      </c>
      <c r="F457" s="61">
        <v>0</v>
      </c>
    </row>
    <row r="458" spans="1:6" x14ac:dyDescent="0.3">
      <c r="A458" s="43" t="str">
        <f t="shared" si="7"/>
        <v>A</v>
      </c>
      <c r="B458" s="55" t="s">
        <v>333</v>
      </c>
      <c r="C458" s="56" t="s">
        <v>18</v>
      </c>
      <c r="D458" s="57">
        <v>78946.997299999988</v>
      </c>
      <c r="E458" s="57">
        <v>78946.997299999988</v>
      </c>
      <c r="F458" s="57">
        <v>0</v>
      </c>
    </row>
    <row r="459" spans="1:6" ht="16.8" thickBot="1" x14ac:dyDescent="0.35">
      <c r="A459" s="43" t="str">
        <f t="shared" si="7"/>
        <v>A</v>
      </c>
      <c r="B459" s="44" t="s">
        <v>464</v>
      </c>
      <c r="C459" s="45" t="s">
        <v>465</v>
      </c>
      <c r="D459" s="63">
        <v>3995.99451</v>
      </c>
      <c r="E459" s="63">
        <v>3995.99451</v>
      </c>
      <c r="F459" s="63">
        <v>0</v>
      </c>
    </row>
    <row r="460" spans="1:6" ht="15" thickTop="1" x14ac:dyDescent="0.3">
      <c r="A460" s="43" t="str">
        <f t="shared" si="7"/>
        <v>A</v>
      </c>
      <c r="B460" s="55" t="s">
        <v>333</v>
      </c>
      <c r="C460" s="56" t="s">
        <v>10</v>
      </c>
      <c r="D460" s="57">
        <v>1500</v>
      </c>
      <c r="E460" s="57">
        <v>1500</v>
      </c>
      <c r="F460" s="57">
        <v>0</v>
      </c>
    </row>
    <row r="461" spans="1:6" x14ac:dyDescent="0.3">
      <c r="A461" s="43" t="str">
        <f t="shared" si="7"/>
        <v>A</v>
      </c>
      <c r="B461" s="59" t="s">
        <v>333</v>
      </c>
      <c r="C461" s="60" t="s">
        <v>16</v>
      </c>
      <c r="D461" s="61">
        <v>1500</v>
      </c>
      <c r="E461" s="61">
        <v>1500</v>
      </c>
      <c r="F461" s="61">
        <v>0</v>
      </c>
    </row>
    <row r="462" spans="1:6" x14ac:dyDescent="0.3">
      <c r="A462" s="43" t="str">
        <f t="shared" si="7"/>
        <v>A</v>
      </c>
      <c r="B462" s="55" t="s">
        <v>333</v>
      </c>
      <c r="C462" s="56" t="s">
        <v>18</v>
      </c>
      <c r="D462" s="57">
        <v>2495.99451</v>
      </c>
      <c r="E462" s="57">
        <v>2495.99451</v>
      </c>
      <c r="F462" s="57">
        <v>0</v>
      </c>
    </row>
    <row r="463" spans="1:6" ht="33" thickBot="1" x14ac:dyDescent="0.35">
      <c r="A463" s="43" t="str">
        <f t="shared" si="7"/>
        <v>A</v>
      </c>
      <c r="B463" s="44" t="s">
        <v>466</v>
      </c>
      <c r="C463" s="45" t="s">
        <v>467</v>
      </c>
      <c r="D463" s="63">
        <v>4700.3776100000005</v>
      </c>
      <c r="E463" s="63">
        <v>4700.3776100000005</v>
      </c>
      <c r="F463" s="63">
        <v>0</v>
      </c>
    </row>
    <row r="464" spans="1:6" ht="15" thickTop="1" x14ac:dyDescent="0.3">
      <c r="A464" s="43" t="str">
        <f t="shared" si="7"/>
        <v>A</v>
      </c>
      <c r="B464" s="55" t="s">
        <v>333</v>
      </c>
      <c r="C464" s="56" t="s">
        <v>10</v>
      </c>
      <c r="D464" s="57">
        <v>450</v>
      </c>
      <c r="E464" s="57">
        <v>450</v>
      </c>
      <c r="F464" s="57">
        <v>0</v>
      </c>
    </row>
    <row r="465" spans="1:6" x14ac:dyDescent="0.3">
      <c r="A465" s="43" t="str">
        <f t="shared" si="7"/>
        <v>A</v>
      </c>
      <c r="B465" s="59" t="s">
        <v>333</v>
      </c>
      <c r="C465" s="60" t="s">
        <v>16</v>
      </c>
      <c r="D465" s="61">
        <v>450</v>
      </c>
      <c r="E465" s="61">
        <v>450</v>
      </c>
      <c r="F465" s="61">
        <v>0</v>
      </c>
    </row>
    <row r="466" spans="1:6" x14ac:dyDescent="0.3">
      <c r="A466" s="43" t="str">
        <f t="shared" si="7"/>
        <v>A</v>
      </c>
      <c r="B466" s="55" t="s">
        <v>333</v>
      </c>
      <c r="C466" s="56" t="s">
        <v>18</v>
      </c>
      <c r="D466" s="57">
        <v>4250.3776100000005</v>
      </c>
      <c r="E466" s="57">
        <v>4250.3776100000005</v>
      </c>
      <c r="F466" s="57">
        <v>0</v>
      </c>
    </row>
    <row r="467" spans="1:6" ht="33" thickBot="1" x14ac:dyDescent="0.35">
      <c r="A467" s="43" t="str">
        <f t="shared" si="7"/>
        <v>A</v>
      </c>
      <c r="B467" s="44" t="s">
        <v>468</v>
      </c>
      <c r="C467" s="45" t="s">
        <v>469</v>
      </c>
      <c r="D467" s="63">
        <v>1178.9991599999998</v>
      </c>
      <c r="E467" s="63">
        <v>1178.9991599999998</v>
      </c>
      <c r="F467" s="63">
        <v>0</v>
      </c>
    </row>
    <row r="468" spans="1:6" ht="15" thickTop="1" x14ac:dyDescent="0.3">
      <c r="A468" s="43" t="str">
        <f t="shared" si="7"/>
        <v>A</v>
      </c>
      <c r="B468" s="55" t="s">
        <v>333</v>
      </c>
      <c r="C468" s="56" t="s">
        <v>10</v>
      </c>
      <c r="D468" s="57">
        <v>300</v>
      </c>
      <c r="E468" s="57">
        <v>300</v>
      </c>
      <c r="F468" s="57">
        <v>0</v>
      </c>
    </row>
    <row r="469" spans="1:6" x14ac:dyDescent="0.3">
      <c r="A469" s="43" t="str">
        <f t="shared" si="7"/>
        <v>A</v>
      </c>
      <c r="B469" s="59" t="s">
        <v>333</v>
      </c>
      <c r="C469" s="60" t="s">
        <v>16</v>
      </c>
      <c r="D469" s="61">
        <v>300</v>
      </c>
      <c r="E469" s="61">
        <v>300</v>
      </c>
      <c r="F469" s="61">
        <v>0</v>
      </c>
    </row>
    <row r="470" spans="1:6" x14ac:dyDescent="0.3">
      <c r="A470" s="43" t="str">
        <f t="shared" si="7"/>
        <v>A</v>
      </c>
      <c r="B470" s="55" t="s">
        <v>333</v>
      </c>
      <c r="C470" s="56" t="s">
        <v>18</v>
      </c>
      <c r="D470" s="57">
        <v>878.99915999999996</v>
      </c>
      <c r="E470" s="57">
        <v>878.99915999999996</v>
      </c>
      <c r="F470" s="57">
        <v>0</v>
      </c>
    </row>
    <row r="471" spans="1:6" ht="16.8" thickBot="1" x14ac:dyDescent="0.35">
      <c r="A471" s="43" t="str">
        <f t="shared" si="7"/>
        <v>A</v>
      </c>
      <c r="B471" s="44" t="s">
        <v>470</v>
      </c>
      <c r="C471" s="45" t="s">
        <v>471</v>
      </c>
      <c r="D471" s="63">
        <v>3521.3784500000002</v>
      </c>
      <c r="E471" s="63">
        <v>3521.3784500000002</v>
      </c>
      <c r="F471" s="63">
        <v>0</v>
      </c>
    </row>
    <row r="472" spans="1:6" ht="15" thickTop="1" x14ac:dyDescent="0.3">
      <c r="A472" s="43" t="str">
        <f t="shared" si="7"/>
        <v>A</v>
      </c>
      <c r="B472" s="55" t="s">
        <v>333</v>
      </c>
      <c r="C472" s="56" t="s">
        <v>10</v>
      </c>
      <c r="D472" s="57">
        <v>150</v>
      </c>
      <c r="E472" s="57">
        <v>150</v>
      </c>
      <c r="F472" s="57">
        <v>0</v>
      </c>
    </row>
    <row r="473" spans="1:6" x14ac:dyDescent="0.3">
      <c r="A473" s="43" t="str">
        <f t="shared" si="7"/>
        <v>A</v>
      </c>
      <c r="B473" s="59" t="s">
        <v>333</v>
      </c>
      <c r="C473" s="60" t="s">
        <v>16</v>
      </c>
      <c r="D473" s="61">
        <v>150</v>
      </c>
      <c r="E473" s="61">
        <v>150</v>
      </c>
      <c r="F473" s="61">
        <v>0</v>
      </c>
    </row>
    <row r="474" spans="1:6" x14ac:dyDescent="0.3">
      <c r="A474" s="43" t="str">
        <f t="shared" si="7"/>
        <v>A</v>
      </c>
      <c r="B474" s="55" t="s">
        <v>333</v>
      </c>
      <c r="C474" s="56" t="s">
        <v>18</v>
      </c>
      <c r="D474" s="57">
        <v>3371.3784500000002</v>
      </c>
      <c r="E474" s="57">
        <v>3371.3784500000002</v>
      </c>
      <c r="F474" s="57">
        <v>0</v>
      </c>
    </row>
    <row r="475" spans="1:6" ht="33" thickBot="1" x14ac:dyDescent="0.35">
      <c r="A475" s="43" t="str">
        <f t="shared" si="7"/>
        <v>A</v>
      </c>
      <c r="B475" s="44" t="s">
        <v>472</v>
      </c>
      <c r="C475" s="45" t="s">
        <v>473</v>
      </c>
      <c r="D475" s="63">
        <v>129191.51102999999</v>
      </c>
      <c r="E475" s="63">
        <v>129191.51102999999</v>
      </c>
      <c r="F475" s="63">
        <v>0</v>
      </c>
    </row>
    <row r="476" spans="1:6" ht="15" thickTop="1" x14ac:dyDescent="0.3">
      <c r="A476" s="43" t="str">
        <f t="shared" si="7"/>
        <v>A</v>
      </c>
      <c r="B476" s="55" t="s">
        <v>333</v>
      </c>
      <c r="C476" s="56" t="s">
        <v>10</v>
      </c>
      <c r="D476" s="57">
        <v>56990.885849999999</v>
      </c>
      <c r="E476" s="57">
        <v>56990.885849999999</v>
      </c>
      <c r="F476" s="57">
        <v>0</v>
      </c>
    </row>
    <row r="477" spans="1:6" x14ac:dyDescent="0.3">
      <c r="A477" s="43" t="str">
        <f t="shared" si="7"/>
        <v>A</v>
      </c>
      <c r="B477" s="59" t="s">
        <v>333</v>
      </c>
      <c r="C477" s="60" t="s">
        <v>16</v>
      </c>
      <c r="D477" s="61">
        <v>56990.885849999999</v>
      </c>
      <c r="E477" s="61">
        <v>56990.885849999999</v>
      </c>
      <c r="F477" s="61">
        <v>0</v>
      </c>
    </row>
    <row r="478" spans="1:6" x14ac:dyDescent="0.3">
      <c r="A478" s="43" t="str">
        <f t="shared" si="7"/>
        <v>A</v>
      </c>
      <c r="B478" s="55" t="s">
        <v>333</v>
      </c>
      <c r="C478" s="56" t="s">
        <v>18</v>
      </c>
      <c r="D478" s="57">
        <v>72200.625179999988</v>
      </c>
      <c r="E478" s="57">
        <v>72200.625179999988</v>
      </c>
      <c r="F478" s="57">
        <v>0</v>
      </c>
    </row>
    <row r="479" spans="1:6" ht="16.8" thickBot="1" x14ac:dyDescent="0.35">
      <c r="A479" s="43" t="str">
        <f t="shared" si="7"/>
        <v>A</v>
      </c>
      <c r="B479" s="44" t="s">
        <v>474</v>
      </c>
      <c r="C479" s="45" t="s">
        <v>475</v>
      </c>
      <c r="D479" s="63">
        <v>56286.158640000001</v>
      </c>
      <c r="E479" s="63">
        <v>56286.158640000001</v>
      </c>
      <c r="F479" s="63">
        <v>0</v>
      </c>
    </row>
    <row r="480" spans="1:6" ht="15" thickTop="1" x14ac:dyDescent="0.3">
      <c r="A480" s="43" t="str">
        <f t="shared" si="7"/>
        <v>A</v>
      </c>
      <c r="B480" s="55" t="s">
        <v>333</v>
      </c>
      <c r="C480" s="56" t="s">
        <v>10</v>
      </c>
      <c r="D480" s="57">
        <v>42674.451110000002</v>
      </c>
      <c r="E480" s="57">
        <v>42674.451110000002</v>
      </c>
      <c r="F480" s="57">
        <v>0</v>
      </c>
    </row>
    <row r="481" spans="1:6" x14ac:dyDescent="0.3">
      <c r="A481" s="43" t="str">
        <f t="shared" si="7"/>
        <v>A</v>
      </c>
      <c r="B481" s="59" t="s">
        <v>333</v>
      </c>
      <c r="C481" s="60" t="s">
        <v>16</v>
      </c>
      <c r="D481" s="61">
        <v>42674.451110000002</v>
      </c>
      <c r="E481" s="61">
        <v>42674.451110000002</v>
      </c>
      <c r="F481" s="61">
        <v>0</v>
      </c>
    </row>
    <row r="482" spans="1:6" x14ac:dyDescent="0.3">
      <c r="A482" s="43" t="str">
        <f t="shared" si="7"/>
        <v>A</v>
      </c>
      <c r="B482" s="55" t="s">
        <v>333</v>
      </c>
      <c r="C482" s="56" t="s">
        <v>18</v>
      </c>
      <c r="D482" s="57">
        <v>13611.70753</v>
      </c>
      <c r="E482" s="57">
        <v>13611.70753</v>
      </c>
      <c r="F482" s="57">
        <v>0</v>
      </c>
    </row>
    <row r="483" spans="1:6" ht="33" thickBot="1" x14ac:dyDescent="0.35">
      <c r="A483" s="43" t="str">
        <f t="shared" si="7"/>
        <v>A</v>
      </c>
      <c r="B483" s="44" t="s">
        <v>476</v>
      </c>
      <c r="C483" s="45" t="s">
        <v>477</v>
      </c>
      <c r="D483" s="63">
        <v>11188.165129999999</v>
      </c>
      <c r="E483" s="63">
        <v>11188.165129999999</v>
      </c>
      <c r="F483" s="63">
        <v>0</v>
      </c>
    </row>
    <row r="484" spans="1:6" ht="15" thickTop="1" x14ac:dyDescent="0.3">
      <c r="A484" s="43" t="str">
        <f t="shared" si="7"/>
        <v>A</v>
      </c>
      <c r="B484" s="55" t="s">
        <v>333</v>
      </c>
      <c r="C484" s="56" t="s">
        <v>10</v>
      </c>
      <c r="D484" s="57">
        <v>500</v>
      </c>
      <c r="E484" s="57">
        <v>500</v>
      </c>
      <c r="F484" s="57">
        <v>0</v>
      </c>
    </row>
    <row r="485" spans="1:6" x14ac:dyDescent="0.3">
      <c r="A485" s="43" t="str">
        <f t="shared" si="7"/>
        <v>A</v>
      </c>
      <c r="B485" s="59" t="s">
        <v>333</v>
      </c>
      <c r="C485" s="60" t="s">
        <v>16</v>
      </c>
      <c r="D485" s="61">
        <v>500</v>
      </c>
      <c r="E485" s="61">
        <v>500</v>
      </c>
      <c r="F485" s="61">
        <v>0</v>
      </c>
    </row>
    <row r="486" spans="1:6" x14ac:dyDescent="0.3">
      <c r="A486" s="43" t="str">
        <f t="shared" si="7"/>
        <v>A</v>
      </c>
      <c r="B486" s="55" t="s">
        <v>333</v>
      </c>
      <c r="C486" s="56" t="s">
        <v>18</v>
      </c>
      <c r="D486" s="57">
        <v>10688.165129999999</v>
      </c>
      <c r="E486" s="57">
        <v>10688.165129999999</v>
      </c>
      <c r="F486" s="57">
        <v>0</v>
      </c>
    </row>
    <row r="487" spans="1:6" ht="16.8" thickBot="1" x14ac:dyDescent="0.35">
      <c r="A487" s="43" t="str">
        <f t="shared" si="7"/>
        <v>A</v>
      </c>
      <c r="B487" s="44" t="s">
        <v>478</v>
      </c>
      <c r="C487" s="45" t="s">
        <v>479</v>
      </c>
      <c r="D487" s="63">
        <v>44089.421139999999</v>
      </c>
      <c r="E487" s="63">
        <v>44089.421139999999</v>
      </c>
      <c r="F487" s="63">
        <v>0</v>
      </c>
    </row>
    <row r="488" spans="1:6" ht="15" thickTop="1" x14ac:dyDescent="0.3">
      <c r="A488" s="43" t="str">
        <f t="shared" si="7"/>
        <v>A</v>
      </c>
      <c r="B488" s="55" t="s">
        <v>333</v>
      </c>
      <c r="C488" s="56" t="s">
        <v>10</v>
      </c>
      <c r="D488" s="57">
        <v>500</v>
      </c>
      <c r="E488" s="57">
        <v>500</v>
      </c>
      <c r="F488" s="57">
        <v>0</v>
      </c>
    </row>
    <row r="489" spans="1:6" x14ac:dyDescent="0.3">
      <c r="A489" s="43" t="str">
        <f t="shared" si="7"/>
        <v>A</v>
      </c>
      <c r="B489" s="59" t="s">
        <v>333</v>
      </c>
      <c r="C489" s="60" t="s">
        <v>16</v>
      </c>
      <c r="D489" s="61">
        <v>500</v>
      </c>
      <c r="E489" s="61">
        <v>500</v>
      </c>
      <c r="F489" s="61">
        <v>0</v>
      </c>
    </row>
    <row r="490" spans="1:6" x14ac:dyDescent="0.3">
      <c r="A490" s="43" t="str">
        <f t="shared" si="7"/>
        <v>A</v>
      </c>
      <c r="B490" s="55" t="s">
        <v>333</v>
      </c>
      <c r="C490" s="56" t="s">
        <v>18</v>
      </c>
      <c r="D490" s="57">
        <v>43589.421139999999</v>
      </c>
      <c r="E490" s="57">
        <v>43589.421139999999</v>
      </c>
      <c r="F490" s="57">
        <v>0</v>
      </c>
    </row>
    <row r="491" spans="1:6" ht="33" thickBot="1" x14ac:dyDescent="0.35">
      <c r="A491" s="43" t="str">
        <f t="shared" si="7"/>
        <v>A</v>
      </c>
      <c r="B491" s="44" t="s">
        <v>480</v>
      </c>
      <c r="C491" s="45" t="s">
        <v>481</v>
      </c>
      <c r="D491" s="63">
        <v>9234.7039999999997</v>
      </c>
      <c r="E491" s="63">
        <v>9234.7039999999997</v>
      </c>
      <c r="F491" s="63">
        <v>0</v>
      </c>
    </row>
    <row r="492" spans="1:6" ht="15" thickTop="1" x14ac:dyDescent="0.3">
      <c r="A492" s="43" t="str">
        <f t="shared" si="7"/>
        <v>A</v>
      </c>
      <c r="B492" s="55" t="s">
        <v>333</v>
      </c>
      <c r="C492" s="56" t="s">
        <v>10</v>
      </c>
      <c r="D492" s="57">
        <v>6500</v>
      </c>
      <c r="E492" s="57">
        <v>6500</v>
      </c>
      <c r="F492" s="57">
        <v>0</v>
      </c>
    </row>
    <row r="493" spans="1:6" x14ac:dyDescent="0.3">
      <c r="A493" s="43" t="str">
        <f t="shared" si="7"/>
        <v>A</v>
      </c>
      <c r="B493" s="59" t="s">
        <v>333</v>
      </c>
      <c r="C493" s="60" t="s">
        <v>16</v>
      </c>
      <c r="D493" s="61">
        <v>6500</v>
      </c>
      <c r="E493" s="61">
        <v>6500</v>
      </c>
      <c r="F493" s="61">
        <v>0</v>
      </c>
    </row>
    <row r="494" spans="1:6" x14ac:dyDescent="0.3">
      <c r="A494" s="43" t="str">
        <f t="shared" si="7"/>
        <v>A</v>
      </c>
      <c r="B494" s="55" t="s">
        <v>333</v>
      </c>
      <c r="C494" s="56" t="s">
        <v>18</v>
      </c>
      <c r="D494" s="57">
        <v>2734.7040000000002</v>
      </c>
      <c r="E494" s="57">
        <v>2734.7040000000002</v>
      </c>
      <c r="F494" s="57">
        <v>0</v>
      </c>
    </row>
    <row r="495" spans="1:6" ht="16.8" thickBot="1" x14ac:dyDescent="0.35">
      <c r="A495" s="43" t="str">
        <f t="shared" si="7"/>
        <v>A</v>
      </c>
      <c r="B495" s="44" t="s">
        <v>482</v>
      </c>
      <c r="C495" s="45" t="s">
        <v>483</v>
      </c>
      <c r="D495" s="63">
        <v>1502.9992900000002</v>
      </c>
      <c r="E495" s="63">
        <v>1502.9992900000002</v>
      </c>
      <c r="F495" s="63">
        <v>0</v>
      </c>
    </row>
    <row r="496" spans="1:6" ht="15" thickTop="1" x14ac:dyDescent="0.3">
      <c r="A496" s="43" t="str">
        <f t="shared" si="7"/>
        <v>A</v>
      </c>
      <c r="B496" s="55" t="s">
        <v>333</v>
      </c>
      <c r="C496" s="56" t="s">
        <v>10</v>
      </c>
      <c r="D496" s="57">
        <v>1316.4347400000001</v>
      </c>
      <c r="E496" s="57">
        <v>1316.4347400000001</v>
      </c>
      <c r="F496" s="57">
        <v>0</v>
      </c>
    </row>
    <row r="497" spans="1:6" x14ac:dyDescent="0.3">
      <c r="A497" s="43" t="str">
        <f t="shared" si="7"/>
        <v>A</v>
      </c>
      <c r="B497" s="59" t="s">
        <v>333</v>
      </c>
      <c r="C497" s="60" t="s">
        <v>16</v>
      </c>
      <c r="D497" s="61">
        <v>1316.4347400000001</v>
      </c>
      <c r="E497" s="61">
        <v>1316.4347400000001</v>
      </c>
      <c r="F497" s="61">
        <v>0</v>
      </c>
    </row>
    <row r="498" spans="1:6" x14ac:dyDescent="0.3">
      <c r="A498" s="43" t="str">
        <f t="shared" si="7"/>
        <v>A</v>
      </c>
      <c r="B498" s="55" t="s">
        <v>333</v>
      </c>
      <c r="C498" s="56" t="s">
        <v>18</v>
      </c>
      <c r="D498" s="57">
        <v>186.56455</v>
      </c>
      <c r="E498" s="57">
        <v>186.56455</v>
      </c>
      <c r="F498" s="57">
        <v>0</v>
      </c>
    </row>
    <row r="499" spans="1:6" ht="16.8" thickBot="1" x14ac:dyDescent="0.35">
      <c r="A499" s="43" t="str">
        <f t="shared" si="7"/>
        <v>A</v>
      </c>
      <c r="B499" s="44" t="s">
        <v>484</v>
      </c>
      <c r="C499" s="45" t="s">
        <v>485</v>
      </c>
      <c r="D499" s="63">
        <v>6890.0628299999998</v>
      </c>
      <c r="E499" s="63">
        <v>6890.0628299999998</v>
      </c>
      <c r="F499" s="63">
        <v>0</v>
      </c>
    </row>
    <row r="500" spans="1:6" ht="15" thickTop="1" x14ac:dyDescent="0.3">
      <c r="A500" s="43" t="str">
        <f t="shared" si="7"/>
        <v>A</v>
      </c>
      <c r="B500" s="55" t="s">
        <v>333</v>
      </c>
      <c r="C500" s="56" t="s">
        <v>10</v>
      </c>
      <c r="D500" s="57">
        <v>5500</v>
      </c>
      <c r="E500" s="57">
        <v>5500</v>
      </c>
      <c r="F500" s="57">
        <v>0</v>
      </c>
    </row>
    <row r="501" spans="1:6" x14ac:dyDescent="0.3">
      <c r="A501" s="43" t="str">
        <f t="shared" si="7"/>
        <v>A</v>
      </c>
      <c r="B501" s="59" t="s">
        <v>333</v>
      </c>
      <c r="C501" s="60" t="s">
        <v>16</v>
      </c>
      <c r="D501" s="61">
        <v>5500</v>
      </c>
      <c r="E501" s="61">
        <v>5500</v>
      </c>
      <c r="F501" s="61">
        <v>0</v>
      </c>
    </row>
    <row r="502" spans="1:6" x14ac:dyDescent="0.3">
      <c r="A502" s="43" t="str">
        <f t="shared" si="7"/>
        <v>A</v>
      </c>
      <c r="B502" s="55" t="s">
        <v>333</v>
      </c>
      <c r="C502" s="56" t="s">
        <v>18</v>
      </c>
      <c r="D502" s="57">
        <v>1390.0628300000001</v>
      </c>
      <c r="E502" s="57">
        <v>1390.0628300000001</v>
      </c>
      <c r="F502" s="57">
        <v>0</v>
      </c>
    </row>
    <row r="503" spans="1:6" ht="33" thickBot="1" x14ac:dyDescent="0.35">
      <c r="A503" s="43" t="str">
        <f t="shared" si="7"/>
        <v>A</v>
      </c>
      <c r="B503" s="44" t="s">
        <v>486</v>
      </c>
      <c r="C503" s="45" t="s">
        <v>487</v>
      </c>
      <c r="D503" s="63">
        <v>175863.96806000001</v>
      </c>
      <c r="E503" s="63">
        <v>175863.96806000001</v>
      </c>
      <c r="F503" s="63">
        <v>0</v>
      </c>
    </row>
    <row r="504" spans="1:6" ht="15" thickTop="1" x14ac:dyDescent="0.3">
      <c r="A504" s="43" t="str">
        <f t="shared" si="7"/>
        <v>A</v>
      </c>
      <c r="B504" s="55" t="s">
        <v>333</v>
      </c>
      <c r="C504" s="56" t="s">
        <v>10</v>
      </c>
      <c r="D504" s="57">
        <v>175863.96806000001</v>
      </c>
      <c r="E504" s="57">
        <v>175863.96806000001</v>
      </c>
      <c r="F504" s="57">
        <v>0</v>
      </c>
    </row>
    <row r="505" spans="1:6" x14ac:dyDescent="0.3">
      <c r="A505" s="43" t="str">
        <f t="shared" si="7"/>
        <v>A</v>
      </c>
      <c r="B505" s="59" t="s">
        <v>333</v>
      </c>
      <c r="C505" s="60" t="s">
        <v>16</v>
      </c>
      <c r="D505" s="61">
        <v>175863.96806000001</v>
      </c>
      <c r="E505" s="61">
        <v>175863.96806000001</v>
      </c>
      <c r="F505" s="61">
        <v>0</v>
      </c>
    </row>
    <row r="506" spans="1:6" ht="16.8" thickBot="1" x14ac:dyDescent="0.35">
      <c r="A506" s="43" t="str">
        <f t="shared" si="7"/>
        <v>A</v>
      </c>
      <c r="B506" s="44" t="s">
        <v>488</v>
      </c>
      <c r="C506" s="45" t="s">
        <v>489</v>
      </c>
      <c r="D506" s="63">
        <v>13453.166669999999</v>
      </c>
      <c r="E506" s="63">
        <v>433.00997000000001</v>
      </c>
      <c r="F506" s="63">
        <v>13020.1567</v>
      </c>
    </row>
    <row r="507" spans="1:6" ht="15" thickTop="1" x14ac:dyDescent="0.3">
      <c r="A507" s="43" t="str">
        <f t="shared" si="7"/>
        <v>A</v>
      </c>
      <c r="B507" s="55" t="s">
        <v>333</v>
      </c>
      <c r="C507" s="56" t="s">
        <v>10</v>
      </c>
      <c r="D507" s="57">
        <v>10923.847969999999</v>
      </c>
      <c r="E507" s="57">
        <v>433.00997000000001</v>
      </c>
      <c r="F507" s="57">
        <v>10490.838</v>
      </c>
    </row>
    <row r="508" spans="1:6" x14ac:dyDescent="0.3">
      <c r="A508" s="43" t="str">
        <f t="shared" si="7"/>
        <v>A</v>
      </c>
      <c r="B508" s="59" t="s">
        <v>333</v>
      </c>
      <c r="C508" s="60" t="s">
        <v>11</v>
      </c>
      <c r="D508" s="61">
        <v>4982.4795999999997</v>
      </c>
      <c r="E508" s="61">
        <v>0</v>
      </c>
      <c r="F508" s="61">
        <v>4982.4795999999997</v>
      </c>
    </row>
    <row r="509" spans="1:6" x14ac:dyDescent="0.3">
      <c r="A509" s="43" t="str">
        <f t="shared" si="7"/>
        <v>A</v>
      </c>
      <c r="B509" s="59" t="s">
        <v>333</v>
      </c>
      <c r="C509" s="60" t="s">
        <v>12</v>
      </c>
      <c r="D509" s="61">
        <v>5542.8738599999997</v>
      </c>
      <c r="E509" s="61">
        <v>400</v>
      </c>
      <c r="F509" s="61">
        <v>5142.8738599999997</v>
      </c>
    </row>
    <row r="510" spans="1:6" x14ac:dyDescent="0.3">
      <c r="A510" s="43" t="str">
        <f t="shared" si="7"/>
        <v>A</v>
      </c>
      <c r="B510" s="59" t="s">
        <v>333</v>
      </c>
      <c r="C510" s="60" t="s">
        <v>14</v>
      </c>
      <c r="D510" s="61">
        <v>33.009970000000003</v>
      </c>
      <c r="E510" s="61">
        <v>33.009970000000003</v>
      </c>
      <c r="F510" s="61">
        <v>0</v>
      </c>
    </row>
    <row r="511" spans="1:6" x14ac:dyDescent="0.3">
      <c r="A511" s="43" t="str">
        <f t="shared" si="7"/>
        <v>A</v>
      </c>
      <c r="B511" s="59" t="s">
        <v>333</v>
      </c>
      <c r="C511" s="60" t="s">
        <v>2</v>
      </c>
      <c r="D511" s="61">
        <v>5.94604</v>
      </c>
      <c r="E511" s="61">
        <v>0</v>
      </c>
      <c r="F511" s="61">
        <v>5.94604</v>
      </c>
    </row>
    <row r="512" spans="1:6" x14ac:dyDescent="0.3">
      <c r="A512" s="43" t="str">
        <f t="shared" si="7"/>
        <v>A</v>
      </c>
      <c r="B512" s="59" t="s">
        <v>333</v>
      </c>
      <c r="C512" s="60" t="s">
        <v>15</v>
      </c>
      <c r="D512" s="61">
        <v>8.4</v>
      </c>
      <c r="E512" s="61">
        <v>0</v>
      </c>
      <c r="F512" s="61">
        <v>8.4</v>
      </c>
    </row>
    <row r="513" spans="1:6" x14ac:dyDescent="0.3">
      <c r="A513" s="43" t="str">
        <f t="shared" si="7"/>
        <v>A</v>
      </c>
      <c r="B513" s="59" t="s">
        <v>333</v>
      </c>
      <c r="C513" s="60" t="s">
        <v>16</v>
      </c>
      <c r="D513" s="61">
        <v>351.13850000000002</v>
      </c>
      <c r="E513" s="61">
        <v>0</v>
      </c>
      <c r="F513" s="61">
        <v>351.13850000000002</v>
      </c>
    </row>
    <row r="514" spans="1:6" x14ac:dyDescent="0.3">
      <c r="A514" s="43" t="str">
        <f t="shared" si="7"/>
        <v>A</v>
      </c>
      <c r="B514" s="55" t="s">
        <v>333</v>
      </c>
      <c r="C514" s="56" t="s">
        <v>17</v>
      </c>
      <c r="D514" s="57">
        <v>2529.3186999999998</v>
      </c>
      <c r="E514" s="57">
        <v>0</v>
      </c>
      <c r="F514" s="57">
        <v>2529.3186999999998</v>
      </c>
    </row>
    <row r="515" spans="1:6" ht="16.8" thickBot="1" x14ac:dyDescent="0.35">
      <c r="A515" s="43" t="str">
        <f t="shared" si="7"/>
        <v>A</v>
      </c>
      <c r="B515" s="44" t="s">
        <v>490</v>
      </c>
      <c r="C515" s="45" t="s">
        <v>491</v>
      </c>
      <c r="D515" s="63">
        <v>538.19672000000003</v>
      </c>
      <c r="E515" s="63">
        <v>538.19672000000003</v>
      </c>
      <c r="F515" s="63">
        <v>0</v>
      </c>
    </row>
    <row r="516" spans="1:6" ht="15" thickTop="1" x14ac:dyDescent="0.3">
      <c r="A516" s="43" t="str">
        <f t="shared" ref="A516:A579" si="8">IF(OR(D516&lt;&gt;0,),"A","B")</f>
        <v>A</v>
      </c>
      <c r="B516" s="55" t="s">
        <v>333</v>
      </c>
      <c r="C516" s="56" t="s">
        <v>10</v>
      </c>
      <c r="D516" s="57">
        <v>531.79672000000005</v>
      </c>
      <c r="E516" s="57">
        <v>531.79672000000005</v>
      </c>
      <c r="F516" s="57">
        <v>0</v>
      </c>
    </row>
    <row r="517" spans="1:6" x14ac:dyDescent="0.3">
      <c r="A517" s="43" t="str">
        <f t="shared" si="8"/>
        <v>A</v>
      </c>
      <c r="B517" s="59" t="s">
        <v>333</v>
      </c>
      <c r="C517" s="60" t="s">
        <v>11</v>
      </c>
      <c r="D517" s="61">
        <v>174.86642000000001</v>
      </c>
      <c r="E517" s="61">
        <v>174.86642000000001</v>
      </c>
      <c r="F517" s="61">
        <v>0</v>
      </c>
    </row>
    <row r="518" spans="1:6" x14ac:dyDescent="0.3">
      <c r="A518" s="43" t="str">
        <f t="shared" si="8"/>
        <v>A</v>
      </c>
      <c r="B518" s="59" t="s">
        <v>333</v>
      </c>
      <c r="C518" s="60" t="s">
        <v>12</v>
      </c>
      <c r="D518" s="61">
        <v>356.93029999999999</v>
      </c>
      <c r="E518" s="61">
        <v>356.93029999999999</v>
      </c>
      <c r="F518" s="61">
        <v>0</v>
      </c>
    </row>
    <row r="519" spans="1:6" x14ac:dyDescent="0.3">
      <c r="A519" s="43" t="str">
        <f t="shared" si="8"/>
        <v>A</v>
      </c>
      <c r="B519" s="55" t="s">
        <v>333</v>
      </c>
      <c r="C519" s="56" t="s">
        <v>17</v>
      </c>
      <c r="D519" s="57">
        <v>6.4</v>
      </c>
      <c r="E519" s="57">
        <v>6.4</v>
      </c>
      <c r="F519" s="57">
        <v>0</v>
      </c>
    </row>
    <row r="520" spans="1:6" ht="49.2" thickBot="1" x14ac:dyDescent="0.35">
      <c r="A520" s="43" t="str">
        <f t="shared" si="8"/>
        <v>A</v>
      </c>
      <c r="B520" s="44" t="s">
        <v>492</v>
      </c>
      <c r="C520" s="45" t="s">
        <v>493</v>
      </c>
      <c r="D520" s="63">
        <v>5264.1544700000004</v>
      </c>
      <c r="E520" s="63">
        <v>5264.1544700000004</v>
      </c>
      <c r="F520" s="63">
        <v>0</v>
      </c>
    </row>
    <row r="521" spans="1:6" ht="15" thickTop="1" x14ac:dyDescent="0.3">
      <c r="A521" s="43" t="str">
        <f t="shared" si="8"/>
        <v>A</v>
      </c>
      <c r="B521" s="55" t="s">
        <v>333</v>
      </c>
      <c r="C521" s="56" t="s">
        <v>21</v>
      </c>
      <c r="D521" s="57">
        <v>5264.1544700000004</v>
      </c>
      <c r="E521" s="57">
        <v>5264.1544700000004</v>
      </c>
      <c r="F521" s="57">
        <v>0</v>
      </c>
    </row>
    <row r="522" spans="1:6" ht="33" thickBot="1" x14ac:dyDescent="0.35">
      <c r="A522" s="43" t="str">
        <f t="shared" si="8"/>
        <v>A</v>
      </c>
      <c r="B522" s="44" t="s">
        <v>494</v>
      </c>
      <c r="C522" s="45" t="s">
        <v>495</v>
      </c>
      <c r="D522" s="63">
        <v>7361.1762699999999</v>
      </c>
      <c r="E522" s="63">
        <v>7361.1762699999999</v>
      </c>
      <c r="F522" s="63">
        <v>0</v>
      </c>
    </row>
    <row r="523" spans="1:6" ht="15" thickTop="1" x14ac:dyDescent="0.3">
      <c r="A523" s="43" t="str">
        <f t="shared" si="8"/>
        <v>A</v>
      </c>
      <c r="B523" s="55" t="s">
        <v>333</v>
      </c>
      <c r="C523" s="56" t="s">
        <v>18</v>
      </c>
      <c r="D523" s="57">
        <v>7361.1762699999999</v>
      </c>
      <c r="E523" s="57">
        <v>7361.1762699999999</v>
      </c>
      <c r="F523" s="57">
        <v>0</v>
      </c>
    </row>
    <row r="524" spans="1:6" ht="33" thickBot="1" x14ac:dyDescent="0.35">
      <c r="A524" s="43" t="str">
        <f t="shared" si="8"/>
        <v>A</v>
      </c>
      <c r="B524" s="44" t="s">
        <v>496</v>
      </c>
      <c r="C524" s="45" t="s">
        <v>497</v>
      </c>
      <c r="D524" s="63">
        <v>6186.1269200000006</v>
      </c>
      <c r="E524" s="63">
        <v>6186.1269200000006</v>
      </c>
      <c r="F524" s="63">
        <v>0</v>
      </c>
    </row>
    <row r="525" spans="1:6" ht="15" thickTop="1" x14ac:dyDescent="0.3">
      <c r="A525" s="43" t="str">
        <f t="shared" si="8"/>
        <v>A</v>
      </c>
      <c r="B525" s="55" t="s">
        <v>333</v>
      </c>
      <c r="C525" s="56" t="s">
        <v>10</v>
      </c>
      <c r="D525" s="57">
        <v>6186.1269200000006</v>
      </c>
      <c r="E525" s="57">
        <v>6186.1269200000006</v>
      </c>
      <c r="F525" s="57">
        <v>0</v>
      </c>
    </row>
    <row r="526" spans="1:6" x14ac:dyDescent="0.3">
      <c r="A526" s="43" t="str">
        <f t="shared" si="8"/>
        <v>A</v>
      </c>
      <c r="B526" s="59" t="s">
        <v>333</v>
      </c>
      <c r="C526" s="60" t="s">
        <v>12</v>
      </c>
      <c r="D526" s="61">
        <v>3736.3119200000001</v>
      </c>
      <c r="E526" s="61">
        <v>3736.3119200000001</v>
      </c>
      <c r="F526" s="61">
        <v>0</v>
      </c>
    </row>
    <row r="527" spans="1:6" x14ac:dyDescent="0.3">
      <c r="A527" s="43" t="str">
        <f t="shared" si="8"/>
        <v>A</v>
      </c>
      <c r="B527" s="59" t="s">
        <v>333</v>
      </c>
      <c r="C527" s="60" t="s">
        <v>16</v>
      </c>
      <c r="D527" s="61">
        <v>2449.8150000000001</v>
      </c>
      <c r="E527" s="61">
        <v>2449.8150000000001</v>
      </c>
      <c r="F527" s="61">
        <v>0</v>
      </c>
    </row>
    <row r="528" spans="1:6" ht="16.8" thickBot="1" x14ac:dyDescent="0.35">
      <c r="A528" s="43" t="str">
        <f t="shared" si="8"/>
        <v>A</v>
      </c>
      <c r="B528" s="44" t="s">
        <v>1403</v>
      </c>
      <c r="C528" s="45" t="s">
        <v>1508</v>
      </c>
      <c r="D528" s="63">
        <v>2671.4329600000001</v>
      </c>
      <c r="E528" s="63">
        <v>0</v>
      </c>
      <c r="F528" s="63">
        <v>2671.4329600000001</v>
      </c>
    </row>
    <row r="529" spans="1:6" ht="15" thickTop="1" x14ac:dyDescent="0.3">
      <c r="A529" s="43" t="str">
        <f t="shared" si="8"/>
        <v>A</v>
      </c>
      <c r="B529" s="55" t="s">
        <v>333</v>
      </c>
      <c r="C529" s="56" t="s">
        <v>10</v>
      </c>
      <c r="D529" s="57">
        <v>1983.8049599999999</v>
      </c>
      <c r="E529" s="57">
        <v>0</v>
      </c>
      <c r="F529" s="57">
        <v>1983.8049599999999</v>
      </c>
    </row>
    <row r="530" spans="1:6" x14ac:dyDescent="0.3">
      <c r="A530" s="43" t="str">
        <f t="shared" si="8"/>
        <v>A</v>
      </c>
      <c r="B530" s="59" t="s">
        <v>333</v>
      </c>
      <c r="C530" s="60" t="s">
        <v>11</v>
      </c>
      <c r="D530" s="61">
        <v>731.72600999999997</v>
      </c>
      <c r="E530" s="61">
        <v>0</v>
      </c>
      <c r="F530" s="61">
        <v>731.72600999999997</v>
      </c>
    </row>
    <row r="531" spans="1:6" x14ac:dyDescent="0.3">
      <c r="A531" s="43" t="str">
        <f t="shared" si="8"/>
        <v>A</v>
      </c>
      <c r="B531" s="59" t="s">
        <v>333</v>
      </c>
      <c r="C531" s="60" t="s">
        <v>12</v>
      </c>
      <c r="D531" s="61">
        <v>975.76066000000003</v>
      </c>
      <c r="E531" s="61">
        <v>0</v>
      </c>
      <c r="F531" s="61">
        <v>975.76066000000003</v>
      </c>
    </row>
    <row r="532" spans="1:6" x14ac:dyDescent="0.3">
      <c r="A532" s="43" t="str">
        <f t="shared" si="8"/>
        <v>A</v>
      </c>
      <c r="B532" s="59" t="s">
        <v>333</v>
      </c>
      <c r="C532" s="60" t="s">
        <v>2</v>
      </c>
      <c r="D532" s="61">
        <v>270.35278999999997</v>
      </c>
      <c r="E532" s="61">
        <v>0</v>
      </c>
      <c r="F532" s="61">
        <v>270.35278999999997</v>
      </c>
    </row>
    <row r="533" spans="1:6" x14ac:dyDescent="0.3">
      <c r="A533" s="43" t="str">
        <f t="shared" si="8"/>
        <v>A</v>
      </c>
      <c r="B533" s="59" t="s">
        <v>333</v>
      </c>
      <c r="C533" s="60" t="s">
        <v>15</v>
      </c>
      <c r="D533" s="61">
        <v>1.9285699999999999</v>
      </c>
      <c r="E533" s="61">
        <v>0</v>
      </c>
      <c r="F533" s="61">
        <v>1.9285699999999999</v>
      </c>
    </row>
    <row r="534" spans="1:6" x14ac:dyDescent="0.3">
      <c r="A534" s="43" t="str">
        <f t="shared" si="8"/>
        <v>A</v>
      </c>
      <c r="B534" s="59" t="s">
        <v>333</v>
      </c>
      <c r="C534" s="60" t="s">
        <v>16</v>
      </c>
      <c r="D534" s="61">
        <v>4.0369299999999999</v>
      </c>
      <c r="E534" s="61">
        <v>0</v>
      </c>
      <c r="F534" s="61">
        <v>4.0369299999999999</v>
      </c>
    </row>
    <row r="535" spans="1:6" x14ac:dyDescent="0.3">
      <c r="A535" s="43" t="str">
        <f t="shared" si="8"/>
        <v>A</v>
      </c>
      <c r="B535" s="55" t="s">
        <v>333</v>
      </c>
      <c r="C535" s="56" t="s">
        <v>17</v>
      </c>
      <c r="D535" s="57">
        <v>687.62800000000004</v>
      </c>
      <c r="E535" s="57">
        <v>0</v>
      </c>
      <c r="F535" s="57">
        <v>687.62800000000004</v>
      </c>
    </row>
    <row r="536" spans="1:6" ht="16.8" thickBot="1" x14ac:dyDescent="0.35">
      <c r="A536" s="43" t="str">
        <f t="shared" si="8"/>
        <v>A</v>
      </c>
      <c r="B536" s="44" t="s">
        <v>1498</v>
      </c>
      <c r="C536" s="45" t="s">
        <v>1509</v>
      </c>
      <c r="D536" s="63">
        <v>13112.676670000001</v>
      </c>
      <c r="E536" s="63">
        <v>0</v>
      </c>
      <c r="F536" s="63">
        <v>13112.676670000001</v>
      </c>
    </row>
    <row r="537" spans="1:6" ht="15" thickTop="1" x14ac:dyDescent="0.3">
      <c r="A537" s="43" t="str">
        <f t="shared" si="8"/>
        <v>A</v>
      </c>
      <c r="B537" s="55" t="s">
        <v>333</v>
      </c>
      <c r="C537" s="56" t="s">
        <v>10</v>
      </c>
      <c r="D537" s="57">
        <v>12223.94694</v>
      </c>
      <c r="E537" s="57">
        <v>0</v>
      </c>
      <c r="F537" s="57">
        <v>12223.94694</v>
      </c>
    </row>
    <row r="538" spans="1:6" x14ac:dyDescent="0.3">
      <c r="A538" s="43" t="str">
        <f t="shared" si="8"/>
        <v>A</v>
      </c>
      <c r="B538" s="59" t="s">
        <v>333</v>
      </c>
      <c r="C538" s="60" t="s">
        <v>11</v>
      </c>
      <c r="D538" s="61">
        <v>2175.0078100000001</v>
      </c>
      <c r="E538" s="61">
        <v>0</v>
      </c>
      <c r="F538" s="61">
        <v>2175.0078100000001</v>
      </c>
    </row>
    <row r="539" spans="1:6" x14ac:dyDescent="0.3">
      <c r="A539" s="43" t="str">
        <f t="shared" si="8"/>
        <v>A</v>
      </c>
      <c r="B539" s="59" t="s">
        <v>333</v>
      </c>
      <c r="C539" s="60" t="s">
        <v>12</v>
      </c>
      <c r="D539" s="61">
        <v>1548.09799</v>
      </c>
      <c r="E539" s="61">
        <v>0</v>
      </c>
      <c r="F539" s="61">
        <v>1548.09799</v>
      </c>
    </row>
    <row r="540" spans="1:6" x14ac:dyDescent="0.3">
      <c r="A540" s="43" t="str">
        <f t="shared" si="8"/>
        <v>A</v>
      </c>
      <c r="B540" s="59" t="s">
        <v>333</v>
      </c>
      <c r="C540" s="60" t="s">
        <v>2</v>
      </c>
      <c r="D540" s="61">
        <v>8337</v>
      </c>
      <c r="E540" s="61">
        <v>0</v>
      </c>
      <c r="F540" s="61">
        <v>8337</v>
      </c>
    </row>
    <row r="541" spans="1:6" x14ac:dyDescent="0.3">
      <c r="A541" s="43" t="str">
        <f t="shared" si="8"/>
        <v>A</v>
      </c>
      <c r="B541" s="59" t="s">
        <v>333</v>
      </c>
      <c r="C541" s="60" t="s">
        <v>15</v>
      </c>
      <c r="D541" s="61">
        <v>43.76652</v>
      </c>
      <c r="E541" s="61">
        <v>0</v>
      </c>
      <c r="F541" s="61">
        <v>43.76652</v>
      </c>
    </row>
    <row r="542" spans="1:6" x14ac:dyDescent="0.3">
      <c r="A542" s="43" t="str">
        <f t="shared" si="8"/>
        <v>A</v>
      </c>
      <c r="B542" s="59" t="s">
        <v>333</v>
      </c>
      <c r="C542" s="60" t="s">
        <v>16</v>
      </c>
      <c r="D542" s="61">
        <v>120.07462</v>
      </c>
      <c r="E542" s="61">
        <v>0</v>
      </c>
      <c r="F542" s="61">
        <v>120.07462</v>
      </c>
    </row>
    <row r="543" spans="1:6" x14ac:dyDescent="0.3">
      <c r="A543" s="43" t="str">
        <f t="shared" si="8"/>
        <v>A</v>
      </c>
      <c r="B543" s="55" t="s">
        <v>333</v>
      </c>
      <c r="C543" s="56" t="s">
        <v>17</v>
      </c>
      <c r="D543" s="57">
        <v>888.72973000000002</v>
      </c>
      <c r="E543" s="57">
        <v>0</v>
      </c>
      <c r="F543" s="57">
        <v>888.72973000000002</v>
      </c>
    </row>
    <row r="544" spans="1:6" ht="16.8" thickBot="1" x14ac:dyDescent="0.35">
      <c r="A544" s="43" t="str">
        <f t="shared" si="8"/>
        <v>A</v>
      </c>
      <c r="B544" s="44" t="s">
        <v>1352</v>
      </c>
      <c r="C544" s="45" t="s">
        <v>1510</v>
      </c>
      <c r="D544" s="63">
        <v>5271.9172399999998</v>
      </c>
      <c r="E544" s="63">
        <v>0</v>
      </c>
      <c r="F544" s="63">
        <v>5271.9172399999998</v>
      </c>
    </row>
    <row r="545" spans="1:6" ht="15" thickTop="1" x14ac:dyDescent="0.3">
      <c r="A545" s="43" t="str">
        <f t="shared" si="8"/>
        <v>A</v>
      </c>
      <c r="B545" s="55" t="s">
        <v>333</v>
      </c>
      <c r="C545" s="56" t="s">
        <v>10</v>
      </c>
      <c r="D545" s="57">
        <v>5268.5252399999999</v>
      </c>
      <c r="E545" s="57">
        <v>0</v>
      </c>
      <c r="F545" s="57">
        <v>5268.5252399999999</v>
      </c>
    </row>
    <row r="546" spans="1:6" x14ac:dyDescent="0.3">
      <c r="A546" s="43" t="str">
        <f t="shared" si="8"/>
        <v>A</v>
      </c>
      <c r="B546" s="59" t="s">
        <v>333</v>
      </c>
      <c r="C546" s="60" t="s">
        <v>11</v>
      </c>
      <c r="D546" s="61">
        <v>3367.0640600000002</v>
      </c>
      <c r="E546" s="61">
        <v>0</v>
      </c>
      <c r="F546" s="61">
        <v>3367.0640600000002</v>
      </c>
    </row>
    <row r="547" spans="1:6" x14ac:dyDescent="0.3">
      <c r="A547" s="43" t="str">
        <f t="shared" si="8"/>
        <v>A</v>
      </c>
      <c r="B547" s="59" t="s">
        <v>333</v>
      </c>
      <c r="C547" s="60" t="s">
        <v>12</v>
      </c>
      <c r="D547" s="61">
        <v>1375.18346</v>
      </c>
      <c r="E547" s="61">
        <v>0</v>
      </c>
      <c r="F547" s="61">
        <v>1375.18346</v>
      </c>
    </row>
    <row r="548" spans="1:6" x14ac:dyDescent="0.3">
      <c r="A548" s="43" t="str">
        <f t="shared" si="8"/>
        <v>A</v>
      </c>
      <c r="B548" s="59" t="s">
        <v>333</v>
      </c>
      <c r="C548" s="60" t="s">
        <v>2</v>
      </c>
      <c r="D548" s="61">
        <v>525</v>
      </c>
      <c r="E548" s="61">
        <v>0</v>
      </c>
      <c r="F548" s="61">
        <v>525</v>
      </c>
    </row>
    <row r="549" spans="1:6" x14ac:dyDescent="0.3">
      <c r="A549" s="43" t="str">
        <f t="shared" si="8"/>
        <v>A</v>
      </c>
      <c r="B549" s="59" t="s">
        <v>333</v>
      </c>
      <c r="C549" s="60" t="s">
        <v>16</v>
      </c>
      <c r="D549" s="61">
        <v>1.27772</v>
      </c>
      <c r="E549" s="61">
        <v>0</v>
      </c>
      <c r="F549" s="61">
        <v>1.27772</v>
      </c>
    </row>
    <row r="550" spans="1:6" x14ac:dyDescent="0.3">
      <c r="A550" s="43" t="str">
        <f t="shared" si="8"/>
        <v>A</v>
      </c>
      <c r="B550" s="55" t="s">
        <v>333</v>
      </c>
      <c r="C550" s="56" t="s">
        <v>17</v>
      </c>
      <c r="D550" s="57">
        <v>3.3919999999999999</v>
      </c>
      <c r="E550" s="57">
        <v>0</v>
      </c>
      <c r="F550" s="57">
        <v>3.3919999999999999</v>
      </c>
    </row>
    <row r="551" spans="1:6" ht="33" thickBot="1" x14ac:dyDescent="0.35">
      <c r="A551" s="43" t="str">
        <f t="shared" si="8"/>
        <v>A</v>
      </c>
      <c r="B551" s="44" t="s">
        <v>1346</v>
      </c>
      <c r="C551" s="45" t="s">
        <v>1511</v>
      </c>
      <c r="D551" s="63">
        <v>7798.3391300000003</v>
      </c>
      <c r="E551" s="63">
        <v>0</v>
      </c>
      <c r="F551" s="63">
        <v>7798.3391300000003</v>
      </c>
    </row>
    <row r="552" spans="1:6" ht="15" thickTop="1" x14ac:dyDescent="0.3">
      <c r="A552" s="43" t="str">
        <f t="shared" si="8"/>
        <v>A</v>
      </c>
      <c r="B552" s="55" t="s">
        <v>333</v>
      </c>
      <c r="C552" s="56" t="s">
        <v>10</v>
      </c>
      <c r="D552" s="57">
        <v>7488.2887300000002</v>
      </c>
      <c r="E552" s="57">
        <v>0</v>
      </c>
      <c r="F552" s="57">
        <v>7488.2887300000002</v>
      </c>
    </row>
    <row r="553" spans="1:6" x14ac:dyDescent="0.3">
      <c r="A553" s="43" t="str">
        <f t="shared" si="8"/>
        <v>A</v>
      </c>
      <c r="B553" s="59" t="s">
        <v>333</v>
      </c>
      <c r="C553" s="60" t="s">
        <v>11</v>
      </c>
      <c r="D553" s="61">
        <v>3912.9319</v>
      </c>
      <c r="E553" s="61">
        <v>0</v>
      </c>
      <c r="F553" s="61">
        <v>3912.9319</v>
      </c>
    </row>
    <row r="554" spans="1:6" x14ac:dyDescent="0.3">
      <c r="A554" s="43" t="str">
        <f t="shared" si="8"/>
        <v>A</v>
      </c>
      <c r="B554" s="59" t="s">
        <v>333</v>
      </c>
      <c r="C554" s="60" t="s">
        <v>12</v>
      </c>
      <c r="D554" s="61">
        <v>2313.9571799999999</v>
      </c>
      <c r="E554" s="61">
        <v>0</v>
      </c>
      <c r="F554" s="61">
        <v>2313.9571799999999</v>
      </c>
    </row>
    <row r="555" spans="1:6" x14ac:dyDescent="0.3">
      <c r="A555" s="43" t="str">
        <f t="shared" si="8"/>
        <v>A</v>
      </c>
      <c r="B555" s="59" t="s">
        <v>333</v>
      </c>
      <c r="C555" s="60" t="s">
        <v>2</v>
      </c>
      <c r="D555" s="61">
        <v>1078.45072</v>
      </c>
      <c r="E555" s="61">
        <v>0</v>
      </c>
      <c r="F555" s="61">
        <v>1078.45072</v>
      </c>
    </row>
    <row r="556" spans="1:6" x14ac:dyDescent="0.3">
      <c r="A556" s="43" t="str">
        <f t="shared" si="8"/>
        <v>A</v>
      </c>
      <c r="B556" s="59" t="s">
        <v>333</v>
      </c>
      <c r="C556" s="60" t="s">
        <v>15</v>
      </c>
      <c r="D556" s="61">
        <v>62.086640000000003</v>
      </c>
      <c r="E556" s="61">
        <v>0</v>
      </c>
      <c r="F556" s="61">
        <v>62.086640000000003</v>
      </c>
    </row>
    <row r="557" spans="1:6" x14ac:dyDescent="0.3">
      <c r="A557" s="43" t="str">
        <f t="shared" si="8"/>
        <v>A</v>
      </c>
      <c r="B557" s="59" t="s">
        <v>333</v>
      </c>
      <c r="C557" s="60" t="s">
        <v>16</v>
      </c>
      <c r="D557" s="61">
        <v>120.86229</v>
      </c>
      <c r="E557" s="61">
        <v>0</v>
      </c>
      <c r="F557" s="61">
        <v>120.86229</v>
      </c>
    </row>
    <row r="558" spans="1:6" x14ac:dyDescent="0.3">
      <c r="A558" s="43" t="str">
        <f t="shared" si="8"/>
        <v>A</v>
      </c>
      <c r="B558" s="55" t="s">
        <v>333</v>
      </c>
      <c r="C558" s="56" t="s">
        <v>17</v>
      </c>
      <c r="D558" s="57">
        <v>310.05040000000002</v>
      </c>
      <c r="E558" s="57">
        <v>0</v>
      </c>
      <c r="F558" s="57">
        <v>310.05040000000002</v>
      </c>
    </row>
    <row r="559" spans="1:6" ht="33" thickBot="1" x14ac:dyDescent="0.35">
      <c r="A559" s="43" t="str">
        <f t="shared" si="8"/>
        <v>A</v>
      </c>
      <c r="B559" s="44" t="s">
        <v>1348</v>
      </c>
      <c r="C559" s="45" t="s">
        <v>1512</v>
      </c>
      <c r="D559" s="63">
        <v>10720.03558</v>
      </c>
      <c r="E559" s="63">
        <v>0</v>
      </c>
      <c r="F559" s="63">
        <v>10720.03558</v>
      </c>
    </row>
    <row r="560" spans="1:6" ht="15" thickTop="1" x14ac:dyDescent="0.3">
      <c r="A560" s="43" t="str">
        <f t="shared" si="8"/>
        <v>A</v>
      </c>
      <c r="B560" s="55" t="s">
        <v>333</v>
      </c>
      <c r="C560" s="56" t="s">
        <v>10</v>
      </c>
      <c r="D560" s="57">
        <v>8099.4943199999998</v>
      </c>
      <c r="E560" s="57">
        <v>0</v>
      </c>
      <c r="F560" s="57">
        <v>8099.4943199999998</v>
      </c>
    </row>
    <row r="561" spans="1:6" x14ac:dyDescent="0.3">
      <c r="A561" s="43" t="str">
        <f t="shared" si="8"/>
        <v>A</v>
      </c>
      <c r="B561" s="59" t="s">
        <v>333</v>
      </c>
      <c r="C561" s="60" t="s">
        <v>11</v>
      </c>
      <c r="D561" s="61">
        <v>2348.4899999999998</v>
      </c>
      <c r="E561" s="61">
        <v>0</v>
      </c>
      <c r="F561" s="61">
        <v>2348.4899999999998</v>
      </c>
    </row>
    <row r="562" spans="1:6" x14ac:dyDescent="0.3">
      <c r="A562" s="43" t="str">
        <f t="shared" si="8"/>
        <v>A</v>
      </c>
      <c r="B562" s="59" t="s">
        <v>333</v>
      </c>
      <c r="C562" s="60" t="s">
        <v>12</v>
      </c>
      <c r="D562" s="61">
        <v>2166.1646000000001</v>
      </c>
      <c r="E562" s="61">
        <v>0</v>
      </c>
      <c r="F562" s="61">
        <v>2166.1646000000001</v>
      </c>
    </row>
    <row r="563" spans="1:6" x14ac:dyDescent="0.3">
      <c r="A563" s="43" t="str">
        <f t="shared" si="8"/>
        <v>A</v>
      </c>
      <c r="B563" s="59" t="s">
        <v>333</v>
      </c>
      <c r="C563" s="60" t="s">
        <v>2</v>
      </c>
      <c r="D563" s="61">
        <v>3215</v>
      </c>
      <c r="E563" s="61">
        <v>0</v>
      </c>
      <c r="F563" s="61">
        <v>3215</v>
      </c>
    </row>
    <row r="564" spans="1:6" x14ac:dyDescent="0.3">
      <c r="A564" s="43" t="str">
        <f t="shared" si="8"/>
        <v>A</v>
      </c>
      <c r="B564" s="59" t="s">
        <v>333</v>
      </c>
      <c r="C564" s="60" t="s">
        <v>15</v>
      </c>
      <c r="D564" s="61">
        <v>67.754999999999995</v>
      </c>
      <c r="E564" s="61">
        <v>0</v>
      </c>
      <c r="F564" s="61">
        <v>67.754999999999995</v>
      </c>
    </row>
    <row r="565" spans="1:6" x14ac:dyDescent="0.3">
      <c r="A565" s="43" t="str">
        <f t="shared" si="8"/>
        <v>A</v>
      </c>
      <c r="B565" s="59" t="s">
        <v>333</v>
      </c>
      <c r="C565" s="60" t="s">
        <v>16</v>
      </c>
      <c r="D565" s="61">
        <v>302.08472</v>
      </c>
      <c r="E565" s="61">
        <v>0</v>
      </c>
      <c r="F565" s="61">
        <v>302.08472</v>
      </c>
    </row>
    <row r="566" spans="1:6" x14ac:dyDescent="0.3">
      <c r="A566" s="43" t="str">
        <f t="shared" si="8"/>
        <v>A</v>
      </c>
      <c r="B566" s="55" t="s">
        <v>333</v>
      </c>
      <c r="C566" s="56" t="s">
        <v>17</v>
      </c>
      <c r="D566" s="57">
        <v>2620.54126</v>
      </c>
      <c r="E566" s="57">
        <v>0</v>
      </c>
      <c r="F566" s="57">
        <v>2620.54126</v>
      </c>
    </row>
    <row r="567" spans="1:6" ht="49.2" thickBot="1" x14ac:dyDescent="0.35">
      <c r="A567" s="43" t="str">
        <f t="shared" si="8"/>
        <v>A</v>
      </c>
      <c r="B567" s="44" t="s">
        <v>1350</v>
      </c>
      <c r="C567" s="45" t="s">
        <v>1513</v>
      </c>
      <c r="D567" s="63">
        <v>5831.3503700000001</v>
      </c>
      <c r="E567" s="63">
        <v>0</v>
      </c>
      <c r="F567" s="63">
        <v>5831.3503700000001</v>
      </c>
    </row>
    <row r="568" spans="1:6" ht="15" thickTop="1" x14ac:dyDescent="0.3">
      <c r="A568" s="43" t="str">
        <f t="shared" si="8"/>
        <v>A</v>
      </c>
      <c r="B568" s="55" t="s">
        <v>333</v>
      </c>
      <c r="C568" s="56" t="s">
        <v>10</v>
      </c>
      <c r="D568" s="57">
        <v>3311.5606400000001</v>
      </c>
      <c r="E568" s="57">
        <v>0</v>
      </c>
      <c r="F568" s="57">
        <v>3311.5606400000001</v>
      </c>
    </row>
    <row r="569" spans="1:6" x14ac:dyDescent="0.3">
      <c r="A569" s="43" t="str">
        <f t="shared" si="8"/>
        <v>A</v>
      </c>
      <c r="B569" s="59" t="s">
        <v>333</v>
      </c>
      <c r="C569" s="60" t="s">
        <v>11</v>
      </c>
      <c r="D569" s="61">
        <v>1504.0416</v>
      </c>
      <c r="E569" s="61">
        <v>0</v>
      </c>
      <c r="F569" s="61">
        <v>1504.0416</v>
      </c>
    </row>
    <row r="570" spans="1:6" x14ac:dyDescent="0.3">
      <c r="A570" s="43" t="str">
        <f t="shared" si="8"/>
        <v>A</v>
      </c>
      <c r="B570" s="59" t="s">
        <v>333</v>
      </c>
      <c r="C570" s="60" t="s">
        <v>12</v>
      </c>
      <c r="D570" s="61">
        <v>870.97375</v>
      </c>
      <c r="E570" s="61">
        <v>0</v>
      </c>
      <c r="F570" s="61">
        <v>870.97375</v>
      </c>
    </row>
    <row r="571" spans="1:6" x14ac:dyDescent="0.3">
      <c r="A571" s="43" t="str">
        <f t="shared" si="8"/>
        <v>A</v>
      </c>
      <c r="B571" s="59" t="s">
        <v>333</v>
      </c>
      <c r="C571" s="60" t="s">
        <v>2</v>
      </c>
      <c r="D571" s="61">
        <v>593.81318999999996</v>
      </c>
      <c r="E571" s="61">
        <v>0</v>
      </c>
      <c r="F571" s="61">
        <v>593.81318999999996</v>
      </c>
    </row>
    <row r="572" spans="1:6" x14ac:dyDescent="0.3">
      <c r="A572" s="43" t="str">
        <f t="shared" si="8"/>
        <v>A</v>
      </c>
      <c r="B572" s="59" t="s">
        <v>333</v>
      </c>
      <c r="C572" s="60" t="s">
        <v>15</v>
      </c>
      <c r="D572" s="61">
        <v>21.236190000000001</v>
      </c>
      <c r="E572" s="61">
        <v>0</v>
      </c>
      <c r="F572" s="61">
        <v>21.236190000000001</v>
      </c>
    </row>
    <row r="573" spans="1:6" x14ac:dyDescent="0.3">
      <c r="A573" s="43" t="str">
        <f t="shared" si="8"/>
        <v>A</v>
      </c>
      <c r="B573" s="59" t="s">
        <v>333</v>
      </c>
      <c r="C573" s="60" t="s">
        <v>16</v>
      </c>
      <c r="D573" s="61">
        <v>321.49590999999998</v>
      </c>
      <c r="E573" s="61">
        <v>0</v>
      </c>
      <c r="F573" s="61">
        <v>321.49590999999998</v>
      </c>
    </row>
    <row r="574" spans="1:6" x14ac:dyDescent="0.3">
      <c r="A574" s="43" t="str">
        <f t="shared" si="8"/>
        <v>A</v>
      </c>
      <c r="B574" s="55" t="s">
        <v>333</v>
      </c>
      <c r="C574" s="56" t="s">
        <v>17</v>
      </c>
      <c r="D574" s="57">
        <v>2519.78973</v>
      </c>
      <c r="E574" s="57">
        <v>0</v>
      </c>
      <c r="F574" s="57">
        <v>2519.78973</v>
      </c>
    </row>
    <row r="575" spans="1:6" ht="33" thickBot="1" x14ac:dyDescent="0.35">
      <c r="A575" s="43" t="str">
        <f t="shared" si="8"/>
        <v>A</v>
      </c>
      <c r="B575" s="44" t="s">
        <v>498</v>
      </c>
      <c r="C575" s="45" t="s">
        <v>499</v>
      </c>
      <c r="D575" s="63">
        <v>3117021.1386800003</v>
      </c>
      <c r="E575" s="63">
        <v>3080396.4054700001</v>
      </c>
      <c r="F575" s="63">
        <v>36624.733210000006</v>
      </c>
    </row>
    <row r="576" spans="1:6" ht="15" thickTop="1" x14ac:dyDescent="0.3">
      <c r="A576" s="43" t="str">
        <f t="shared" si="8"/>
        <v>A</v>
      </c>
      <c r="B576" s="55" t="s">
        <v>333</v>
      </c>
      <c r="C576" s="56" t="s">
        <v>10</v>
      </c>
      <c r="D576" s="57">
        <v>593563.78370000003</v>
      </c>
      <c r="E576" s="57">
        <v>572745.53847999999</v>
      </c>
      <c r="F576" s="57">
        <v>20818.245220000001</v>
      </c>
    </row>
    <row r="577" spans="1:6" x14ac:dyDescent="0.3">
      <c r="A577" s="43" t="str">
        <f t="shared" si="8"/>
        <v>A</v>
      </c>
      <c r="B577" s="59" t="s">
        <v>333</v>
      </c>
      <c r="C577" s="60" t="s">
        <v>11</v>
      </c>
      <c r="D577" s="61">
        <v>14101.6085</v>
      </c>
      <c r="E577" s="61">
        <v>10366.86729</v>
      </c>
      <c r="F577" s="61">
        <v>3734.7412100000001</v>
      </c>
    </row>
    <row r="578" spans="1:6" x14ac:dyDescent="0.3">
      <c r="A578" s="43" t="str">
        <f t="shared" si="8"/>
        <v>A</v>
      </c>
      <c r="B578" s="59" t="s">
        <v>333</v>
      </c>
      <c r="C578" s="60" t="s">
        <v>12</v>
      </c>
      <c r="D578" s="61">
        <v>147750.59382000001</v>
      </c>
      <c r="E578" s="61">
        <v>143051.13394</v>
      </c>
      <c r="F578" s="61">
        <v>4699.4598800000003</v>
      </c>
    </row>
    <row r="579" spans="1:6" x14ac:dyDescent="0.3">
      <c r="A579" s="43" t="str">
        <f t="shared" si="8"/>
        <v>A</v>
      </c>
      <c r="B579" s="59" t="s">
        <v>333</v>
      </c>
      <c r="C579" s="60" t="s">
        <v>13</v>
      </c>
      <c r="D579" s="61">
        <v>9550.0435600000001</v>
      </c>
      <c r="E579" s="61">
        <v>0</v>
      </c>
      <c r="F579" s="61">
        <v>9550.0435600000001</v>
      </c>
    </row>
    <row r="580" spans="1:6" x14ac:dyDescent="0.3">
      <c r="A580" s="43" t="str">
        <f t="shared" ref="A580:A643" si="9">IF(OR(D580&lt;&gt;0,),"A","B")</f>
        <v>A</v>
      </c>
      <c r="B580" s="59" t="s">
        <v>333</v>
      </c>
      <c r="C580" s="60" t="s">
        <v>14</v>
      </c>
      <c r="D580" s="61">
        <v>127425.80288000002</v>
      </c>
      <c r="E580" s="61">
        <v>127425.80288000002</v>
      </c>
      <c r="F580" s="61">
        <v>0</v>
      </c>
    </row>
    <row r="581" spans="1:6" x14ac:dyDescent="0.3">
      <c r="A581" s="43" t="str">
        <f t="shared" si="9"/>
        <v>A</v>
      </c>
      <c r="B581" s="59" t="s">
        <v>333</v>
      </c>
      <c r="C581" s="60" t="s">
        <v>2</v>
      </c>
      <c r="D581" s="61">
        <v>34561.31609</v>
      </c>
      <c r="E581" s="61">
        <v>32291.31609</v>
      </c>
      <c r="F581" s="61">
        <v>2270</v>
      </c>
    </row>
    <row r="582" spans="1:6" x14ac:dyDescent="0.3">
      <c r="A582" s="43" t="str">
        <f t="shared" si="9"/>
        <v>A</v>
      </c>
      <c r="B582" s="59" t="s">
        <v>333</v>
      </c>
      <c r="C582" s="60" t="s">
        <v>15</v>
      </c>
      <c r="D582" s="61">
        <v>280.04471000000001</v>
      </c>
      <c r="E582" s="61">
        <v>172.68074000000001</v>
      </c>
      <c r="F582" s="61">
        <v>107.36396999999999</v>
      </c>
    </row>
    <row r="583" spans="1:6" x14ac:dyDescent="0.3">
      <c r="A583" s="43" t="str">
        <f t="shared" si="9"/>
        <v>A</v>
      </c>
      <c r="B583" s="59" t="s">
        <v>333</v>
      </c>
      <c r="C583" s="60" t="s">
        <v>16</v>
      </c>
      <c r="D583" s="61">
        <v>259894.37414</v>
      </c>
      <c r="E583" s="61">
        <v>259437.73754</v>
      </c>
      <c r="F583" s="61">
        <v>456.63659999999999</v>
      </c>
    </row>
    <row r="584" spans="1:6" x14ac:dyDescent="0.3">
      <c r="A584" s="43" t="str">
        <f t="shared" si="9"/>
        <v>A</v>
      </c>
      <c r="B584" s="55" t="s">
        <v>333</v>
      </c>
      <c r="C584" s="56" t="s">
        <v>17</v>
      </c>
      <c r="D584" s="57">
        <v>2402345.0822100001</v>
      </c>
      <c r="E584" s="57">
        <v>2392864.0310800001</v>
      </c>
      <c r="F584" s="57">
        <v>9481.0511299999998</v>
      </c>
    </row>
    <row r="585" spans="1:6" x14ac:dyDescent="0.3">
      <c r="A585" s="43" t="str">
        <f t="shared" si="9"/>
        <v>A</v>
      </c>
      <c r="B585" s="55" t="s">
        <v>333</v>
      </c>
      <c r="C585" s="56" t="s">
        <v>18</v>
      </c>
      <c r="D585" s="57">
        <v>116786.83590999999</v>
      </c>
      <c r="E585" s="57">
        <v>114786.83590999999</v>
      </c>
      <c r="F585" s="57">
        <v>2000</v>
      </c>
    </row>
    <row r="586" spans="1:6" x14ac:dyDescent="0.3">
      <c r="A586" s="43" t="str">
        <f t="shared" si="9"/>
        <v>A</v>
      </c>
      <c r="B586" s="55" t="s">
        <v>333</v>
      </c>
      <c r="C586" s="56" t="s">
        <v>21</v>
      </c>
      <c r="D586" s="57">
        <v>4325.4368599999998</v>
      </c>
      <c r="E586" s="57">
        <v>0</v>
      </c>
      <c r="F586" s="57">
        <v>4325.4368599999998</v>
      </c>
    </row>
    <row r="587" spans="1:6" ht="33" thickBot="1" x14ac:dyDescent="0.35">
      <c r="A587" s="43" t="str">
        <f t="shared" si="9"/>
        <v>A</v>
      </c>
      <c r="B587" s="44" t="s">
        <v>500</v>
      </c>
      <c r="C587" s="45" t="s">
        <v>501</v>
      </c>
      <c r="D587" s="63">
        <v>7966.47865</v>
      </c>
      <c r="E587" s="63">
        <v>7966.47865</v>
      </c>
      <c r="F587" s="63">
        <v>0</v>
      </c>
    </row>
    <row r="588" spans="1:6" ht="15" thickTop="1" x14ac:dyDescent="0.3">
      <c r="A588" s="43" t="str">
        <f t="shared" si="9"/>
        <v>A</v>
      </c>
      <c r="B588" s="55" t="s">
        <v>333</v>
      </c>
      <c r="C588" s="56" t="s">
        <v>10</v>
      </c>
      <c r="D588" s="57">
        <v>6745.2316499999997</v>
      </c>
      <c r="E588" s="57">
        <v>6745.2316499999997</v>
      </c>
      <c r="F588" s="57">
        <v>0</v>
      </c>
    </row>
    <row r="589" spans="1:6" x14ac:dyDescent="0.3">
      <c r="A589" s="43" t="str">
        <f t="shared" si="9"/>
        <v>A</v>
      </c>
      <c r="B589" s="59" t="s">
        <v>333</v>
      </c>
      <c r="C589" s="60" t="s">
        <v>11</v>
      </c>
      <c r="D589" s="61">
        <v>4058.84699</v>
      </c>
      <c r="E589" s="61">
        <v>4058.84699</v>
      </c>
      <c r="F589" s="61">
        <v>0</v>
      </c>
    </row>
    <row r="590" spans="1:6" x14ac:dyDescent="0.3">
      <c r="A590" s="43" t="str">
        <f t="shared" si="9"/>
        <v>A</v>
      </c>
      <c r="B590" s="59" t="s">
        <v>333</v>
      </c>
      <c r="C590" s="60" t="s">
        <v>12</v>
      </c>
      <c r="D590" s="61">
        <v>2456.3997300000001</v>
      </c>
      <c r="E590" s="61">
        <v>2456.3997300000001</v>
      </c>
      <c r="F590" s="61">
        <v>0</v>
      </c>
    </row>
    <row r="591" spans="1:6" x14ac:dyDescent="0.3">
      <c r="A591" s="43" t="str">
        <f t="shared" si="9"/>
        <v>A</v>
      </c>
      <c r="B591" s="59" t="s">
        <v>333</v>
      </c>
      <c r="C591" s="60" t="s">
        <v>15</v>
      </c>
      <c r="D591" s="61">
        <v>42.804400000000001</v>
      </c>
      <c r="E591" s="61">
        <v>42.804400000000001</v>
      </c>
      <c r="F591" s="61">
        <v>0</v>
      </c>
    </row>
    <row r="592" spans="1:6" x14ac:dyDescent="0.3">
      <c r="A592" s="43" t="str">
        <f t="shared" si="9"/>
        <v>A</v>
      </c>
      <c r="B592" s="59" t="s">
        <v>333</v>
      </c>
      <c r="C592" s="60" t="s">
        <v>16</v>
      </c>
      <c r="D592" s="61">
        <v>187.18053</v>
      </c>
      <c r="E592" s="61">
        <v>187.18053</v>
      </c>
      <c r="F592" s="61">
        <v>0</v>
      </c>
    </row>
    <row r="593" spans="1:6" x14ac:dyDescent="0.3">
      <c r="A593" s="43" t="str">
        <f t="shared" si="9"/>
        <v>A</v>
      </c>
      <c r="B593" s="55" t="s">
        <v>333</v>
      </c>
      <c r="C593" s="56" t="s">
        <v>17</v>
      </c>
      <c r="D593" s="57">
        <v>1221.2470000000001</v>
      </c>
      <c r="E593" s="57">
        <v>1221.2470000000001</v>
      </c>
      <c r="F593" s="57">
        <v>0</v>
      </c>
    </row>
    <row r="594" spans="1:6" ht="16.8" thickBot="1" x14ac:dyDescent="0.35">
      <c r="A594" s="43" t="str">
        <f t="shared" si="9"/>
        <v>A</v>
      </c>
      <c r="B594" s="44" t="s">
        <v>502</v>
      </c>
      <c r="C594" s="45" t="s">
        <v>503</v>
      </c>
      <c r="D594" s="63">
        <v>1955835.01804</v>
      </c>
      <c r="E594" s="63">
        <v>1955835.01804</v>
      </c>
      <c r="F594" s="63">
        <v>0</v>
      </c>
    </row>
    <row r="595" spans="1:6" ht="15" thickTop="1" x14ac:dyDescent="0.3">
      <c r="A595" s="43" t="str">
        <f t="shared" si="9"/>
        <v>A</v>
      </c>
      <c r="B595" s="55" t="s">
        <v>333</v>
      </c>
      <c r="C595" s="56" t="s">
        <v>10</v>
      </c>
      <c r="D595" s="57">
        <v>166401.59640000004</v>
      </c>
      <c r="E595" s="57">
        <v>166401.59640000004</v>
      </c>
      <c r="F595" s="57">
        <v>0</v>
      </c>
    </row>
    <row r="596" spans="1:6" x14ac:dyDescent="0.3">
      <c r="A596" s="43" t="str">
        <f t="shared" si="9"/>
        <v>A</v>
      </c>
      <c r="B596" s="59" t="s">
        <v>333</v>
      </c>
      <c r="C596" s="60" t="s">
        <v>11</v>
      </c>
      <c r="D596" s="61">
        <v>6308.0203000000001</v>
      </c>
      <c r="E596" s="61">
        <v>6308.0203000000001</v>
      </c>
      <c r="F596" s="61">
        <v>0</v>
      </c>
    </row>
    <row r="597" spans="1:6" x14ac:dyDescent="0.3">
      <c r="A597" s="43" t="str">
        <f t="shared" si="9"/>
        <v>A</v>
      </c>
      <c r="B597" s="59" t="s">
        <v>333</v>
      </c>
      <c r="C597" s="60" t="s">
        <v>12</v>
      </c>
      <c r="D597" s="61">
        <v>140528.30337000001</v>
      </c>
      <c r="E597" s="61">
        <v>140528.30337000001</v>
      </c>
      <c r="F597" s="61">
        <v>0</v>
      </c>
    </row>
    <row r="598" spans="1:6" x14ac:dyDescent="0.3">
      <c r="A598" s="43" t="str">
        <f t="shared" si="9"/>
        <v>A</v>
      </c>
      <c r="B598" s="59" t="s">
        <v>333</v>
      </c>
      <c r="C598" s="60" t="s">
        <v>14</v>
      </c>
      <c r="D598" s="61">
        <v>18314.744409999999</v>
      </c>
      <c r="E598" s="61">
        <v>18314.744409999999</v>
      </c>
      <c r="F598" s="61">
        <v>0</v>
      </c>
    </row>
    <row r="599" spans="1:6" x14ac:dyDescent="0.3">
      <c r="A599" s="43" t="str">
        <f t="shared" si="9"/>
        <v>A</v>
      </c>
      <c r="B599" s="59" t="s">
        <v>333</v>
      </c>
      <c r="C599" s="60" t="s">
        <v>15</v>
      </c>
      <c r="D599" s="61">
        <v>129.87634</v>
      </c>
      <c r="E599" s="61">
        <v>129.87634</v>
      </c>
      <c r="F599" s="61">
        <v>0</v>
      </c>
    </row>
    <row r="600" spans="1:6" x14ac:dyDescent="0.3">
      <c r="A600" s="43" t="str">
        <f t="shared" si="9"/>
        <v>A</v>
      </c>
      <c r="B600" s="59" t="s">
        <v>333</v>
      </c>
      <c r="C600" s="60" t="s">
        <v>16</v>
      </c>
      <c r="D600" s="61">
        <v>1120.6519799999999</v>
      </c>
      <c r="E600" s="61">
        <v>1120.6519799999999</v>
      </c>
      <c r="F600" s="61">
        <v>0</v>
      </c>
    </row>
    <row r="601" spans="1:6" x14ac:dyDescent="0.3">
      <c r="A601" s="43" t="str">
        <f t="shared" si="9"/>
        <v>A</v>
      </c>
      <c r="B601" s="55" t="s">
        <v>333</v>
      </c>
      <c r="C601" s="56" t="s">
        <v>17</v>
      </c>
      <c r="D601" s="57">
        <v>1789433.4216400001</v>
      </c>
      <c r="E601" s="57">
        <v>1789433.4216400001</v>
      </c>
      <c r="F601" s="57">
        <v>0</v>
      </c>
    </row>
    <row r="602" spans="1:6" ht="16.8" thickBot="1" x14ac:dyDescent="0.35">
      <c r="A602" s="43" t="str">
        <f t="shared" si="9"/>
        <v>A</v>
      </c>
      <c r="B602" s="44" t="s">
        <v>504</v>
      </c>
      <c r="C602" s="45" t="s">
        <v>505</v>
      </c>
      <c r="D602" s="63">
        <v>9623.8385199999993</v>
      </c>
      <c r="E602" s="63">
        <v>9623.8385199999993</v>
      </c>
      <c r="F602" s="63">
        <v>0</v>
      </c>
    </row>
    <row r="603" spans="1:6" ht="15" thickTop="1" x14ac:dyDescent="0.3">
      <c r="A603" s="43" t="str">
        <f t="shared" si="9"/>
        <v>A</v>
      </c>
      <c r="B603" s="55" t="s">
        <v>333</v>
      </c>
      <c r="C603" s="56" t="s">
        <v>10</v>
      </c>
      <c r="D603" s="57">
        <v>9595.6085199999998</v>
      </c>
      <c r="E603" s="57">
        <v>9595.6085199999998</v>
      </c>
      <c r="F603" s="57">
        <v>0</v>
      </c>
    </row>
    <row r="604" spans="1:6" x14ac:dyDescent="0.3">
      <c r="A604" s="43" t="str">
        <f t="shared" si="9"/>
        <v>A</v>
      </c>
      <c r="B604" s="59" t="s">
        <v>333</v>
      </c>
      <c r="C604" s="60" t="s">
        <v>11</v>
      </c>
      <c r="D604" s="61">
        <v>6308.0203000000001</v>
      </c>
      <c r="E604" s="61">
        <v>6308.0203000000001</v>
      </c>
      <c r="F604" s="61">
        <v>0</v>
      </c>
    </row>
    <row r="605" spans="1:6" x14ac:dyDescent="0.3">
      <c r="A605" s="43" t="str">
        <f t="shared" si="9"/>
        <v>A</v>
      </c>
      <c r="B605" s="59" t="s">
        <v>333</v>
      </c>
      <c r="C605" s="60" t="s">
        <v>12</v>
      </c>
      <c r="D605" s="61">
        <v>2762.1783</v>
      </c>
      <c r="E605" s="61">
        <v>2762.1783</v>
      </c>
      <c r="F605" s="61">
        <v>0</v>
      </c>
    </row>
    <row r="606" spans="1:6" x14ac:dyDescent="0.3">
      <c r="A606" s="43" t="str">
        <f t="shared" si="9"/>
        <v>A</v>
      </c>
      <c r="B606" s="59" t="s">
        <v>333</v>
      </c>
      <c r="C606" s="60" t="s">
        <v>15</v>
      </c>
      <c r="D606" s="61">
        <v>129.87634</v>
      </c>
      <c r="E606" s="61">
        <v>129.87634</v>
      </c>
      <c r="F606" s="61">
        <v>0</v>
      </c>
    </row>
    <row r="607" spans="1:6" x14ac:dyDescent="0.3">
      <c r="A607" s="43" t="str">
        <f t="shared" si="9"/>
        <v>A</v>
      </c>
      <c r="B607" s="59" t="s">
        <v>333</v>
      </c>
      <c r="C607" s="60" t="s">
        <v>16</v>
      </c>
      <c r="D607" s="61">
        <v>395.53357999999997</v>
      </c>
      <c r="E607" s="61">
        <v>395.53357999999997</v>
      </c>
      <c r="F607" s="61">
        <v>0</v>
      </c>
    </row>
    <row r="608" spans="1:6" x14ac:dyDescent="0.3">
      <c r="A608" s="43" t="str">
        <f t="shared" si="9"/>
        <v>A</v>
      </c>
      <c r="B608" s="55" t="s">
        <v>333</v>
      </c>
      <c r="C608" s="56" t="s">
        <v>17</v>
      </c>
      <c r="D608" s="57">
        <v>28.23</v>
      </c>
      <c r="E608" s="57">
        <v>28.23</v>
      </c>
      <c r="F608" s="57">
        <v>0</v>
      </c>
    </row>
    <row r="609" spans="1:6" ht="16.8" thickBot="1" x14ac:dyDescent="0.35">
      <c r="A609" s="43" t="str">
        <f t="shared" si="9"/>
        <v>A</v>
      </c>
      <c r="B609" s="44" t="s">
        <v>506</v>
      </c>
      <c r="C609" s="45" t="s">
        <v>507</v>
      </c>
      <c r="D609" s="63">
        <v>642477.63793999981</v>
      </c>
      <c r="E609" s="63">
        <v>642477.63793999981</v>
      </c>
      <c r="F609" s="63">
        <v>0</v>
      </c>
    </row>
    <row r="610" spans="1:6" ht="15" thickTop="1" x14ac:dyDescent="0.3">
      <c r="A610" s="43" t="str">
        <f t="shared" si="9"/>
        <v>A</v>
      </c>
      <c r="B610" s="55" t="s">
        <v>333</v>
      </c>
      <c r="C610" s="56" t="s">
        <v>10</v>
      </c>
      <c r="D610" s="57">
        <v>139505.19977000001</v>
      </c>
      <c r="E610" s="57">
        <v>139505.19977000001</v>
      </c>
      <c r="F610" s="57">
        <v>0</v>
      </c>
    </row>
    <row r="611" spans="1:6" x14ac:dyDescent="0.3">
      <c r="A611" s="43" t="str">
        <f t="shared" si="9"/>
        <v>A</v>
      </c>
      <c r="B611" s="59" t="s">
        <v>333</v>
      </c>
      <c r="C611" s="60" t="s">
        <v>12</v>
      </c>
      <c r="D611" s="61">
        <v>137766.12507000001</v>
      </c>
      <c r="E611" s="61">
        <v>137766.12507000001</v>
      </c>
      <c r="F611" s="61">
        <v>0</v>
      </c>
    </row>
    <row r="612" spans="1:6" x14ac:dyDescent="0.3">
      <c r="A612" s="43" t="str">
        <f t="shared" si="9"/>
        <v>A</v>
      </c>
      <c r="B612" s="59" t="s">
        <v>333</v>
      </c>
      <c r="C612" s="60" t="s">
        <v>14</v>
      </c>
      <c r="D612" s="61">
        <v>1252.9380199999998</v>
      </c>
      <c r="E612" s="61">
        <v>1252.9380199999998</v>
      </c>
      <c r="F612" s="61">
        <v>0</v>
      </c>
    </row>
    <row r="613" spans="1:6" x14ac:dyDescent="0.3">
      <c r="A613" s="43" t="str">
        <f t="shared" si="9"/>
        <v>A</v>
      </c>
      <c r="B613" s="59" t="s">
        <v>333</v>
      </c>
      <c r="C613" s="60" t="s">
        <v>16</v>
      </c>
      <c r="D613" s="61">
        <v>486.13667999999996</v>
      </c>
      <c r="E613" s="61">
        <v>486.13667999999996</v>
      </c>
      <c r="F613" s="61">
        <v>0</v>
      </c>
    </row>
    <row r="614" spans="1:6" x14ac:dyDescent="0.3">
      <c r="A614" s="43" t="str">
        <f t="shared" si="9"/>
        <v>A</v>
      </c>
      <c r="B614" s="55" t="s">
        <v>333</v>
      </c>
      <c r="C614" s="56" t="s">
        <v>17</v>
      </c>
      <c r="D614" s="57">
        <v>502972.43816999998</v>
      </c>
      <c r="E614" s="57">
        <v>502972.43816999998</v>
      </c>
      <c r="F614" s="57">
        <v>0</v>
      </c>
    </row>
    <row r="615" spans="1:6" ht="16.8" thickBot="1" x14ac:dyDescent="0.35">
      <c r="A615" s="43" t="str">
        <f t="shared" si="9"/>
        <v>A</v>
      </c>
      <c r="B615" s="44" t="s">
        <v>508</v>
      </c>
      <c r="C615" s="45" t="s">
        <v>509</v>
      </c>
      <c r="D615" s="63">
        <v>1303733.5415800002</v>
      </c>
      <c r="E615" s="63">
        <v>1303733.5415800002</v>
      </c>
      <c r="F615" s="63">
        <v>0</v>
      </c>
    </row>
    <row r="616" spans="1:6" ht="15" thickTop="1" x14ac:dyDescent="0.3">
      <c r="A616" s="43" t="str">
        <f t="shared" si="9"/>
        <v>A</v>
      </c>
      <c r="B616" s="55" t="s">
        <v>333</v>
      </c>
      <c r="C616" s="56" t="s">
        <v>10</v>
      </c>
      <c r="D616" s="57">
        <v>17300.788110000001</v>
      </c>
      <c r="E616" s="57">
        <v>17300.788110000001</v>
      </c>
      <c r="F616" s="57">
        <v>0</v>
      </c>
    </row>
    <row r="617" spans="1:6" x14ac:dyDescent="0.3">
      <c r="A617" s="43" t="str">
        <f t="shared" si="9"/>
        <v>A</v>
      </c>
      <c r="B617" s="59" t="s">
        <v>333</v>
      </c>
      <c r="C617" s="60" t="s">
        <v>14</v>
      </c>
      <c r="D617" s="61">
        <v>17061.806390000002</v>
      </c>
      <c r="E617" s="61">
        <v>17061.806390000002</v>
      </c>
      <c r="F617" s="61">
        <v>0</v>
      </c>
    </row>
    <row r="618" spans="1:6" x14ac:dyDescent="0.3">
      <c r="A618" s="43" t="str">
        <f t="shared" si="9"/>
        <v>A</v>
      </c>
      <c r="B618" s="59" t="s">
        <v>333</v>
      </c>
      <c r="C618" s="60" t="s">
        <v>16</v>
      </c>
      <c r="D618" s="61">
        <v>238.98172</v>
      </c>
      <c r="E618" s="61">
        <v>238.98172</v>
      </c>
      <c r="F618" s="61">
        <v>0</v>
      </c>
    </row>
    <row r="619" spans="1:6" x14ac:dyDescent="0.3">
      <c r="A619" s="43" t="str">
        <f t="shared" si="9"/>
        <v>A</v>
      </c>
      <c r="B619" s="55" t="s">
        <v>333</v>
      </c>
      <c r="C619" s="56" t="s">
        <v>17</v>
      </c>
      <c r="D619" s="57">
        <v>1286432.7534700001</v>
      </c>
      <c r="E619" s="57">
        <v>1286432.7534700001</v>
      </c>
      <c r="F619" s="57">
        <v>0</v>
      </c>
    </row>
    <row r="620" spans="1:6" ht="33" thickBot="1" x14ac:dyDescent="0.35">
      <c r="A620" s="43" t="str">
        <f t="shared" si="9"/>
        <v>A</v>
      </c>
      <c r="B620" s="44" t="s">
        <v>510</v>
      </c>
      <c r="C620" s="45" t="s">
        <v>511</v>
      </c>
      <c r="D620" s="63">
        <v>579756.20337999996</v>
      </c>
      <c r="E620" s="63">
        <v>543131.47016999999</v>
      </c>
      <c r="F620" s="63">
        <v>36624.733210000006</v>
      </c>
    </row>
    <row r="621" spans="1:6" ht="15" thickTop="1" x14ac:dyDescent="0.3">
      <c r="A621" s="43" t="str">
        <f t="shared" si="9"/>
        <v>A</v>
      </c>
      <c r="B621" s="55" t="s">
        <v>333</v>
      </c>
      <c r="C621" s="56" t="s">
        <v>10</v>
      </c>
      <c r="D621" s="57">
        <v>52964.29982</v>
      </c>
      <c r="E621" s="57">
        <v>32146.054599999999</v>
      </c>
      <c r="F621" s="57">
        <v>20818.245220000001</v>
      </c>
    </row>
    <row r="622" spans="1:6" x14ac:dyDescent="0.3">
      <c r="A622" s="43" t="str">
        <f t="shared" si="9"/>
        <v>A</v>
      </c>
      <c r="B622" s="59" t="s">
        <v>333</v>
      </c>
      <c r="C622" s="60" t="s">
        <v>11</v>
      </c>
      <c r="D622" s="61">
        <v>3734.7412100000001</v>
      </c>
      <c r="E622" s="61">
        <v>0</v>
      </c>
      <c r="F622" s="61">
        <v>3734.7412100000001</v>
      </c>
    </row>
    <row r="623" spans="1:6" x14ac:dyDescent="0.3">
      <c r="A623" s="43" t="str">
        <f t="shared" si="9"/>
        <v>A</v>
      </c>
      <c r="B623" s="59" t="s">
        <v>333</v>
      </c>
      <c r="C623" s="60" t="s">
        <v>12</v>
      </c>
      <c r="D623" s="61">
        <v>4765.8907200000003</v>
      </c>
      <c r="E623" s="61">
        <v>66.430840000000003</v>
      </c>
      <c r="F623" s="61">
        <v>4699.4598800000003</v>
      </c>
    </row>
    <row r="624" spans="1:6" x14ac:dyDescent="0.3">
      <c r="A624" s="43" t="str">
        <f t="shared" si="9"/>
        <v>A</v>
      </c>
      <c r="B624" s="59" t="s">
        <v>333</v>
      </c>
      <c r="C624" s="60" t="s">
        <v>13</v>
      </c>
      <c r="D624" s="61">
        <v>9550.0435600000001</v>
      </c>
      <c r="E624" s="61">
        <v>0</v>
      </c>
      <c r="F624" s="61">
        <v>9550.0435600000001</v>
      </c>
    </row>
    <row r="625" spans="1:6" x14ac:dyDescent="0.3">
      <c r="A625" s="43" t="str">
        <f t="shared" si="9"/>
        <v>A</v>
      </c>
      <c r="B625" s="59" t="s">
        <v>333</v>
      </c>
      <c r="C625" s="60" t="s">
        <v>14</v>
      </c>
      <c r="D625" s="61">
        <v>4726.4357600000003</v>
      </c>
      <c r="E625" s="61">
        <v>4726.4357600000003</v>
      </c>
      <c r="F625" s="61">
        <v>0</v>
      </c>
    </row>
    <row r="626" spans="1:6" x14ac:dyDescent="0.3">
      <c r="A626" s="43" t="str">
        <f t="shared" si="9"/>
        <v>A</v>
      </c>
      <c r="B626" s="59" t="s">
        <v>333</v>
      </c>
      <c r="C626" s="60" t="s">
        <v>2</v>
      </c>
      <c r="D626" s="61">
        <v>29623.187999999998</v>
      </c>
      <c r="E626" s="61">
        <v>27353.187999999998</v>
      </c>
      <c r="F626" s="61">
        <v>2270</v>
      </c>
    </row>
    <row r="627" spans="1:6" x14ac:dyDescent="0.3">
      <c r="A627" s="43" t="str">
        <f t="shared" si="9"/>
        <v>A</v>
      </c>
      <c r="B627" s="59" t="s">
        <v>333</v>
      </c>
      <c r="C627" s="60" t="s">
        <v>15</v>
      </c>
      <c r="D627" s="61">
        <v>107.36396999999999</v>
      </c>
      <c r="E627" s="61">
        <v>0</v>
      </c>
      <c r="F627" s="61">
        <v>107.36396999999999</v>
      </c>
    </row>
    <row r="628" spans="1:6" x14ac:dyDescent="0.3">
      <c r="A628" s="43" t="str">
        <f t="shared" si="9"/>
        <v>A</v>
      </c>
      <c r="B628" s="59" t="s">
        <v>333</v>
      </c>
      <c r="C628" s="60" t="s">
        <v>16</v>
      </c>
      <c r="D628" s="61">
        <v>456.63659999999999</v>
      </c>
      <c r="E628" s="61">
        <v>0</v>
      </c>
      <c r="F628" s="61">
        <v>456.63659999999999</v>
      </c>
    </row>
    <row r="629" spans="1:6" x14ac:dyDescent="0.3">
      <c r="A629" s="43" t="str">
        <f t="shared" si="9"/>
        <v>A</v>
      </c>
      <c r="B629" s="55" t="s">
        <v>333</v>
      </c>
      <c r="C629" s="56" t="s">
        <v>17</v>
      </c>
      <c r="D629" s="57">
        <v>520466.46669999993</v>
      </c>
      <c r="E629" s="57">
        <v>510985.41556999995</v>
      </c>
      <c r="F629" s="57">
        <v>9481.0511299999998</v>
      </c>
    </row>
    <row r="630" spans="1:6" x14ac:dyDescent="0.3">
      <c r="A630" s="43" t="str">
        <f t="shared" si="9"/>
        <v>A</v>
      </c>
      <c r="B630" s="55" t="s">
        <v>333</v>
      </c>
      <c r="C630" s="56" t="s">
        <v>18</v>
      </c>
      <c r="D630" s="57">
        <v>2000</v>
      </c>
      <c r="E630" s="57">
        <v>0</v>
      </c>
      <c r="F630" s="57">
        <v>2000</v>
      </c>
    </row>
    <row r="631" spans="1:6" x14ac:dyDescent="0.3">
      <c r="A631" s="43" t="str">
        <f t="shared" si="9"/>
        <v>A</v>
      </c>
      <c r="B631" s="55" t="s">
        <v>333</v>
      </c>
      <c r="C631" s="56" t="s">
        <v>21</v>
      </c>
      <c r="D631" s="57">
        <v>4325.4368599999998</v>
      </c>
      <c r="E631" s="57">
        <v>0</v>
      </c>
      <c r="F631" s="57">
        <v>4325.4368599999998</v>
      </c>
    </row>
    <row r="632" spans="1:6" ht="33" thickBot="1" x14ac:dyDescent="0.35">
      <c r="A632" s="43" t="str">
        <f t="shared" si="9"/>
        <v>A</v>
      </c>
      <c r="B632" s="44" t="s">
        <v>512</v>
      </c>
      <c r="C632" s="45" t="s">
        <v>513</v>
      </c>
      <c r="D632" s="63">
        <v>445471.06073999999</v>
      </c>
      <c r="E632" s="63">
        <v>445471.06073999999</v>
      </c>
      <c r="F632" s="63">
        <v>0</v>
      </c>
    </row>
    <row r="633" spans="1:6" ht="15" thickTop="1" x14ac:dyDescent="0.3">
      <c r="A633" s="43" t="str">
        <f t="shared" si="9"/>
        <v>A</v>
      </c>
      <c r="B633" s="55" t="s">
        <v>333</v>
      </c>
      <c r="C633" s="56" t="s">
        <v>10</v>
      </c>
      <c r="D633" s="57">
        <v>337890.05916</v>
      </c>
      <c r="E633" s="57">
        <v>337890.05916</v>
      </c>
      <c r="F633" s="57">
        <v>0</v>
      </c>
    </row>
    <row r="634" spans="1:6" x14ac:dyDescent="0.3">
      <c r="A634" s="43" t="str">
        <f t="shared" si="9"/>
        <v>A</v>
      </c>
      <c r="B634" s="59" t="s">
        <v>333</v>
      </c>
      <c r="C634" s="60" t="s">
        <v>14</v>
      </c>
      <c r="D634" s="61">
        <v>81539.991630000004</v>
      </c>
      <c r="E634" s="61">
        <v>81539.991630000004</v>
      </c>
      <c r="F634" s="61">
        <v>0</v>
      </c>
    </row>
    <row r="635" spans="1:6" x14ac:dyDescent="0.3">
      <c r="A635" s="43" t="str">
        <f t="shared" si="9"/>
        <v>A</v>
      </c>
      <c r="B635" s="59" t="s">
        <v>333</v>
      </c>
      <c r="C635" s="60" t="s">
        <v>16</v>
      </c>
      <c r="D635" s="61">
        <v>256350.06753</v>
      </c>
      <c r="E635" s="61">
        <v>256350.06753</v>
      </c>
      <c r="F635" s="61">
        <v>0</v>
      </c>
    </row>
    <row r="636" spans="1:6" x14ac:dyDescent="0.3">
      <c r="A636" s="43" t="str">
        <f t="shared" si="9"/>
        <v>A</v>
      </c>
      <c r="B636" s="55" t="s">
        <v>333</v>
      </c>
      <c r="C636" s="56" t="s">
        <v>18</v>
      </c>
      <c r="D636" s="57">
        <v>107581.00158</v>
      </c>
      <c r="E636" s="57">
        <v>107581.00158</v>
      </c>
      <c r="F636" s="57">
        <v>0</v>
      </c>
    </row>
    <row r="637" spans="1:6" ht="16.8" thickBot="1" x14ac:dyDescent="0.35">
      <c r="A637" s="43" t="str">
        <f t="shared" si="9"/>
        <v>A</v>
      </c>
      <c r="B637" s="44" t="s">
        <v>514</v>
      </c>
      <c r="C637" s="45" t="s">
        <v>515</v>
      </c>
      <c r="D637" s="63">
        <v>30724.683840000002</v>
      </c>
      <c r="E637" s="63">
        <v>30724.683840000002</v>
      </c>
      <c r="F637" s="63">
        <v>0</v>
      </c>
    </row>
    <row r="638" spans="1:6" ht="15" thickTop="1" x14ac:dyDescent="0.3">
      <c r="A638" s="43" t="str">
        <f t="shared" si="9"/>
        <v>A</v>
      </c>
      <c r="B638" s="55" t="s">
        <v>333</v>
      </c>
      <c r="C638" s="56" t="s">
        <v>10</v>
      </c>
      <c r="D638" s="57">
        <v>23518.84951</v>
      </c>
      <c r="E638" s="57">
        <v>23518.84951</v>
      </c>
      <c r="F638" s="57">
        <v>0</v>
      </c>
    </row>
    <row r="639" spans="1:6" x14ac:dyDescent="0.3">
      <c r="A639" s="43" t="str">
        <f t="shared" si="9"/>
        <v>A</v>
      </c>
      <c r="B639" s="59" t="s">
        <v>333</v>
      </c>
      <c r="C639" s="60" t="s">
        <v>14</v>
      </c>
      <c r="D639" s="61">
        <v>21739.012009999999</v>
      </c>
      <c r="E639" s="61">
        <v>21739.012009999999</v>
      </c>
      <c r="F639" s="61">
        <v>0</v>
      </c>
    </row>
    <row r="640" spans="1:6" x14ac:dyDescent="0.3">
      <c r="A640" s="43" t="str">
        <f t="shared" si="9"/>
        <v>A</v>
      </c>
      <c r="B640" s="59" t="s">
        <v>333</v>
      </c>
      <c r="C640" s="60" t="s">
        <v>16</v>
      </c>
      <c r="D640" s="61">
        <v>1779.8375000000001</v>
      </c>
      <c r="E640" s="61">
        <v>1779.8375000000001</v>
      </c>
      <c r="F640" s="61">
        <v>0</v>
      </c>
    </row>
    <row r="641" spans="1:6" x14ac:dyDescent="0.3">
      <c r="A641" s="43" t="str">
        <f t="shared" si="9"/>
        <v>A</v>
      </c>
      <c r="B641" s="55" t="s">
        <v>333</v>
      </c>
      <c r="C641" s="56" t="s">
        <v>18</v>
      </c>
      <c r="D641" s="57">
        <v>7205.8343300000006</v>
      </c>
      <c r="E641" s="57">
        <v>7205.8343300000006</v>
      </c>
      <c r="F641" s="57">
        <v>0</v>
      </c>
    </row>
    <row r="642" spans="1:6" ht="16.8" thickBot="1" x14ac:dyDescent="0.35">
      <c r="A642" s="43" t="str">
        <f t="shared" si="9"/>
        <v>A</v>
      </c>
      <c r="B642" s="44" t="s">
        <v>516</v>
      </c>
      <c r="C642" s="45" t="s">
        <v>517</v>
      </c>
      <c r="D642" s="63">
        <v>8701</v>
      </c>
      <c r="E642" s="63">
        <v>8701</v>
      </c>
      <c r="F642" s="63">
        <v>0</v>
      </c>
    </row>
    <row r="643" spans="1:6" ht="15" thickTop="1" x14ac:dyDescent="0.3">
      <c r="A643" s="43" t="str">
        <f t="shared" si="9"/>
        <v>A</v>
      </c>
      <c r="B643" s="55" t="s">
        <v>333</v>
      </c>
      <c r="C643" s="56" t="s">
        <v>17</v>
      </c>
      <c r="D643" s="57">
        <v>8701</v>
      </c>
      <c r="E643" s="57">
        <v>8701</v>
      </c>
      <c r="F643" s="57">
        <v>0</v>
      </c>
    </row>
    <row r="644" spans="1:6" ht="33" thickBot="1" x14ac:dyDescent="0.35">
      <c r="A644" s="43" t="str">
        <f t="shared" ref="A644:A707" si="10">IF(OR(D644&lt;&gt;0,),"A","B")</f>
        <v>A</v>
      </c>
      <c r="B644" s="44" t="s">
        <v>518</v>
      </c>
      <c r="C644" s="45" t="s">
        <v>519</v>
      </c>
      <c r="D644" s="63">
        <v>88566.694029999999</v>
      </c>
      <c r="E644" s="63">
        <v>88566.694029999999</v>
      </c>
      <c r="F644" s="63">
        <v>0</v>
      </c>
    </row>
    <row r="645" spans="1:6" ht="15" thickTop="1" x14ac:dyDescent="0.3">
      <c r="A645" s="43" t="str">
        <f t="shared" si="10"/>
        <v>A</v>
      </c>
      <c r="B645" s="55" t="s">
        <v>333</v>
      </c>
      <c r="C645" s="56" t="s">
        <v>10</v>
      </c>
      <c r="D645" s="57">
        <v>6043.7471599999999</v>
      </c>
      <c r="E645" s="57">
        <v>6043.7471599999999</v>
      </c>
      <c r="F645" s="57">
        <v>0</v>
      </c>
    </row>
    <row r="646" spans="1:6" x14ac:dyDescent="0.3">
      <c r="A646" s="43" t="str">
        <f t="shared" si="10"/>
        <v>A</v>
      </c>
      <c r="B646" s="59" t="s">
        <v>333</v>
      </c>
      <c r="C646" s="60" t="s">
        <v>14</v>
      </c>
      <c r="D646" s="61">
        <v>1105.61907</v>
      </c>
      <c r="E646" s="61">
        <v>1105.61907</v>
      </c>
      <c r="F646" s="61">
        <v>0</v>
      </c>
    </row>
    <row r="647" spans="1:6" x14ac:dyDescent="0.3">
      <c r="A647" s="43" t="str">
        <f t="shared" si="10"/>
        <v>A</v>
      </c>
      <c r="B647" s="59" t="s">
        <v>333</v>
      </c>
      <c r="C647" s="60" t="s">
        <v>2</v>
      </c>
      <c r="D647" s="61">
        <v>4938.1280900000002</v>
      </c>
      <c r="E647" s="61">
        <v>4938.1280900000002</v>
      </c>
      <c r="F647" s="61">
        <v>0</v>
      </c>
    </row>
    <row r="648" spans="1:6" x14ac:dyDescent="0.3">
      <c r="A648" s="43" t="str">
        <f t="shared" si="10"/>
        <v>A</v>
      </c>
      <c r="B648" s="55" t="s">
        <v>333</v>
      </c>
      <c r="C648" s="56" t="s">
        <v>17</v>
      </c>
      <c r="D648" s="57">
        <v>82522.94687</v>
      </c>
      <c r="E648" s="57">
        <v>82522.94687</v>
      </c>
      <c r="F648" s="57">
        <v>0</v>
      </c>
    </row>
    <row r="649" spans="1:6" ht="16.8" thickBot="1" x14ac:dyDescent="0.35">
      <c r="A649" s="43" t="str">
        <f t="shared" si="10"/>
        <v>A</v>
      </c>
      <c r="B649" s="44" t="s">
        <v>520</v>
      </c>
      <c r="C649" s="45" t="s">
        <v>521</v>
      </c>
      <c r="D649" s="63">
        <v>623119.34081999992</v>
      </c>
      <c r="E649" s="63">
        <v>340721.90740999993</v>
      </c>
      <c r="F649" s="63">
        <v>282397.43341</v>
      </c>
    </row>
    <row r="650" spans="1:6" ht="15" thickTop="1" x14ac:dyDescent="0.3">
      <c r="A650" s="43" t="str">
        <f t="shared" si="10"/>
        <v>A</v>
      </c>
      <c r="B650" s="55" t="s">
        <v>333</v>
      </c>
      <c r="C650" s="56" t="s">
        <v>10</v>
      </c>
      <c r="D650" s="57">
        <v>541226.48698000005</v>
      </c>
      <c r="E650" s="57">
        <v>279512.18145999999</v>
      </c>
      <c r="F650" s="57">
        <v>261714.30551999999</v>
      </c>
    </row>
    <row r="651" spans="1:6" x14ac:dyDescent="0.3">
      <c r="A651" s="43" t="str">
        <f t="shared" si="10"/>
        <v>A</v>
      </c>
      <c r="B651" s="59" t="s">
        <v>333</v>
      </c>
      <c r="C651" s="60" t="s">
        <v>11</v>
      </c>
      <c r="D651" s="61">
        <v>151041.28863999998</v>
      </c>
      <c r="E651" s="61">
        <v>93017.074729999993</v>
      </c>
      <c r="F651" s="61">
        <v>58024.213910000006</v>
      </c>
    </row>
    <row r="652" spans="1:6" x14ac:dyDescent="0.3">
      <c r="A652" s="43" t="str">
        <f t="shared" si="10"/>
        <v>A</v>
      </c>
      <c r="B652" s="59" t="s">
        <v>333</v>
      </c>
      <c r="C652" s="60" t="s">
        <v>12</v>
      </c>
      <c r="D652" s="61">
        <v>287685.66118999996</v>
      </c>
      <c r="E652" s="61">
        <v>160871.13025999998</v>
      </c>
      <c r="F652" s="61">
        <v>126814.53092999998</v>
      </c>
    </row>
    <row r="653" spans="1:6" x14ac:dyDescent="0.3">
      <c r="A653" s="43" t="str">
        <f t="shared" si="10"/>
        <v>A</v>
      </c>
      <c r="B653" s="59" t="s">
        <v>333</v>
      </c>
      <c r="C653" s="60" t="s">
        <v>14</v>
      </c>
      <c r="D653" s="61">
        <v>299.10000000000002</v>
      </c>
      <c r="E653" s="61">
        <v>299.10000000000002</v>
      </c>
      <c r="F653" s="61">
        <v>0</v>
      </c>
    </row>
    <row r="654" spans="1:6" x14ac:dyDescent="0.3">
      <c r="A654" s="43" t="str">
        <f t="shared" si="10"/>
        <v>A</v>
      </c>
      <c r="B654" s="59" t="s">
        <v>333</v>
      </c>
      <c r="C654" s="60" t="s">
        <v>2</v>
      </c>
      <c r="D654" s="61">
        <v>64995.724540000003</v>
      </c>
      <c r="E654" s="61">
        <v>87.661360000000002</v>
      </c>
      <c r="F654" s="61">
        <v>64908.063180000005</v>
      </c>
    </row>
    <row r="655" spans="1:6" x14ac:dyDescent="0.3">
      <c r="A655" s="43" t="str">
        <f t="shared" si="10"/>
        <v>A</v>
      </c>
      <c r="B655" s="59" t="s">
        <v>333</v>
      </c>
      <c r="C655" s="60" t="s">
        <v>15</v>
      </c>
      <c r="D655" s="61">
        <v>5506.7082</v>
      </c>
      <c r="E655" s="61">
        <v>1732.56484</v>
      </c>
      <c r="F655" s="61">
        <v>3774.14336</v>
      </c>
    </row>
    <row r="656" spans="1:6" x14ac:dyDescent="0.3">
      <c r="A656" s="43" t="str">
        <f t="shared" si="10"/>
        <v>A</v>
      </c>
      <c r="B656" s="59" t="s">
        <v>333</v>
      </c>
      <c r="C656" s="60" t="s">
        <v>16</v>
      </c>
      <c r="D656" s="61">
        <v>31698.004409999998</v>
      </c>
      <c r="E656" s="61">
        <v>23504.650269999998</v>
      </c>
      <c r="F656" s="61">
        <v>8193.3541399999995</v>
      </c>
    </row>
    <row r="657" spans="1:6" x14ac:dyDescent="0.3">
      <c r="A657" s="43" t="str">
        <f t="shared" si="10"/>
        <v>A</v>
      </c>
      <c r="B657" s="55" t="s">
        <v>333</v>
      </c>
      <c r="C657" s="56" t="s">
        <v>17</v>
      </c>
      <c r="D657" s="57">
        <v>81892.853839999996</v>
      </c>
      <c r="E657" s="57">
        <v>61209.725949999993</v>
      </c>
      <c r="F657" s="57">
        <v>20683.12789</v>
      </c>
    </row>
    <row r="658" spans="1:6" ht="65.400000000000006" thickBot="1" x14ac:dyDescent="0.35">
      <c r="A658" s="43" t="str">
        <f t="shared" si="10"/>
        <v>A</v>
      </c>
      <c r="B658" s="44" t="s">
        <v>522</v>
      </c>
      <c r="C658" s="45" t="s">
        <v>523</v>
      </c>
      <c r="D658" s="63">
        <v>69688.197390000001</v>
      </c>
      <c r="E658" s="63">
        <v>69688.197390000001</v>
      </c>
      <c r="F658" s="63">
        <v>0</v>
      </c>
    </row>
    <row r="659" spans="1:6" ht="15" thickTop="1" x14ac:dyDescent="0.3">
      <c r="A659" s="43" t="str">
        <f t="shared" si="10"/>
        <v>A</v>
      </c>
      <c r="B659" s="55" t="s">
        <v>333</v>
      </c>
      <c r="C659" s="56" t="s">
        <v>10</v>
      </c>
      <c r="D659" s="57">
        <v>68285.426569999996</v>
      </c>
      <c r="E659" s="57">
        <v>68285.426569999996</v>
      </c>
      <c r="F659" s="57">
        <v>0</v>
      </c>
    </row>
    <row r="660" spans="1:6" x14ac:dyDescent="0.3">
      <c r="A660" s="43" t="str">
        <f t="shared" si="10"/>
        <v>A</v>
      </c>
      <c r="B660" s="59" t="s">
        <v>333</v>
      </c>
      <c r="C660" s="60" t="s">
        <v>11</v>
      </c>
      <c r="D660" s="61">
        <v>5806.5483299999996</v>
      </c>
      <c r="E660" s="61">
        <v>5806.5483299999996</v>
      </c>
      <c r="F660" s="61">
        <v>0</v>
      </c>
    </row>
    <row r="661" spans="1:6" x14ac:dyDescent="0.3">
      <c r="A661" s="43" t="str">
        <f t="shared" si="10"/>
        <v>A</v>
      </c>
      <c r="B661" s="59" t="s">
        <v>333</v>
      </c>
      <c r="C661" s="60" t="s">
        <v>12</v>
      </c>
      <c r="D661" s="61">
        <v>42543.34289</v>
      </c>
      <c r="E661" s="61">
        <v>42543.34289</v>
      </c>
      <c r="F661" s="61">
        <v>0</v>
      </c>
    </row>
    <row r="662" spans="1:6" x14ac:dyDescent="0.3">
      <c r="A662" s="43" t="str">
        <f t="shared" si="10"/>
        <v>A</v>
      </c>
      <c r="B662" s="59" t="s">
        <v>333</v>
      </c>
      <c r="C662" s="60" t="s">
        <v>14</v>
      </c>
      <c r="D662" s="61">
        <v>210</v>
      </c>
      <c r="E662" s="61">
        <v>210</v>
      </c>
      <c r="F662" s="61">
        <v>0</v>
      </c>
    </row>
    <row r="663" spans="1:6" x14ac:dyDescent="0.3">
      <c r="A663" s="43" t="str">
        <f t="shared" si="10"/>
        <v>A</v>
      </c>
      <c r="B663" s="59" t="s">
        <v>333</v>
      </c>
      <c r="C663" s="60" t="s">
        <v>2</v>
      </c>
      <c r="D663" s="61">
        <v>63.212870000000002</v>
      </c>
      <c r="E663" s="61">
        <v>63.212870000000002</v>
      </c>
      <c r="F663" s="61">
        <v>0</v>
      </c>
    </row>
    <row r="664" spans="1:6" x14ac:dyDescent="0.3">
      <c r="A664" s="43" t="str">
        <f t="shared" si="10"/>
        <v>A</v>
      </c>
      <c r="B664" s="59" t="s">
        <v>333</v>
      </c>
      <c r="C664" s="60" t="s">
        <v>15</v>
      </c>
      <c r="D664" s="61">
        <v>157.50654</v>
      </c>
      <c r="E664" s="61">
        <v>157.50654</v>
      </c>
      <c r="F664" s="61">
        <v>0</v>
      </c>
    </row>
    <row r="665" spans="1:6" x14ac:dyDescent="0.3">
      <c r="A665" s="43" t="str">
        <f t="shared" si="10"/>
        <v>A</v>
      </c>
      <c r="B665" s="59" t="s">
        <v>333</v>
      </c>
      <c r="C665" s="60" t="s">
        <v>16</v>
      </c>
      <c r="D665" s="61">
        <v>19504.81594</v>
      </c>
      <c r="E665" s="61">
        <v>19504.81594</v>
      </c>
      <c r="F665" s="61">
        <v>0</v>
      </c>
    </row>
    <row r="666" spans="1:6" x14ac:dyDescent="0.3">
      <c r="A666" s="43" t="str">
        <f t="shared" si="10"/>
        <v>A</v>
      </c>
      <c r="B666" s="55" t="s">
        <v>333</v>
      </c>
      <c r="C666" s="56" t="s">
        <v>17</v>
      </c>
      <c r="D666" s="57">
        <v>1402.77082</v>
      </c>
      <c r="E666" s="57">
        <v>1402.77082</v>
      </c>
      <c r="F666" s="57">
        <v>0</v>
      </c>
    </row>
    <row r="667" spans="1:6" ht="33" thickBot="1" x14ac:dyDescent="0.35">
      <c r="A667" s="43" t="str">
        <f t="shared" si="10"/>
        <v>A</v>
      </c>
      <c r="B667" s="44" t="s">
        <v>524</v>
      </c>
      <c r="C667" s="45" t="s">
        <v>525</v>
      </c>
      <c r="D667" s="63">
        <v>203519.85047999999</v>
      </c>
      <c r="E667" s="63">
        <v>203519.85047999999</v>
      </c>
      <c r="F667" s="63">
        <v>0</v>
      </c>
    </row>
    <row r="668" spans="1:6" ht="15" thickTop="1" x14ac:dyDescent="0.3">
      <c r="A668" s="43" t="str">
        <f t="shared" si="10"/>
        <v>A</v>
      </c>
      <c r="B668" s="55" t="s">
        <v>333</v>
      </c>
      <c r="C668" s="56" t="s">
        <v>10</v>
      </c>
      <c r="D668" s="57">
        <v>163336.66428999999</v>
      </c>
      <c r="E668" s="57">
        <v>163336.66428999999</v>
      </c>
      <c r="F668" s="57">
        <v>0</v>
      </c>
    </row>
    <row r="669" spans="1:6" x14ac:dyDescent="0.3">
      <c r="A669" s="43" t="str">
        <f t="shared" si="10"/>
        <v>A</v>
      </c>
      <c r="B669" s="59" t="s">
        <v>333</v>
      </c>
      <c r="C669" s="60" t="s">
        <v>11</v>
      </c>
      <c r="D669" s="61">
        <v>73678.392439999996</v>
      </c>
      <c r="E669" s="61">
        <v>73678.392439999996</v>
      </c>
      <c r="F669" s="61">
        <v>0</v>
      </c>
    </row>
    <row r="670" spans="1:6" x14ac:dyDescent="0.3">
      <c r="A670" s="43" t="str">
        <f t="shared" si="10"/>
        <v>A</v>
      </c>
      <c r="B670" s="59" t="s">
        <v>333</v>
      </c>
      <c r="C670" s="60" t="s">
        <v>12</v>
      </c>
      <c r="D670" s="61">
        <v>84639.74298000001</v>
      </c>
      <c r="E670" s="61">
        <v>84639.74298000001</v>
      </c>
      <c r="F670" s="61">
        <v>0</v>
      </c>
    </row>
    <row r="671" spans="1:6" x14ac:dyDescent="0.3">
      <c r="A671" s="43" t="str">
        <f t="shared" si="10"/>
        <v>A</v>
      </c>
      <c r="B671" s="59" t="s">
        <v>333</v>
      </c>
      <c r="C671" s="60" t="s">
        <v>2</v>
      </c>
      <c r="D671" s="61">
        <v>13.076000000000001</v>
      </c>
      <c r="E671" s="61">
        <v>13.076000000000001</v>
      </c>
      <c r="F671" s="61">
        <v>0</v>
      </c>
    </row>
    <row r="672" spans="1:6" x14ac:dyDescent="0.3">
      <c r="A672" s="43" t="str">
        <f t="shared" si="10"/>
        <v>A</v>
      </c>
      <c r="B672" s="59" t="s">
        <v>333</v>
      </c>
      <c r="C672" s="60" t="s">
        <v>15</v>
      </c>
      <c r="D672" s="61">
        <v>1184.91336</v>
      </c>
      <c r="E672" s="61">
        <v>1184.91336</v>
      </c>
      <c r="F672" s="61">
        <v>0</v>
      </c>
    </row>
    <row r="673" spans="1:6" x14ac:dyDescent="0.3">
      <c r="A673" s="43" t="str">
        <f t="shared" si="10"/>
        <v>A</v>
      </c>
      <c r="B673" s="59" t="s">
        <v>333</v>
      </c>
      <c r="C673" s="60" t="s">
        <v>16</v>
      </c>
      <c r="D673" s="61">
        <v>3820.5395100000001</v>
      </c>
      <c r="E673" s="61">
        <v>3820.5395100000001</v>
      </c>
      <c r="F673" s="61">
        <v>0</v>
      </c>
    </row>
    <row r="674" spans="1:6" x14ac:dyDescent="0.3">
      <c r="A674" s="43" t="str">
        <f t="shared" si="10"/>
        <v>A</v>
      </c>
      <c r="B674" s="55" t="s">
        <v>333</v>
      </c>
      <c r="C674" s="56" t="s">
        <v>17</v>
      </c>
      <c r="D674" s="57">
        <v>40183.18619</v>
      </c>
      <c r="E674" s="57">
        <v>40183.18619</v>
      </c>
      <c r="F674" s="57">
        <v>0</v>
      </c>
    </row>
    <row r="675" spans="1:6" ht="49.2" thickBot="1" x14ac:dyDescent="0.35">
      <c r="A675" s="43" t="str">
        <f t="shared" si="10"/>
        <v>A</v>
      </c>
      <c r="B675" s="44" t="s">
        <v>526</v>
      </c>
      <c r="C675" s="45" t="s">
        <v>527</v>
      </c>
      <c r="D675" s="63">
        <v>154576.98011999999</v>
      </c>
      <c r="E675" s="63">
        <v>154576.98011999999</v>
      </c>
      <c r="F675" s="63">
        <v>0</v>
      </c>
    </row>
    <row r="676" spans="1:6" ht="15" thickTop="1" x14ac:dyDescent="0.3">
      <c r="A676" s="43" t="str">
        <f t="shared" si="10"/>
        <v>A</v>
      </c>
      <c r="B676" s="55" t="s">
        <v>333</v>
      </c>
      <c r="C676" s="56" t="s">
        <v>10</v>
      </c>
      <c r="D676" s="57">
        <v>154576.98011999999</v>
      </c>
      <c r="E676" s="57">
        <v>154576.98011999999</v>
      </c>
      <c r="F676" s="57">
        <v>0</v>
      </c>
    </row>
    <row r="677" spans="1:6" x14ac:dyDescent="0.3">
      <c r="A677" s="43" t="str">
        <f t="shared" si="10"/>
        <v>A</v>
      </c>
      <c r="B677" s="59" t="s">
        <v>333</v>
      </c>
      <c r="C677" s="60" t="s">
        <v>11</v>
      </c>
      <c r="D677" s="61">
        <v>73678.392439999996</v>
      </c>
      <c r="E677" s="61">
        <v>73678.392439999996</v>
      </c>
      <c r="F677" s="61">
        <v>0</v>
      </c>
    </row>
    <row r="678" spans="1:6" x14ac:dyDescent="0.3">
      <c r="A678" s="43" t="str">
        <f t="shared" si="10"/>
        <v>A</v>
      </c>
      <c r="B678" s="59" t="s">
        <v>333</v>
      </c>
      <c r="C678" s="60" t="s">
        <v>12</v>
      </c>
      <c r="D678" s="61">
        <v>75880.058810000002</v>
      </c>
      <c r="E678" s="61">
        <v>75880.058810000002</v>
      </c>
      <c r="F678" s="61">
        <v>0</v>
      </c>
    </row>
    <row r="679" spans="1:6" x14ac:dyDescent="0.3">
      <c r="A679" s="43" t="str">
        <f t="shared" si="10"/>
        <v>A</v>
      </c>
      <c r="B679" s="59" t="s">
        <v>333</v>
      </c>
      <c r="C679" s="60" t="s">
        <v>2</v>
      </c>
      <c r="D679" s="61">
        <v>13.076000000000001</v>
      </c>
      <c r="E679" s="61">
        <v>13.076000000000001</v>
      </c>
      <c r="F679" s="61">
        <v>0</v>
      </c>
    </row>
    <row r="680" spans="1:6" x14ac:dyDescent="0.3">
      <c r="A680" s="43" t="str">
        <f t="shared" si="10"/>
        <v>A</v>
      </c>
      <c r="B680" s="59" t="s">
        <v>333</v>
      </c>
      <c r="C680" s="60" t="s">
        <v>15</v>
      </c>
      <c r="D680" s="61">
        <v>1184.91336</v>
      </c>
      <c r="E680" s="61">
        <v>1184.91336</v>
      </c>
      <c r="F680" s="61">
        <v>0</v>
      </c>
    </row>
    <row r="681" spans="1:6" x14ac:dyDescent="0.3">
      <c r="A681" s="43" t="str">
        <f t="shared" si="10"/>
        <v>A</v>
      </c>
      <c r="B681" s="59" t="s">
        <v>333</v>
      </c>
      <c r="C681" s="60" t="s">
        <v>16</v>
      </c>
      <c r="D681" s="61">
        <v>3820.5395100000001</v>
      </c>
      <c r="E681" s="61">
        <v>3820.5395100000001</v>
      </c>
      <c r="F681" s="61">
        <v>0</v>
      </c>
    </row>
    <row r="682" spans="1:6" ht="33" thickBot="1" x14ac:dyDescent="0.35">
      <c r="A682" s="43" t="str">
        <f t="shared" si="10"/>
        <v>A</v>
      </c>
      <c r="B682" s="44" t="s">
        <v>528</v>
      </c>
      <c r="C682" s="45" t="s">
        <v>529</v>
      </c>
      <c r="D682" s="63">
        <v>8759.6841700000004</v>
      </c>
      <c r="E682" s="63">
        <v>8759.6841700000004</v>
      </c>
      <c r="F682" s="63">
        <v>0</v>
      </c>
    </row>
    <row r="683" spans="1:6" ht="15" thickTop="1" x14ac:dyDescent="0.3">
      <c r="A683" s="43" t="str">
        <f t="shared" si="10"/>
        <v>A</v>
      </c>
      <c r="B683" s="55" t="s">
        <v>333</v>
      </c>
      <c r="C683" s="56" t="s">
        <v>10</v>
      </c>
      <c r="D683" s="57">
        <v>8759.6841700000004</v>
      </c>
      <c r="E683" s="57">
        <v>8759.6841700000004</v>
      </c>
      <c r="F683" s="57">
        <v>0</v>
      </c>
    </row>
    <row r="684" spans="1:6" x14ac:dyDescent="0.3">
      <c r="A684" s="43" t="str">
        <f t="shared" si="10"/>
        <v>A</v>
      </c>
      <c r="B684" s="59" t="s">
        <v>333</v>
      </c>
      <c r="C684" s="60" t="s">
        <v>12</v>
      </c>
      <c r="D684" s="61">
        <v>8759.6841700000004</v>
      </c>
      <c r="E684" s="61">
        <v>8759.6841700000004</v>
      </c>
      <c r="F684" s="61">
        <v>0</v>
      </c>
    </row>
    <row r="685" spans="1:6" ht="16.8" thickBot="1" x14ac:dyDescent="0.35">
      <c r="A685" s="43" t="str">
        <f t="shared" si="10"/>
        <v>A</v>
      </c>
      <c r="B685" s="44" t="s">
        <v>530</v>
      </c>
      <c r="C685" s="45" t="s">
        <v>531</v>
      </c>
      <c r="D685" s="63">
        <v>40183.18619</v>
      </c>
      <c r="E685" s="63">
        <v>40183.18619</v>
      </c>
      <c r="F685" s="63">
        <v>0</v>
      </c>
    </row>
    <row r="686" spans="1:6" ht="15" thickTop="1" x14ac:dyDescent="0.3">
      <c r="A686" s="43" t="str">
        <f t="shared" si="10"/>
        <v>A</v>
      </c>
      <c r="B686" s="55" t="s">
        <v>333</v>
      </c>
      <c r="C686" s="56" t="s">
        <v>17</v>
      </c>
      <c r="D686" s="57">
        <v>40183.18619</v>
      </c>
      <c r="E686" s="57">
        <v>40183.18619</v>
      </c>
      <c r="F686" s="57">
        <v>0</v>
      </c>
    </row>
    <row r="687" spans="1:6" ht="49.2" thickBot="1" x14ac:dyDescent="0.35">
      <c r="A687" s="43" t="str">
        <f t="shared" si="10"/>
        <v>A</v>
      </c>
      <c r="B687" s="44" t="s">
        <v>532</v>
      </c>
      <c r="C687" s="45" t="s">
        <v>533</v>
      </c>
      <c r="D687" s="63">
        <v>10323.62875</v>
      </c>
      <c r="E687" s="63">
        <v>6711.66219</v>
      </c>
      <c r="F687" s="63">
        <v>3611.9665600000003</v>
      </c>
    </row>
    <row r="688" spans="1:6" ht="15" thickTop="1" x14ac:dyDescent="0.3">
      <c r="A688" s="43" t="str">
        <f t="shared" si="10"/>
        <v>A</v>
      </c>
      <c r="B688" s="55" t="s">
        <v>333</v>
      </c>
      <c r="C688" s="56" t="s">
        <v>10</v>
      </c>
      <c r="D688" s="57">
        <v>9803.7779699999992</v>
      </c>
      <c r="E688" s="57">
        <v>6688.7505499999997</v>
      </c>
      <c r="F688" s="57">
        <v>3115.0274200000003</v>
      </c>
    </row>
    <row r="689" spans="1:6" x14ac:dyDescent="0.3">
      <c r="A689" s="43" t="str">
        <f t="shared" si="10"/>
        <v>A</v>
      </c>
      <c r="B689" s="59" t="s">
        <v>333</v>
      </c>
      <c r="C689" s="60" t="s">
        <v>11</v>
      </c>
      <c r="D689" s="61">
        <v>5120.5843199999999</v>
      </c>
      <c r="E689" s="61">
        <v>4983.7724699999999</v>
      </c>
      <c r="F689" s="61">
        <v>136.81184999999999</v>
      </c>
    </row>
    <row r="690" spans="1:6" x14ac:dyDescent="0.3">
      <c r="A690" s="43" t="str">
        <f t="shared" si="10"/>
        <v>A</v>
      </c>
      <c r="B690" s="59" t="s">
        <v>333</v>
      </c>
      <c r="C690" s="60" t="s">
        <v>12</v>
      </c>
      <c r="D690" s="61">
        <v>4021.3977</v>
      </c>
      <c r="E690" s="61">
        <v>1514.97991</v>
      </c>
      <c r="F690" s="61">
        <v>2506.41779</v>
      </c>
    </row>
    <row r="691" spans="1:6" x14ac:dyDescent="0.3">
      <c r="A691" s="43" t="str">
        <f t="shared" si="10"/>
        <v>A</v>
      </c>
      <c r="B691" s="59" t="s">
        <v>333</v>
      </c>
      <c r="C691" s="60" t="s">
        <v>2</v>
      </c>
      <c r="D691" s="61">
        <v>274.79736000000003</v>
      </c>
      <c r="E691" s="61">
        <v>0</v>
      </c>
      <c r="F691" s="61">
        <v>274.79736000000003</v>
      </c>
    </row>
    <row r="692" spans="1:6" x14ac:dyDescent="0.3">
      <c r="A692" s="43" t="str">
        <f t="shared" si="10"/>
        <v>A</v>
      </c>
      <c r="B692" s="59" t="s">
        <v>333</v>
      </c>
      <c r="C692" s="60" t="s">
        <v>15</v>
      </c>
      <c r="D692" s="61">
        <v>247.61790999999999</v>
      </c>
      <c r="E692" s="61">
        <v>189.99816999999999</v>
      </c>
      <c r="F692" s="61">
        <v>57.61974</v>
      </c>
    </row>
    <row r="693" spans="1:6" x14ac:dyDescent="0.3">
      <c r="A693" s="43" t="str">
        <f t="shared" si="10"/>
        <v>A</v>
      </c>
      <c r="B693" s="59" t="s">
        <v>333</v>
      </c>
      <c r="C693" s="60" t="s">
        <v>16</v>
      </c>
      <c r="D693" s="61">
        <v>139.38068000000001</v>
      </c>
      <c r="E693" s="61">
        <v>0</v>
      </c>
      <c r="F693" s="61">
        <v>139.38068000000001</v>
      </c>
    </row>
    <row r="694" spans="1:6" x14ac:dyDescent="0.3">
      <c r="A694" s="43" t="str">
        <f t="shared" si="10"/>
        <v>A</v>
      </c>
      <c r="B694" s="55" t="s">
        <v>333</v>
      </c>
      <c r="C694" s="56" t="s">
        <v>17</v>
      </c>
      <c r="D694" s="57">
        <v>519.85077999999999</v>
      </c>
      <c r="E694" s="57">
        <v>22.911640000000002</v>
      </c>
      <c r="F694" s="57">
        <v>496.93914000000001</v>
      </c>
    </row>
    <row r="695" spans="1:6" ht="33" thickBot="1" x14ac:dyDescent="0.35">
      <c r="A695" s="43" t="str">
        <f t="shared" si="10"/>
        <v>A</v>
      </c>
      <c r="B695" s="44" t="s">
        <v>534</v>
      </c>
      <c r="C695" s="45" t="s">
        <v>535</v>
      </c>
      <c r="D695" s="63">
        <v>4919.8302599999997</v>
      </c>
      <c r="E695" s="63">
        <v>2958.14095</v>
      </c>
      <c r="F695" s="63">
        <v>1961.6893099999998</v>
      </c>
    </row>
    <row r="696" spans="1:6" ht="15" thickTop="1" x14ac:dyDescent="0.3">
      <c r="A696" s="43" t="str">
        <f t="shared" si="10"/>
        <v>A</v>
      </c>
      <c r="B696" s="55" t="s">
        <v>333</v>
      </c>
      <c r="C696" s="56" t="s">
        <v>10</v>
      </c>
      <c r="D696" s="57">
        <v>4762.5120800000004</v>
      </c>
      <c r="E696" s="57">
        <v>2925.6673500000002</v>
      </c>
      <c r="F696" s="57">
        <v>1836.8447299999998</v>
      </c>
    </row>
    <row r="697" spans="1:6" x14ac:dyDescent="0.3">
      <c r="A697" s="43" t="str">
        <f t="shared" si="10"/>
        <v>A</v>
      </c>
      <c r="B697" s="59" t="s">
        <v>333</v>
      </c>
      <c r="C697" s="60" t="s">
        <v>11</v>
      </c>
      <c r="D697" s="61">
        <v>1477.8899000000001</v>
      </c>
      <c r="E697" s="61">
        <v>1477.8899000000001</v>
      </c>
      <c r="F697" s="61">
        <v>0</v>
      </c>
    </row>
    <row r="698" spans="1:6" x14ac:dyDescent="0.3">
      <c r="A698" s="43" t="str">
        <f t="shared" si="10"/>
        <v>A</v>
      </c>
      <c r="B698" s="59" t="s">
        <v>333</v>
      </c>
      <c r="C698" s="60" t="s">
        <v>12</v>
      </c>
      <c r="D698" s="61">
        <v>3043.66464</v>
      </c>
      <c r="E698" s="61">
        <v>1339.3938999999998</v>
      </c>
      <c r="F698" s="61">
        <v>1704.2707399999999</v>
      </c>
    </row>
    <row r="699" spans="1:6" x14ac:dyDescent="0.3">
      <c r="A699" s="43" t="str">
        <f t="shared" si="10"/>
        <v>A</v>
      </c>
      <c r="B699" s="59" t="s">
        <v>333</v>
      </c>
      <c r="C699" s="60" t="s">
        <v>14</v>
      </c>
      <c r="D699" s="61">
        <v>89.1</v>
      </c>
      <c r="E699" s="61">
        <v>89.1</v>
      </c>
      <c r="F699" s="61">
        <v>0</v>
      </c>
    </row>
    <row r="700" spans="1:6" x14ac:dyDescent="0.3">
      <c r="A700" s="43" t="str">
        <f t="shared" si="10"/>
        <v>A</v>
      </c>
      <c r="B700" s="59" t="s">
        <v>333</v>
      </c>
      <c r="C700" s="60" t="s">
        <v>2</v>
      </c>
      <c r="D700" s="61">
        <v>91.729789999999994</v>
      </c>
      <c r="E700" s="61">
        <v>2.2297899999999999</v>
      </c>
      <c r="F700" s="61">
        <v>89.5</v>
      </c>
    </row>
    <row r="701" spans="1:6" x14ac:dyDescent="0.3">
      <c r="A701" s="43" t="str">
        <f t="shared" si="10"/>
        <v>A</v>
      </c>
      <c r="B701" s="59" t="s">
        <v>333</v>
      </c>
      <c r="C701" s="60" t="s">
        <v>15</v>
      </c>
      <c r="D701" s="61">
        <v>45.834599999999995</v>
      </c>
      <c r="E701" s="61">
        <v>15.903089999999999</v>
      </c>
      <c r="F701" s="61">
        <v>29.931509999999999</v>
      </c>
    </row>
    <row r="702" spans="1:6" x14ac:dyDescent="0.3">
      <c r="A702" s="43" t="str">
        <f t="shared" si="10"/>
        <v>A</v>
      </c>
      <c r="B702" s="59" t="s">
        <v>333</v>
      </c>
      <c r="C702" s="60" t="s">
        <v>16</v>
      </c>
      <c r="D702" s="61">
        <v>14.293150000000001</v>
      </c>
      <c r="E702" s="61">
        <v>1.1506700000000001</v>
      </c>
      <c r="F702" s="61">
        <v>13.142480000000001</v>
      </c>
    </row>
    <row r="703" spans="1:6" x14ac:dyDescent="0.3">
      <c r="A703" s="43" t="str">
        <f t="shared" si="10"/>
        <v>A</v>
      </c>
      <c r="B703" s="55" t="s">
        <v>333</v>
      </c>
      <c r="C703" s="56" t="s">
        <v>17</v>
      </c>
      <c r="D703" s="57">
        <v>157.31817999999998</v>
      </c>
      <c r="E703" s="57">
        <v>32.473599999999998</v>
      </c>
      <c r="F703" s="57">
        <v>124.84457999999999</v>
      </c>
    </row>
    <row r="704" spans="1:6" ht="16.8" thickBot="1" x14ac:dyDescent="0.35">
      <c r="A704" s="43" t="str">
        <f t="shared" si="10"/>
        <v>A</v>
      </c>
      <c r="B704" s="44" t="s">
        <v>536</v>
      </c>
      <c r="C704" s="45" t="s">
        <v>537</v>
      </c>
      <c r="D704" s="63">
        <v>10488.31172</v>
      </c>
      <c r="E704" s="63">
        <v>3924.75405</v>
      </c>
      <c r="F704" s="63">
        <v>6563.5576699999992</v>
      </c>
    </row>
    <row r="705" spans="1:6" ht="15" thickTop="1" x14ac:dyDescent="0.3">
      <c r="A705" s="43" t="str">
        <f t="shared" si="10"/>
        <v>A</v>
      </c>
      <c r="B705" s="55" t="s">
        <v>333</v>
      </c>
      <c r="C705" s="56" t="s">
        <v>10</v>
      </c>
      <c r="D705" s="57">
        <v>10236.19166</v>
      </c>
      <c r="E705" s="57">
        <v>3920.7520500000001</v>
      </c>
      <c r="F705" s="57">
        <v>6315.4396099999994</v>
      </c>
    </row>
    <row r="706" spans="1:6" x14ac:dyDescent="0.3">
      <c r="A706" s="43" t="str">
        <f t="shared" si="10"/>
        <v>A</v>
      </c>
      <c r="B706" s="59" t="s">
        <v>333</v>
      </c>
      <c r="C706" s="60" t="s">
        <v>11</v>
      </c>
      <c r="D706" s="61">
        <v>4517.8025900000002</v>
      </c>
      <c r="E706" s="61">
        <v>1348.7220600000001</v>
      </c>
      <c r="F706" s="61">
        <v>3169.0805300000002</v>
      </c>
    </row>
    <row r="707" spans="1:6" x14ac:dyDescent="0.3">
      <c r="A707" s="43" t="str">
        <f t="shared" si="10"/>
        <v>A</v>
      </c>
      <c r="B707" s="59" t="s">
        <v>333</v>
      </c>
      <c r="C707" s="60" t="s">
        <v>12</v>
      </c>
      <c r="D707" s="61">
        <v>4311.7040500000003</v>
      </c>
      <c r="E707" s="61">
        <v>2545.5800100000001</v>
      </c>
      <c r="F707" s="61">
        <v>1766.1240399999999</v>
      </c>
    </row>
    <row r="708" spans="1:6" x14ac:dyDescent="0.3">
      <c r="A708" s="43" t="str">
        <f t="shared" ref="A708:A771" si="11">IF(OR(D708&lt;&gt;0,),"A","B")</f>
        <v>A</v>
      </c>
      <c r="B708" s="59" t="s">
        <v>333</v>
      </c>
      <c r="C708" s="60" t="s">
        <v>2</v>
      </c>
      <c r="D708" s="61">
        <v>414.14231999999998</v>
      </c>
      <c r="E708" s="61">
        <v>9.1423199999999998</v>
      </c>
      <c r="F708" s="61">
        <v>405</v>
      </c>
    </row>
    <row r="709" spans="1:6" x14ac:dyDescent="0.3">
      <c r="A709" s="43" t="str">
        <f t="shared" si="11"/>
        <v>A</v>
      </c>
      <c r="B709" s="59" t="s">
        <v>333</v>
      </c>
      <c r="C709" s="60" t="s">
        <v>15</v>
      </c>
      <c r="D709" s="61">
        <v>17.307659999999998</v>
      </c>
      <c r="E709" s="61">
        <v>17.307659999999998</v>
      </c>
      <c r="F709" s="61">
        <v>0</v>
      </c>
    </row>
    <row r="710" spans="1:6" x14ac:dyDescent="0.3">
      <c r="A710" s="43" t="str">
        <f t="shared" si="11"/>
        <v>A</v>
      </c>
      <c r="B710" s="59" t="s">
        <v>333</v>
      </c>
      <c r="C710" s="60" t="s">
        <v>16</v>
      </c>
      <c r="D710" s="61">
        <v>975.23504000000003</v>
      </c>
      <c r="E710" s="61">
        <v>0</v>
      </c>
      <c r="F710" s="61">
        <v>975.23504000000003</v>
      </c>
    </row>
    <row r="711" spans="1:6" x14ac:dyDescent="0.3">
      <c r="A711" s="43" t="str">
        <f t="shared" si="11"/>
        <v>A</v>
      </c>
      <c r="B711" s="55" t="s">
        <v>333</v>
      </c>
      <c r="C711" s="56" t="s">
        <v>17</v>
      </c>
      <c r="D711" s="57">
        <v>252.12006000000002</v>
      </c>
      <c r="E711" s="57">
        <v>4.0019999999999998</v>
      </c>
      <c r="F711" s="57">
        <v>248.11806000000001</v>
      </c>
    </row>
    <row r="712" spans="1:6" ht="33" thickBot="1" x14ac:dyDescent="0.35">
      <c r="A712" s="43" t="str">
        <f t="shared" si="11"/>
        <v>A</v>
      </c>
      <c r="B712" s="44" t="s">
        <v>538</v>
      </c>
      <c r="C712" s="45" t="s">
        <v>539</v>
      </c>
      <c r="D712" s="63">
        <v>12268.01021</v>
      </c>
      <c r="E712" s="63">
        <v>8008.9651099999992</v>
      </c>
      <c r="F712" s="63">
        <v>4259.0451000000003</v>
      </c>
    </row>
    <row r="713" spans="1:6" ht="15" thickTop="1" x14ac:dyDescent="0.3">
      <c r="A713" s="43" t="str">
        <f t="shared" si="11"/>
        <v>A</v>
      </c>
      <c r="B713" s="55" t="s">
        <v>333</v>
      </c>
      <c r="C713" s="56" t="s">
        <v>10</v>
      </c>
      <c r="D713" s="57">
        <v>12057.66013</v>
      </c>
      <c r="E713" s="57">
        <v>7799.615029999999</v>
      </c>
      <c r="F713" s="57">
        <v>4258.0451000000003</v>
      </c>
    </row>
    <row r="714" spans="1:6" x14ac:dyDescent="0.3">
      <c r="A714" s="43" t="str">
        <f t="shared" si="11"/>
        <v>A</v>
      </c>
      <c r="B714" s="59" t="s">
        <v>333</v>
      </c>
      <c r="C714" s="60" t="s">
        <v>11</v>
      </c>
      <c r="D714" s="61">
        <v>5789.93505</v>
      </c>
      <c r="E714" s="61">
        <v>5557.9425499999998</v>
      </c>
      <c r="F714" s="61">
        <v>231.99250000000001</v>
      </c>
    </row>
    <row r="715" spans="1:6" x14ac:dyDescent="0.3">
      <c r="A715" s="43" t="str">
        <f t="shared" si="11"/>
        <v>A</v>
      </c>
      <c r="B715" s="59" t="s">
        <v>333</v>
      </c>
      <c r="C715" s="60" t="s">
        <v>12</v>
      </c>
      <c r="D715" s="61">
        <v>4564.0531200000005</v>
      </c>
      <c r="E715" s="61">
        <v>2156.6726199999998</v>
      </c>
      <c r="F715" s="61">
        <v>2407.3805000000002</v>
      </c>
    </row>
    <row r="716" spans="1:6" x14ac:dyDescent="0.3">
      <c r="A716" s="43" t="str">
        <f t="shared" si="11"/>
        <v>A</v>
      </c>
      <c r="B716" s="59" t="s">
        <v>333</v>
      </c>
      <c r="C716" s="60" t="s">
        <v>2</v>
      </c>
      <c r="D716" s="61">
        <v>251.76525000000001</v>
      </c>
      <c r="E716" s="61">
        <v>0</v>
      </c>
      <c r="F716" s="61">
        <v>251.76525000000001</v>
      </c>
    </row>
    <row r="717" spans="1:6" x14ac:dyDescent="0.3">
      <c r="A717" s="43" t="str">
        <f t="shared" si="11"/>
        <v>A</v>
      </c>
      <c r="B717" s="59" t="s">
        <v>333</v>
      </c>
      <c r="C717" s="60" t="s">
        <v>15</v>
      </c>
      <c r="D717" s="61">
        <v>249.99986000000001</v>
      </c>
      <c r="E717" s="61">
        <v>84.999859999999998</v>
      </c>
      <c r="F717" s="61">
        <v>165</v>
      </c>
    </row>
    <row r="718" spans="1:6" x14ac:dyDescent="0.3">
      <c r="A718" s="43" t="str">
        <f t="shared" si="11"/>
        <v>A</v>
      </c>
      <c r="B718" s="59" t="s">
        <v>333</v>
      </c>
      <c r="C718" s="60" t="s">
        <v>16</v>
      </c>
      <c r="D718" s="61">
        <v>1201.9068500000001</v>
      </c>
      <c r="E718" s="61">
        <v>0</v>
      </c>
      <c r="F718" s="61">
        <v>1201.9068500000001</v>
      </c>
    </row>
    <row r="719" spans="1:6" x14ac:dyDescent="0.3">
      <c r="A719" s="43" t="str">
        <f t="shared" si="11"/>
        <v>A</v>
      </c>
      <c r="B719" s="55" t="s">
        <v>333</v>
      </c>
      <c r="C719" s="56" t="s">
        <v>17</v>
      </c>
      <c r="D719" s="57">
        <v>210.35007999999999</v>
      </c>
      <c r="E719" s="57">
        <v>209.35007999999999</v>
      </c>
      <c r="F719" s="57">
        <v>1</v>
      </c>
    </row>
    <row r="720" spans="1:6" ht="33" thickBot="1" x14ac:dyDescent="0.35">
      <c r="A720" s="43" t="str">
        <f t="shared" si="11"/>
        <v>A</v>
      </c>
      <c r="B720" s="44" t="s">
        <v>540</v>
      </c>
      <c r="C720" s="45" t="s">
        <v>541</v>
      </c>
      <c r="D720" s="63">
        <v>58033.768939999987</v>
      </c>
      <c r="E720" s="63">
        <v>5191.4067400000004</v>
      </c>
      <c r="F720" s="63">
        <v>52842.362199999989</v>
      </c>
    </row>
    <row r="721" spans="1:6" ht="15" thickTop="1" x14ac:dyDescent="0.3">
      <c r="A721" s="43" t="str">
        <f t="shared" si="11"/>
        <v>A</v>
      </c>
      <c r="B721" s="55" t="s">
        <v>333</v>
      </c>
      <c r="C721" s="56" t="s">
        <v>10</v>
      </c>
      <c r="D721" s="57">
        <v>50194.472899999986</v>
      </c>
      <c r="E721" s="57">
        <v>4776.6543300000003</v>
      </c>
      <c r="F721" s="57">
        <v>45417.818569999989</v>
      </c>
    </row>
    <row r="722" spans="1:6" x14ac:dyDescent="0.3">
      <c r="A722" s="43" t="str">
        <f t="shared" si="11"/>
        <v>A</v>
      </c>
      <c r="B722" s="59" t="s">
        <v>333</v>
      </c>
      <c r="C722" s="60" t="s">
        <v>11</v>
      </c>
      <c r="D722" s="61">
        <v>15421.291440000001</v>
      </c>
      <c r="E722" s="61">
        <v>0</v>
      </c>
      <c r="F722" s="61">
        <v>15421.291440000001</v>
      </c>
    </row>
    <row r="723" spans="1:6" x14ac:dyDescent="0.3">
      <c r="A723" s="43" t="str">
        <f t="shared" si="11"/>
        <v>A</v>
      </c>
      <c r="B723" s="59" t="s">
        <v>333</v>
      </c>
      <c r="C723" s="60" t="s">
        <v>12</v>
      </c>
      <c r="D723" s="61">
        <v>30946.886350000001</v>
      </c>
      <c r="E723" s="61">
        <v>4776.6543300000003</v>
      </c>
      <c r="F723" s="61">
        <v>26170.232019999999</v>
      </c>
    </row>
    <row r="724" spans="1:6" x14ac:dyDescent="0.3">
      <c r="A724" s="43" t="str">
        <f t="shared" si="11"/>
        <v>A</v>
      </c>
      <c r="B724" s="59" t="s">
        <v>333</v>
      </c>
      <c r="C724" s="60" t="s">
        <v>2</v>
      </c>
      <c r="D724" s="61">
        <v>287.7</v>
      </c>
      <c r="E724" s="61">
        <v>0</v>
      </c>
      <c r="F724" s="61">
        <v>287.7</v>
      </c>
    </row>
    <row r="725" spans="1:6" x14ac:dyDescent="0.3">
      <c r="A725" s="43" t="str">
        <f t="shared" si="11"/>
        <v>A</v>
      </c>
      <c r="B725" s="59" t="s">
        <v>333</v>
      </c>
      <c r="C725" s="60" t="s">
        <v>15</v>
      </c>
      <c r="D725" s="61">
        <v>1699.3350600000001</v>
      </c>
      <c r="E725" s="61">
        <v>0</v>
      </c>
      <c r="F725" s="61">
        <v>1699.3350600000001</v>
      </c>
    </row>
    <row r="726" spans="1:6" x14ac:dyDescent="0.3">
      <c r="A726" s="43" t="str">
        <f t="shared" si="11"/>
        <v>A</v>
      </c>
      <c r="B726" s="59" t="s">
        <v>333</v>
      </c>
      <c r="C726" s="60" t="s">
        <v>16</v>
      </c>
      <c r="D726" s="61">
        <v>1839.2600500000001</v>
      </c>
      <c r="E726" s="61">
        <v>0</v>
      </c>
      <c r="F726" s="61">
        <v>1839.2600500000001</v>
      </c>
    </row>
    <row r="727" spans="1:6" x14ac:dyDescent="0.3">
      <c r="A727" s="43" t="str">
        <f t="shared" si="11"/>
        <v>A</v>
      </c>
      <c r="B727" s="55" t="s">
        <v>333</v>
      </c>
      <c r="C727" s="56" t="s">
        <v>17</v>
      </c>
      <c r="D727" s="57">
        <v>7839.2960400000002</v>
      </c>
      <c r="E727" s="57">
        <v>414.75241</v>
      </c>
      <c r="F727" s="57">
        <v>7424.5436300000001</v>
      </c>
    </row>
    <row r="728" spans="1:6" ht="33" thickBot="1" x14ac:dyDescent="0.35">
      <c r="A728" s="43" t="str">
        <f t="shared" si="11"/>
        <v>A</v>
      </c>
      <c r="B728" s="44" t="s">
        <v>542</v>
      </c>
      <c r="C728" s="45" t="s">
        <v>543</v>
      </c>
      <c r="D728" s="63">
        <v>101876.50031</v>
      </c>
      <c r="E728" s="63">
        <v>25190.64906</v>
      </c>
      <c r="F728" s="63">
        <v>76685.851250000007</v>
      </c>
    </row>
    <row r="729" spans="1:6" ht="15" thickTop="1" x14ac:dyDescent="0.3">
      <c r="A729" s="43" t="str">
        <f t="shared" si="11"/>
        <v>A</v>
      </c>
      <c r="B729" s="55" t="s">
        <v>333</v>
      </c>
      <c r="C729" s="56" t="s">
        <v>10</v>
      </c>
      <c r="D729" s="57">
        <v>84699.852129999999</v>
      </c>
      <c r="E729" s="57">
        <v>10251.816059999999</v>
      </c>
      <c r="F729" s="57">
        <v>74448.036070000002</v>
      </c>
    </row>
    <row r="730" spans="1:6" x14ac:dyDescent="0.3">
      <c r="A730" s="43" t="str">
        <f t="shared" si="11"/>
        <v>A</v>
      </c>
      <c r="B730" s="59" t="s">
        <v>333</v>
      </c>
      <c r="C730" s="60" t="s">
        <v>11</v>
      </c>
      <c r="D730" s="61">
        <v>17074.460080000001</v>
      </c>
      <c r="E730" s="61">
        <v>163.80698000000001</v>
      </c>
      <c r="F730" s="61">
        <v>16910.6531</v>
      </c>
    </row>
    <row r="731" spans="1:6" x14ac:dyDescent="0.3">
      <c r="A731" s="43" t="str">
        <f t="shared" si="11"/>
        <v>A</v>
      </c>
      <c r="B731" s="59" t="s">
        <v>333</v>
      </c>
      <c r="C731" s="60" t="s">
        <v>12</v>
      </c>
      <c r="D731" s="61">
        <v>41541.245569999999</v>
      </c>
      <c r="E731" s="61">
        <v>9843.431419999999</v>
      </c>
      <c r="F731" s="61">
        <v>31697.814149999998</v>
      </c>
    </row>
    <row r="732" spans="1:6" x14ac:dyDescent="0.3">
      <c r="A732" s="43" t="str">
        <f t="shared" si="11"/>
        <v>A</v>
      </c>
      <c r="B732" s="59" t="s">
        <v>333</v>
      </c>
      <c r="C732" s="60" t="s">
        <v>2</v>
      </c>
      <c r="D732" s="61">
        <v>23423.418079999999</v>
      </c>
      <c r="E732" s="61">
        <v>0</v>
      </c>
      <c r="F732" s="61">
        <v>23423.418079999999</v>
      </c>
    </row>
    <row r="733" spans="1:6" x14ac:dyDescent="0.3">
      <c r="A733" s="43" t="str">
        <f t="shared" si="11"/>
        <v>A</v>
      </c>
      <c r="B733" s="59" t="s">
        <v>333</v>
      </c>
      <c r="C733" s="60" t="s">
        <v>15</v>
      </c>
      <c r="D733" s="61">
        <v>1141.5208</v>
      </c>
      <c r="E733" s="61">
        <v>81.936160000000001</v>
      </c>
      <c r="F733" s="61">
        <v>1059.58464</v>
      </c>
    </row>
    <row r="734" spans="1:6" x14ac:dyDescent="0.3">
      <c r="A734" s="43" t="str">
        <f t="shared" si="11"/>
        <v>A</v>
      </c>
      <c r="B734" s="59" t="s">
        <v>333</v>
      </c>
      <c r="C734" s="60" t="s">
        <v>16</v>
      </c>
      <c r="D734" s="61">
        <v>1519.2076</v>
      </c>
      <c r="E734" s="61">
        <v>162.64150000000001</v>
      </c>
      <c r="F734" s="61">
        <v>1356.5661</v>
      </c>
    </row>
    <row r="735" spans="1:6" x14ac:dyDescent="0.3">
      <c r="A735" s="43" t="str">
        <f t="shared" si="11"/>
        <v>A</v>
      </c>
      <c r="B735" s="55" t="s">
        <v>333</v>
      </c>
      <c r="C735" s="56" t="s">
        <v>17</v>
      </c>
      <c r="D735" s="57">
        <v>17176.64818</v>
      </c>
      <c r="E735" s="57">
        <v>14938.833000000001</v>
      </c>
      <c r="F735" s="57">
        <v>2237.8151800000001</v>
      </c>
    </row>
    <row r="736" spans="1:6" ht="16.8" thickBot="1" x14ac:dyDescent="0.35">
      <c r="A736" s="43" t="str">
        <f t="shared" si="11"/>
        <v>A</v>
      </c>
      <c r="B736" s="44" t="s">
        <v>544</v>
      </c>
      <c r="C736" s="45" t="s">
        <v>545</v>
      </c>
      <c r="D736" s="63">
        <v>14411.404479999999</v>
      </c>
      <c r="E736" s="63">
        <v>14411.404479999999</v>
      </c>
      <c r="F736" s="63">
        <v>0</v>
      </c>
    </row>
    <row r="737" spans="1:6" ht="15" thickTop="1" x14ac:dyDescent="0.3">
      <c r="A737" s="43" t="str">
        <f t="shared" si="11"/>
        <v>A</v>
      </c>
      <c r="B737" s="55" t="s">
        <v>333</v>
      </c>
      <c r="C737" s="56" t="s">
        <v>10</v>
      </c>
      <c r="D737" s="57">
        <v>10469.40827</v>
      </c>
      <c r="E737" s="57">
        <v>10469.40827</v>
      </c>
      <c r="F737" s="57">
        <v>0</v>
      </c>
    </row>
    <row r="738" spans="1:6" x14ac:dyDescent="0.3">
      <c r="A738" s="43" t="str">
        <f t="shared" si="11"/>
        <v>A</v>
      </c>
      <c r="B738" s="59" t="s">
        <v>333</v>
      </c>
      <c r="C738" s="60" t="s">
        <v>12</v>
      </c>
      <c r="D738" s="61">
        <v>10453.90562</v>
      </c>
      <c r="E738" s="61">
        <v>10453.90562</v>
      </c>
      <c r="F738" s="61">
        <v>0</v>
      </c>
    </row>
    <row r="739" spans="1:6" x14ac:dyDescent="0.3">
      <c r="A739" s="43" t="str">
        <f t="shared" si="11"/>
        <v>A</v>
      </c>
      <c r="B739" s="59" t="s">
        <v>333</v>
      </c>
      <c r="C739" s="60" t="s">
        <v>16</v>
      </c>
      <c r="D739" s="61">
        <v>15.502649999999999</v>
      </c>
      <c r="E739" s="61">
        <v>15.502649999999999</v>
      </c>
      <c r="F739" s="61">
        <v>0</v>
      </c>
    </row>
    <row r="740" spans="1:6" x14ac:dyDescent="0.3">
      <c r="A740" s="43" t="str">
        <f t="shared" si="11"/>
        <v>A</v>
      </c>
      <c r="B740" s="55" t="s">
        <v>333</v>
      </c>
      <c r="C740" s="56" t="s">
        <v>17</v>
      </c>
      <c r="D740" s="57">
        <v>3941.9962099999998</v>
      </c>
      <c r="E740" s="57">
        <v>3941.9962099999998</v>
      </c>
      <c r="F740" s="57">
        <v>0</v>
      </c>
    </row>
    <row r="741" spans="1:6" ht="33" thickBot="1" x14ac:dyDescent="0.35">
      <c r="A741" s="43" t="str">
        <f t="shared" si="11"/>
        <v>A</v>
      </c>
      <c r="B741" s="44" t="s">
        <v>546</v>
      </c>
      <c r="C741" s="45" t="s">
        <v>547</v>
      </c>
      <c r="D741" s="63">
        <v>93869.565729999988</v>
      </c>
      <c r="E741" s="63">
        <v>1116.8769600000001</v>
      </c>
      <c r="F741" s="63">
        <v>92752.688769999993</v>
      </c>
    </row>
    <row r="742" spans="1:6" ht="15" thickTop="1" x14ac:dyDescent="0.3">
      <c r="A742" s="43" t="str">
        <f t="shared" si="11"/>
        <v>A</v>
      </c>
      <c r="B742" s="55" t="s">
        <v>333</v>
      </c>
      <c r="C742" s="56" t="s">
        <v>10</v>
      </c>
      <c r="D742" s="57">
        <v>86891.174439999988</v>
      </c>
      <c r="E742" s="57">
        <v>1057.42696</v>
      </c>
      <c r="F742" s="57">
        <v>85833.747479999991</v>
      </c>
    </row>
    <row r="743" spans="1:6" x14ac:dyDescent="0.3">
      <c r="A743" s="43" t="str">
        <f t="shared" si="11"/>
        <v>A</v>
      </c>
      <c r="B743" s="59" t="s">
        <v>333</v>
      </c>
      <c r="C743" s="60" t="s">
        <v>11</v>
      </c>
      <c r="D743" s="61">
        <v>10087.427530000001</v>
      </c>
      <c r="E743" s="61">
        <v>0</v>
      </c>
      <c r="F743" s="61">
        <v>10087.427530000001</v>
      </c>
    </row>
    <row r="744" spans="1:6" x14ac:dyDescent="0.3">
      <c r="A744" s="43" t="str">
        <f t="shared" si="11"/>
        <v>A</v>
      </c>
      <c r="B744" s="59" t="s">
        <v>333</v>
      </c>
      <c r="C744" s="60" t="s">
        <v>12</v>
      </c>
      <c r="D744" s="61">
        <v>49081.330069999996</v>
      </c>
      <c r="E744" s="61">
        <v>1057.4265800000001</v>
      </c>
      <c r="F744" s="61">
        <v>48023.903489999997</v>
      </c>
    </row>
    <row r="745" spans="1:6" x14ac:dyDescent="0.3">
      <c r="A745" s="43" t="str">
        <f t="shared" si="11"/>
        <v>A</v>
      </c>
      <c r="B745" s="59" t="s">
        <v>333</v>
      </c>
      <c r="C745" s="60" t="s">
        <v>2</v>
      </c>
      <c r="D745" s="61">
        <v>25953.000380000001</v>
      </c>
      <c r="E745" s="61">
        <v>3.8000000000000002E-4</v>
      </c>
      <c r="F745" s="61">
        <v>25953</v>
      </c>
    </row>
    <row r="746" spans="1:6" x14ac:dyDescent="0.3">
      <c r="A746" s="43" t="str">
        <f t="shared" si="11"/>
        <v>A</v>
      </c>
      <c r="B746" s="59" t="s">
        <v>333</v>
      </c>
      <c r="C746" s="60" t="s">
        <v>15</v>
      </c>
      <c r="D746" s="61">
        <v>415.76085999999998</v>
      </c>
      <c r="E746" s="61">
        <v>0</v>
      </c>
      <c r="F746" s="61">
        <v>415.76085999999998</v>
      </c>
    </row>
    <row r="747" spans="1:6" x14ac:dyDescent="0.3">
      <c r="A747" s="43" t="str">
        <f t="shared" si="11"/>
        <v>A</v>
      </c>
      <c r="B747" s="59" t="s">
        <v>333</v>
      </c>
      <c r="C747" s="60" t="s">
        <v>16</v>
      </c>
      <c r="D747" s="61">
        <v>1353.6556</v>
      </c>
      <c r="E747" s="61">
        <v>0</v>
      </c>
      <c r="F747" s="61">
        <v>1353.6556</v>
      </c>
    </row>
    <row r="748" spans="1:6" x14ac:dyDescent="0.3">
      <c r="A748" s="43" t="str">
        <f t="shared" si="11"/>
        <v>A</v>
      </c>
      <c r="B748" s="55" t="s">
        <v>333</v>
      </c>
      <c r="C748" s="56" t="s">
        <v>17</v>
      </c>
      <c r="D748" s="57">
        <v>6978.3912899999996</v>
      </c>
      <c r="E748" s="57">
        <v>59.45</v>
      </c>
      <c r="F748" s="57">
        <v>6918.9412899999998</v>
      </c>
    </row>
    <row r="749" spans="1:6" ht="33" thickBot="1" x14ac:dyDescent="0.35">
      <c r="A749" s="43" t="str">
        <f t="shared" si="11"/>
        <v>A</v>
      </c>
      <c r="B749" s="44" t="s">
        <v>1438</v>
      </c>
      <c r="C749" s="45" t="s">
        <v>1514</v>
      </c>
      <c r="D749" s="63">
        <v>2484.7276099999999</v>
      </c>
      <c r="E749" s="63">
        <v>0</v>
      </c>
      <c r="F749" s="63">
        <v>2484.7276099999999</v>
      </c>
    </row>
    <row r="750" spans="1:6" ht="15" thickTop="1" x14ac:dyDescent="0.3">
      <c r="A750" s="43" t="str">
        <f t="shared" si="11"/>
        <v>A</v>
      </c>
      <c r="B750" s="55" t="s">
        <v>333</v>
      </c>
      <c r="C750" s="56" t="s">
        <v>10</v>
      </c>
      <c r="D750" s="57">
        <v>2158.1886100000002</v>
      </c>
      <c r="E750" s="57">
        <v>0</v>
      </c>
      <c r="F750" s="57">
        <v>2158.1886100000002</v>
      </c>
    </row>
    <row r="751" spans="1:6" x14ac:dyDescent="0.3">
      <c r="A751" s="43" t="str">
        <f t="shared" si="11"/>
        <v>A</v>
      </c>
      <c r="B751" s="59" t="s">
        <v>333</v>
      </c>
      <c r="C751" s="60" t="s">
        <v>11</v>
      </c>
      <c r="D751" s="61">
        <v>985.51660000000004</v>
      </c>
      <c r="E751" s="61">
        <v>0</v>
      </c>
      <c r="F751" s="61">
        <v>985.51660000000004</v>
      </c>
    </row>
    <row r="752" spans="1:6" x14ac:dyDescent="0.3">
      <c r="A752" s="43" t="str">
        <f t="shared" si="11"/>
        <v>A</v>
      </c>
      <c r="B752" s="59" t="s">
        <v>333</v>
      </c>
      <c r="C752" s="60" t="s">
        <v>12</v>
      </c>
      <c r="D752" s="61">
        <v>845.21885999999995</v>
      </c>
      <c r="E752" s="61">
        <v>0</v>
      </c>
      <c r="F752" s="61">
        <v>845.21885999999995</v>
      </c>
    </row>
    <row r="753" spans="1:6" x14ac:dyDescent="0.3">
      <c r="A753" s="43" t="str">
        <f t="shared" si="11"/>
        <v>A</v>
      </c>
      <c r="B753" s="59" t="s">
        <v>333</v>
      </c>
      <c r="C753" s="60" t="s">
        <v>2</v>
      </c>
      <c r="D753" s="61">
        <v>275.8</v>
      </c>
      <c r="E753" s="61">
        <v>0</v>
      </c>
      <c r="F753" s="61">
        <v>275.8</v>
      </c>
    </row>
    <row r="754" spans="1:6" x14ac:dyDescent="0.3">
      <c r="A754" s="43" t="str">
        <f t="shared" si="11"/>
        <v>A</v>
      </c>
      <c r="B754" s="59" t="s">
        <v>333</v>
      </c>
      <c r="C754" s="60" t="s">
        <v>15</v>
      </c>
      <c r="D754" s="61">
        <v>11.8018</v>
      </c>
      <c r="E754" s="61">
        <v>0</v>
      </c>
      <c r="F754" s="61">
        <v>11.8018</v>
      </c>
    </row>
    <row r="755" spans="1:6" x14ac:dyDescent="0.3">
      <c r="A755" s="43" t="str">
        <f t="shared" si="11"/>
        <v>A</v>
      </c>
      <c r="B755" s="59" t="s">
        <v>333</v>
      </c>
      <c r="C755" s="60" t="s">
        <v>16</v>
      </c>
      <c r="D755" s="61">
        <v>39.851349999999996</v>
      </c>
      <c r="E755" s="61">
        <v>0</v>
      </c>
      <c r="F755" s="61">
        <v>39.851349999999996</v>
      </c>
    </row>
    <row r="756" spans="1:6" x14ac:dyDescent="0.3">
      <c r="A756" s="43" t="str">
        <f t="shared" si="11"/>
        <v>A</v>
      </c>
      <c r="B756" s="55" t="s">
        <v>333</v>
      </c>
      <c r="C756" s="56" t="s">
        <v>17</v>
      </c>
      <c r="D756" s="57">
        <v>326.53899999999999</v>
      </c>
      <c r="E756" s="57">
        <v>0</v>
      </c>
      <c r="F756" s="57">
        <v>326.53899999999999</v>
      </c>
    </row>
    <row r="757" spans="1:6" ht="49.2" thickBot="1" x14ac:dyDescent="0.35">
      <c r="A757" s="43" t="str">
        <f t="shared" si="11"/>
        <v>A</v>
      </c>
      <c r="B757" s="44" t="s">
        <v>1487</v>
      </c>
      <c r="C757" s="45" t="s">
        <v>1515</v>
      </c>
      <c r="D757" s="63">
        <v>41235.54494</v>
      </c>
      <c r="E757" s="63">
        <v>0</v>
      </c>
      <c r="F757" s="63">
        <v>41235.54494</v>
      </c>
    </row>
    <row r="758" spans="1:6" ht="15" thickTop="1" x14ac:dyDescent="0.3">
      <c r="A758" s="43" t="str">
        <f t="shared" si="11"/>
        <v>A</v>
      </c>
      <c r="B758" s="55" t="s">
        <v>333</v>
      </c>
      <c r="C758" s="56" t="s">
        <v>10</v>
      </c>
      <c r="D758" s="57">
        <v>38331.157930000001</v>
      </c>
      <c r="E758" s="57">
        <v>0</v>
      </c>
      <c r="F758" s="57">
        <v>38331.157930000001</v>
      </c>
    </row>
    <row r="759" spans="1:6" x14ac:dyDescent="0.3">
      <c r="A759" s="43" t="str">
        <f t="shared" si="11"/>
        <v>A</v>
      </c>
      <c r="B759" s="59" t="s">
        <v>333</v>
      </c>
      <c r="C759" s="60" t="s">
        <v>11</v>
      </c>
      <c r="D759" s="61">
        <v>11081.440360000001</v>
      </c>
      <c r="E759" s="61">
        <v>0</v>
      </c>
      <c r="F759" s="61">
        <v>11081.440360000001</v>
      </c>
    </row>
    <row r="760" spans="1:6" x14ac:dyDescent="0.3">
      <c r="A760" s="43" t="str">
        <f t="shared" si="11"/>
        <v>A</v>
      </c>
      <c r="B760" s="59" t="s">
        <v>333</v>
      </c>
      <c r="C760" s="60" t="s">
        <v>12</v>
      </c>
      <c r="D760" s="61">
        <v>11693.16934</v>
      </c>
      <c r="E760" s="61">
        <v>0</v>
      </c>
      <c r="F760" s="61">
        <v>11693.16934</v>
      </c>
    </row>
    <row r="761" spans="1:6" x14ac:dyDescent="0.3">
      <c r="A761" s="43" t="str">
        <f t="shared" si="11"/>
        <v>A</v>
      </c>
      <c r="B761" s="59" t="s">
        <v>333</v>
      </c>
      <c r="C761" s="60" t="s">
        <v>2</v>
      </c>
      <c r="D761" s="61">
        <v>13947.082490000001</v>
      </c>
      <c r="E761" s="61">
        <v>0</v>
      </c>
      <c r="F761" s="61">
        <v>13947.082490000001</v>
      </c>
    </row>
    <row r="762" spans="1:6" x14ac:dyDescent="0.3">
      <c r="A762" s="43" t="str">
        <f t="shared" si="11"/>
        <v>A</v>
      </c>
      <c r="B762" s="59" t="s">
        <v>333</v>
      </c>
      <c r="C762" s="60" t="s">
        <v>15</v>
      </c>
      <c r="D762" s="61">
        <v>335.10975000000002</v>
      </c>
      <c r="E762" s="61">
        <v>0</v>
      </c>
      <c r="F762" s="61">
        <v>335.10975000000002</v>
      </c>
    </row>
    <row r="763" spans="1:6" x14ac:dyDescent="0.3">
      <c r="A763" s="43" t="str">
        <f t="shared" si="11"/>
        <v>A</v>
      </c>
      <c r="B763" s="59" t="s">
        <v>333</v>
      </c>
      <c r="C763" s="60" t="s">
        <v>16</v>
      </c>
      <c r="D763" s="61">
        <v>1274.35599</v>
      </c>
      <c r="E763" s="61">
        <v>0</v>
      </c>
      <c r="F763" s="61">
        <v>1274.35599</v>
      </c>
    </row>
    <row r="764" spans="1:6" x14ac:dyDescent="0.3">
      <c r="A764" s="43" t="str">
        <f t="shared" si="11"/>
        <v>A</v>
      </c>
      <c r="B764" s="55" t="s">
        <v>333</v>
      </c>
      <c r="C764" s="56" t="s">
        <v>17</v>
      </c>
      <c r="D764" s="57">
        <v>2904.3870099999999</v>
      </c>
      <c r="E764" s="57">
        <v>0</v>
      </c>
      <c r="F764" s="57">
        <v>2904.3870099999999</v>
      </c>
    </row>
    <row r="765" spans="1:6" ht="49.2" thickBot="1" x14ac:dyDescent="0.35">
      <c r="A765" s="43" t="str">
        <f t="shared" si="11"/>
        <v>A</v>
      </c>
      <c r="B765" s="44" t="s">
        <v>548</v>
      </c>
      <c r="C765" s="45" t="s">
        <v>549</v>
      </c>
      <c r="D765" s="63">
        <v>6367290.0004399996</v>
      </c>
      <c r="E765" s="63">
        <v>6361827.2507799994</v>
      </c>
      <c r="F765" s="63">
        <v>5462.7496599999995</v>
      </c>
    </row>
    <row r="766" spans="1:6" ht="15" thickTop="1" x14ac:dyDescent="0.3">
      <c r="A766" s="43" t="str">
        <f t="shared" si="11"/>
        <v>A</v>
      </c>
      <c r="B766" s="55" t="s">
        <v>333</v>
      </c>
      <c r="C766" s="56" t="s">
        <v>10</v>
      </c>
      <c r="D766" s="57">
        <v>6312274.77568</v>
      </c>
      <c r="E766" s="57">
        <v>6306926.9488399997</v>
      </c>
      <c r="F766" s="57">
        <v>5347.8268399999997</v>
      </c>
    </row>
    <row r="767" spans="1:6" x14ac:dyDescent="0.3">
      <c r="A767" s="43" t="str">
        <f t="shared" si="11"/>
        <v>A</v>
      </c>
      <c r="B767" s="59" t="s">
        <v>333</v>
      </c>
      <c r="C767" s="60" t="s">
        <v>11</v>
      </c>
      <c r="D767" s="61">
        <v>50640.345360000007</v>
      </c>
      <c r="E767" s="61">
        <v>49543.336610000006</v>
      </c>
      <c r="F767" s="61">
        <v>1097.00875</v>
      </c>
    </row>
    <row r="768" spans="1:6" x14ac:dyDescent="0.3">
      <c r="A768" s="43" t="str">
        <f t="shared" si="11"/>
        <v>A</v>
      </c>
      <c r="B768" s="59" t="s">
        <v>333</v>
      </c>
      <c r="C768" s="60" t="s">
        <v>12</v>
      </c>
      <c r="D768" s="61">
        <v>359133.74637999997</v>
      </c>
      <c r="E768" s="61">
        <v>357044.14162999997</v>
      </c>
      <c r="F768" s="61">
        <v>2089.60475</v>
      </c>
    </row>
    <row r="769" spans="1:6" x14ac:dyDescent="0.3">
      <c r="A769" s="43" t="str">
        <f t="shared" si="11"/>
        <v>A</v>
      </c>
      <c r="B769" s="59" t="s">
        <v>333</v>
      </c>
      <c r="C769" s="60" t="s">
        <v>14</v>
      </c>
      <c r="D769" s="61">
        <v>474.3356</v>
      </c>
      <c r="E769" s="61">
        <v>474.3356</v>
      </c>
      <c r="F769" s="61">
        <v>0</v>
      </c>
    </row>
    <row r="770" spans="1:6" x14ac:dyDescent="0.3">
      <c r="A770" s="43" t="str">
        <f t="shared" si="11"/>
        <v>A</v>
      </c>
      <c r="B770" s="59" t="s">
        <v>333</v>
      </c>
      <c r="C770" s="60" t="s">
        <v>2</v>
      </c>
      <c r="D770" s="61">
        <v>2811.24485</v>
      </c>
      <c r="E770" s="61">
        <v>1108.2732599999999</v>
      </c>
      <c r="F770" s="61">
        <v>1702.9715899999999</v>
      </c>
    </row>
    <row r="771" spans="1:6" x14ac:dyDescent="0.3">
      <c r="A771" s="43" t="str">
        <f t="shared" si="11"/>
        <v>A</v>
      </c>
      <c r="B771" s="59" t="s">
        <v>333</v>
      </c>
      <c r="C771" s="60" t="s">
        <v>15</v>
      </c>
      <c r="D771" s="61">
        <v>5735985.4105200004</v>
      </c>
      <c r="E771" s="61">
        <v>5735880.6140700001</v>
      </c>
      <c r="F771" s="61">
        <v>104.79645000000001</v>
      </c>
    </row>
    <row r="772" spans="1:6" x14ac:dyDescent="0.3">
      <c r="A772" s="43" t="str">
        <f t="shared" ref="A772:A835" si="12">IF(OR(D772&lt;&gt;0,),"A","B")</f>
        <v>A</v>
      </c>
      <c r="B772" s="59" t="s">
        <v>333</v>
      </c>
      <c r="C772" s="60" t="s">
        <v>16</v>
      </c>
      <c r="D772" s="61">
        <v>163229.69296999997</v>
      </c>
      <c r="E772" s="61">
        <v>162876.24766999998</v>
      </c>
      <c r="F772" s="61">
        <v>353.44530000000003</v>
      </c>
    </row>
    <row r="773" spans="1:6" x14ac:dyDescent="0.3">
      <c r="A773" s="43" t="str">
        <f t="shared" si="12"/>
        <v>A</v>
      </c>
      <c r="B773" s="55" t="s">
        <v>333</v>
      </c>
      <c r="C773" s="56" t="s">
        <v>17</v>
      </c>
      <c r="D773" s="57">
        <v>55015.224759999997</v>
      </c>
      <c r="E773" s="57">
        <v>54900.301939999998</v>
      </c>
      <c r="F773" s="57">
        <v>114.92282</v>
      </c>
    </row>
    <row r="774" spans="1:6" ht="49.2" thickBot="1" x14ac:dyDescent="0.35">
      <c r="A774" s="43" t="str">
        <f t="shared" si="12"/>
        <v>A</v>
      </c>
      <c r="B774" s="44" t="s">
        <v>550</v>
      </c>
      <c r="C774" s="45" t="s">
        <v>551</v>
      </c>
      <c r="D774" s="63">
        <v>94285.039830000009</v>
      </c>
      <c r="E774" s="63">
        <v>90169.426030000002</v>
      </c>
      <c r="F774" s="63">
        <v>4115.6138000000001</v>
      </c>
    </row>
    <row r="775" spans="1:6" ht="15" thickTop="1" x14ac:dyDescent="0.3">
      <c r="A775" s="43" t="str">
        <f t="shared" si="12"/>
        <v>A</v>
      </c>
      <c r="B775" s="55" t="s">
        <v>333</v>
      </c>
      <c r="C775" s="56" t="s">
        <v>10</v>
      </c>
      <c r="D775" s="57">
        <v>92887.239199999996</v>
      </c>
      <c r="E775" s="57">
        <v>88851.548219999997</v>
      </c>
      <c r="F775" s="57">
        <v>4035.6909799999999</v>
      </c>
    </row>
    <row r="776" spans="1:6" x14ac:dyDescent="0.3">
      <c r="A776" s="43" t="str">
        <f t="shared" si="12"/>
        <v>A</v>
      </c>
      <c r="B776" s="59" t="s">
        <v>333</v>
      </c>
      <c r="C776" s="60" t="s">
        <v>11</v>
      </c>
      <c r="D776" s="61">
        <v>46161.660210000009</v>
      </c>
      <c r="E776" s="61">
        <v>45756.516400000008</v>
      </c>
      <c r="F776" s="61">
        <v>405.14380999999997</v>
      </c>
    </row>
    <row r="777" spans="1:6" x14ac:dyDescent="0.3">
      <c r="A777" s="43" t="str">
        <f t="shared" si="12"/>
        <v>A</v>
      </c>
      <c r="B777" s="59" t="s">
        <v>333</v>
      </c>
      <c r="C777" s="60" t="s">
        <v>12</v>
      </c>
      <c r="D777" s="61">
        <v>41047.176530000004</v>
      </c>
      <c r="E777" s="61">
        <v>39394.730190000002</v>
      </c>
      <c r="F777" s="61">
        <v>1652.44634</v>
      </c>
    </row>
    <row r="778" spans="1:6" x14ac:dyDescent="0.3">
      <c r="A778" s="43" t="str">
        <f t="shared" si="12"/>
        <v>A</v>
      </c>
      <c r="B778" s="59" t="s">
        <v>333</v>
      </c>
      <c r="C778" s="60" t="s">
        <v>2</v>
      </c>
      <c r="D778" s="61">
        <v>2660.2896099999998</v>
      </c>
      <c r="E778" s="61">
        <v>957.31802000000005</v>
      </c>
      <c r="F778" s="61">
        <v>1702.9715899999999</v>
      </c>
    </row>
    <row r="779" spans="1:6" x14ac:dyDescent="0.3">
      <c r="A779" s="43" t="str">
        <f t="shared" si="12"/>
        <v>A</v>
      </c>
      <c r="B779" s="59" t="s">
        <v>333</v>
      </c>
      <c r="C779" s="60" t="s">
        <v>15</v>
      </c>
      <c r="D779" s="61">
        <v>1249.7021900000002</v>
      </c>
      <c r="E779" s="61">
        <v>1158.3363200000001</v>
      </c>
      <c r="F779" s="61">
        <v>91.365870000000001</v>
      </c>
    </row>
    <row r="780" spans="1:6" x14ac:dyDescent="0.3">
      <c r="A780" s="43" t="str">
        <f t="shared" si="12"/>
        <v>A</v>
      </c>
      <c r="B780" s="59" t="s">
        <v>333</v>
      </c>
      <c r="C780" s="60" t="s">
        <v>16</v>
      </c>
      <c r="D780" s="61">
        <v>1768.41066</v>
      </c>
      <c r="E780" s="61">
        <v>1584.6472900000001</v>
      </c>
      <c r="F780" s="61">
        <v>183.76337000000001</v>
      </c>
    </row>
    <row r="781" spans="1:6" x14ac:dyDescent="0.3">
      <c r="A781" s="43" t="str">
        <f t="shared" si="12"/>
        <v>A</v>
      </c>
      <c r="B781" s="55" t="s">
        <v>333</v>
      </c>
      <c r="C781" s="56" t="s">
        <v>17</v>
      </c>
      <c r="D781" s="57">
        <v>1397.80063</v>
      </c>
      <c r="E781" s="57">
        <v>1317.87781</v>
      </c>
      <c r="F781" s="57">
        <v>79.922820000000002</v>
      </c>
    </row>
    <row r="782" spans="1:6" ht="49.2" thickBot="1" x14ac:dyDescent="0.35">
      <c r="A782" s="43" t="str">
        <f t="shared" si="12"/>
        <v>A</v>
      </c>
      <c r="B782" s="44" t="s">
        <v>552</v>
      </c>
      <c r="C782" s="45" t="s">
        <v>553</v>
      </c>
      <c r="D782" s="63">
        <v>11020.76894</v>
      </c>
      <c r="E782" s="63">
        <v>11020.76894</v>
      </c>
      <c r="F782" s="63">
        <v>0</v>
      </c>
    </row>
    <row r="783" spans="1:6" ht="15" thickTop="1" x14ac:dyDescent="0.3">
      <c r="A783" s="43" t="str">
        <f t="shared" si="12"/>
        <v>A</v>
      </c>
      <c r="B783" s="55" t="s">
        <v>333</v>
      </c>
      <c r="C783" s="56" t="s">
        <v>10</v>
      </c>
      <c r="D783" s="57">
        <v>10999.27894</v>
      </c>
      <c r="E783" s="57">
        <v>10999.27894</v>
      </c>
      <c r="F783" s="57">
        <v>0</v>
      </c>
    </row>
    <row r="784" spans="1:6" x14ac:dyDescent="0.3">
      <c r="A784" s="43" t="str">
        <f t="shared" si="12"/>
        <v>A</v>
      </c>
      <c r="B784" s="59" t="s">
        <v>333</v>
      </c>
      <c r="C784" s="60" t="s">
        <v>11</v>
      </c>
      <c r="D784" s="61">
        <v>4159.4961300000004</v>
      </c>
      <c r="E784" s="61">
        <v>4159.4961300000004</v>
      </c>
      <c r="F784" s="61">
        <v>0</v>
      </c>
    </row>
    <row r="785" spans="1:6" x14ac:dyDescent="0.3">
      <c r="A785" s="43" t="str">
        <f t="shared" si="12"/>
        <v>A</v>
      </c>
      <c r="B785" s="59" t="s">
        <v>333</v>
      </c>
      <c r="C785" s="60" t="s">
        <v>12</v>
      </c>
      <c r="D785" s="61">
        <v>5949.4212900000002</v>
      </c>
      <c r="E785" s="61">
        <v>5949.4212900000002</v>
      </c>
      <c r="F785" s="61">
        <v>0</v>
      </c>
    </row>
    <row r="786" spans="1:6" x14ac:dyDescent="0.3">
      <c r="A786" s="43" t="str">
        <f t="shared" si="12"/>
        <v>A</v>
      </c>
      <c r="B786" s="59" t="s">
        <v>333</v>
      </c>
      <c r="C786" s="60" t="s">
        <v>2</v>
      </c>
      <c r="D786" s="61">
        <v>318.8476</v>
      </c>
      <c r="E786" s="61">
        <v>318.8476</v>
      </c>
      <c r="F786" s="61">
        <v>0</v>
      </c>
    </row>
    <row r="787" spans="1:6" x14ac:dyDescent="0.3">
      <c r="A787" s="43" t="str">
        <f t="shared" si="12"/>
        <v>A</v>
      </c>
      <c r="B787" s="59" t="s">
        <v>333</v>
      </c>
      <c r="C787" s="60" t="s">
        <v>15</v>
      </c>
      <c r="D787" s="61">
        <v>227.87521000000001</v>
      </c>
      <c r="E787" s="61">
        <v>227.87521000000001</v>
      </c>
      <c r="F787" s="61">
        <v>0</v>
      </c>
    </row>
    <row r="788" spans="1:6" x14ac:dyDescent="0.3">
      <c r="A788" s="43" t="str">
        <f t="shared" si="12"/>
        <v>A</v>
      </c>
      <c r="B788" s="59" t="s">
        <v>333</v>
      </c>
      <c r="C788" s="60" t="s">
        <v>16</v>
      </c>
      <c r="D788" s="61">
        <v>343.63871</v>
      </c>
      <c r="E788" s="61">
        <v>343.63871</v>
      </c>
      <c r="F788" s="61">
        <v>0</v>
      </c>
    </row>
    <row r="789" spans="1:6" x14ac:dyDescent="0.3">
      <c r="A789" s="43" t="str">
        <f t="shared" si="12"/>
        <v>A</v>
      </c>
      <c r="B789" s="55" t="s">
        <v>333</v>
      </c>
      <c r="C789" s="56" t="s">
        <v>17</v>
      </c>
      <c r="D789" s="57">
        <v>21.49</v>
      </c>
      <c r="E789" s="57">
        <v>21.49</v>
      </c>
      <c r="F789" s="57">
        <v>0</v>
      </c>
    </row>
    <row r="790" spans="1:6" ht="16.8" thickBot="1" x14ac:dyDescent="0.35">
      <c r="A790" s="43" t="str">
        <f t="shared" si="12"/>
        <v>A</v>
      </c>
      <c r="B790" s="44" t="s">
        <v>554</v>
      </c>
      <c r="C790" s="45" t="s">
        <v>555</v>
      </c>
      <c r="D790" s="63">
        <v>6145.6824699999997</v>
      </c>
      <c r="E790" s="63">
        <v>5610.16849</v>
      </c>
      <c r="F790" s="63">
        <v>535.51397999999995</v>
      </c>
    </row>
    <row r="791" spans="1:6" ht="15" thickTop="1" x14ac:dyDescent="0.3">
      <c r="A791" s="43" t="str">
        <f t="shared" si="12"/>
        <v>A</v>
      </c>
      <c r="B791" s="55" t="s">
        <v>333</v>
      </c>
      <c r="C791" s="56" t="s">
        <v>10</v>
      </c>
      <c r="D791" s="57">
        <v>6138.2994699999999</v>
      </c>
      <c r="E791" s="57">
        <v>5605.6184899999998</v>
      </c>
      <c r="F791" s="57">
        <v>532.68097999999998</v>
      </c>
    </row>
    <row r="792" spans="1:6" x14ac:dyDescent="0.3">
      <c r="A792" s="43" t="str">
        <f t="shared" si="12"/>
        <v>A</v>
      </c>
      <c r="B792" s="59" t="s">
        <v>333</v>
      </c>
      <c r="C792" s="60" t="s">
        <v>11</v>
      </c>
      <c r="D792" s="61">
        <v>2928.0785100000003</v>
      </c>
      <c r="E792" s="61">
        <v>2909.8285100000003</v>
      </c>
      <c r="F792" s="61">
        <v>18.25</v>
      </c>
    </row>
    <row r="793" spans="1:6" x14ac:dyDescent="0.3">
      <c r="A793" s="43" t="str">
        <f t="shared" si="12"/>
        <v>A</v>
      </c>
      <c r="B793" s="59" t="s">
        <v>333</v>
      </c>
      <c r="C793" s="60" t="s">
        <v>12</v>
      </c>
      <c r="D793" s="61">
        <v>2793.2980300000004</v>
      </c>
      <c r="E793" s="61">
        <v>2527.4848700000002</v>
      </c>
      <c r="F793" s="61">
        <v>265.81315999999998</v>
      </c>
    </row>
    <row r="794" spans="1:6" x14ac:dyDescent="0.3">
      <c r="A794" s="43" t="str">
        <f t="shared" si="12"/>
        <v>A</v>
      </c>
      <c r="B794" s="59" t="s">
        <v>333</v>
      </c>
      <c r="C794" s="60" t="s">
        <v>2</v>
      </c>
      <c r="D794" s="61">
        <v>204.54095000000001</v>
      </c>
      <c r="E794" s="61">
        <v>4.5409499999999996</v>
      </c>
      <c r="F794" s="61">
        <v>200</v>
      </c>
    </row>
    <row r="795" spans="1:6" x14ac:dyDescent="0.3">
      <c r="A795" s="43" t="str">
        <f t="shared" si="12"/>
        <v>A</v>
      </c>
      <c r="B795" s="59" t="s">
        <v>333</v>
      </c>
      <c r="C795" s="60" t="s">
        <v>15</v>
      </c>
      <c r="D795" s="61">
        <v>98.551649999999995</v>
      </c>
      <c r="E795" s="61">
        <v>95.272109999999998</v>
      </c>
      <c r="F795" s="61">
        <v>3.2795399999999999</v>
      </c>
    </row>
    <row r="796" spans="1:6" x14ac:dyDescent="0.3">
      <c r="A796" s="43" t="str">
        <f t="shared" si="12"/>
        <v>A</v>
      </c>
      <c r="B796" s="59" t="s">
        <v>333</v>
      </c>
      <c r="C796" s="60" t="s">
        <v>16</v>
      </c>
      <c r="D796" s="61">
        <v>113.83033</v>
      </c>
      <c r="E796" s="61">
        <v>68.492050000000006</v>
      </c>
      <c r="F796" s="61">
        <v>45.338279999999997</v>
      </c>
    </row>
    <row r="797" spans="1:6" x14ac:dyDescent="0.3">
      <c r="A797" s="43" t="str">
        <f t="shared" si="12"/>
        <v>A</v>
      </c>
      <c r="B797" s="55" t="s">
        <v>333</v>
      </c>
      <c r="C797" s="56" t="s">
        <v>17</v>
      </c>
      <c r="D797" s="57">
        <v>7.383</v>
      </c>
      <c r="E797" s="57">
        <v>4.55</v>
      </c>
      <c r="F797" s="57">
        <v>2.8330000000000002</v>
      </c>
    </row>
    <row r="798" spans="1:6" ht="33" thickBot="1" x14ac:dyDescent="0.35">
      <c r="A798" s="43" t="str">
        <f t="shared" si="12"/>
        <v>A</v>
      </c>
      <c r="B798" s="44" t="s">
        <v>556</v>
      </c>
      <c r="C798" s="45" t="s">
        <v>557</v>
      </c>
      <c r="D798" s="63">
        <v>28920.848620000004</v>
      </c>
      <c r="E798" s="63">
        <v>27043.342300000004</v>
      </c>
      <c r="F798" s="63">
        <v>1877.5063199999997</v>
      </c>
    </row>
    <row r="799" spans="1:6" ht="15" thickTop="1" x14ac:dyDescent="0.3">
      <c r="A799" s="43" t="str">
        <f t="shared" si="12"/>
        <v>A</v>
      </c>
      <c r="B799" s="55" t="s">
        <v>333</v>
      </c>
      <c r="C799" s="56" t="s">
        <v>10</v>
      </c>
      <c r="D799" s="57">
        <v>28630.841410000001</v>
      </c>
      <c r="E799" s="57">
        <v>26829.894910000003</v>
      </c>
      <c r="F799" s="57">
        <v>1800.9464999999998</v>
      </c>
    </row>
    <row r="800" spans="1:6" x14ac:dyDescent="0.3">
      <c r="A800" s="43" t="str">
        <f t="shared" si="12"/>
        <v>A</v>
      </c>
      <c r="B800" s="59" t="s">
        <v>333</v>
      </c>
      <c r="C800" s="60" t="s">
        <v>11</v>
      </c>
      <c r="D800" s="61">
        <v>10649.682269999999</v>
      </c>
      <c r="E800" s="61">
        <v>10262.78846</v>
      </c>
      <c r="F800" s="61">
        <v>386.89380999999997</v>
      </c>
    </row>
    <row r="801" spans="1:6" x14ac:dyDescent="0.3">
      <c r="A801" s="43" t="str">
        <f t="shared" si="12"/>
        <v>A</v>
      </c>
      <c r="B801" s="59" t="s">
        <v>333</v>
      </c>
      <c r="C801" s="60" t="s">
        <v>12</v>
      </c>
      <c r="D801" s="61">
        <v>16463.58007</v>
      </c>
      <c r="E801" s="61">
        <v>15247.902709999998</v>
      </c>
      <c r="F801" s="61">
        <v>1215.6773599999999</v>
      </c>
    </row>
    <row r="802" spans="1:6" x14ac:dyDescent="0.3">
      <c r="A802" s="43" t="str">
        <f t="shared" si="12"/>
        <v>A</v>
      </c>
      <c r="B802" s="59" t="s">
        <v>333</v>
      </c>
      <c r="C802" s="60" t="s">
        <v>2</v>
      </c>
      <c r="D802" s="61">
        <v>702.26719000000003</v>
      </c>
      <c r="E802" s="61">
        <v>528.99024000000009</v>
      </c>
      <c r="F802" s="61">
        <v>173.27695</v>
      </c>
    </row>
    <row r="803" spans="1:6" x14ac:dyDescent="0.3">
      <c r="A803" s="43" t="str">
        <f t="shared" si="12"/>
        <v>A</v>
      </c>
      <c r="B803" s="59" t="s">
        <v>333</v>
      </c>
      <c r="C803" s="60" t="s">
        <v>15</v>
      </c>
      <c r="D803" s="61">
        <v>36.609209999999997</v>
      </c>
      <c r="E803" s="61">
        <v>36.609209999999997</v>
      </c>
      <c r="F803" s="61">
        <v>0</v>
      </c>
    </row>
    <row r="804" spans="1:6" x14ac:dyDescent="0.3">
      <c r="A804" s="43" t="str">
        <f t="shared" si="12"/>
        <v>A</v>
      </c>
      <c r="B804" s="59" t="s">
        <v>333</v>
      </c>
      <c r="C804" s="60" t="s">
        <v>16</v>
      </c>
      <c r="D804" s="61">
        <v>778.70267000000001</v>
      </c>
      <c r="E804" s="61">
        <v>753.60428999999999</v>
      </c>
      <c r="F804" s="61">
        <v>25.098379999999999</v>
      </c>
    </row>
    <row r="805" spans="1:6" x14ac:dyDescent="0.3">
      <c r="A805" s="43" t="str">
        <f t="shared" si="12"/>
        <v>A</v>
      </c>
      <c r="B805" s="55" t="s">
        <v>333</v>
      </c>
      <c r="C805" s="56" t="s">
        <v>17</v>
      </c>
      <c r="D805" s="57">
        <v>290.00720999999999</v>
      </c>
      <c r="E805" s="57">
        <v>213.44738999999998</v>
      </c>
      <c r="F805" s="57">
        <v>76.559820000000002</v>
      </c>
    </row>
    <row r="806" spans="1:6" ht="16.8" thickBot="1" x14ac:dyDescent="0.35">
      <c r="A806" s="43" t="str">
        <f t="shared" si="12"/>
        <v>A</v>
      </c>
      <c r="B806" s="44" t="s">
        <v>558</v>
      </c>
      <c r="C806" s="45" t="s">
        <v>559</v>
      </c>
      <c r="D806" s="63">
        <v>15956.113990000005</v>
      </c>
      <c r="E806" s="63">
        <v>14653.593350000005</v>
      </c>
      <c r="F806" s="63">
        <v>1302.52064</v>
      </c>
    </row>
    <row r="807" spans="1:6" ht="15" thickTop="1" x14ac:dyDescent="0.3">
      <c r="A807" s="43" t="str">
        <f t="shared" si="12"/>
        <v>A</v>
      </c>
      <c r="B807" s="55" t="s">
        <v>333</v>
      </c>
      <c r="C807" s="56" t="s">
        <v>10</v>
      </c>
      <c r="D807" s="57">
        <v>15850.085000000005</v>
      </c>
      <c r="E807" s="57">
        <v>14547.564360000004</v>
      </c>
      <c r="F807" s="57">
        <v>1302.52064</v>
      </c>
    </row>
    <row r="808" spans="1:6" x14ac:dyDescent="0.3">
      <c r="A808" s="43" t="str">
        <f t="shared" si="12"/>
        <v>A</v>
      </c>
      <c r="B808" s="59" t="s">
        <v>333</v>
      </c>
      <c r="C808" s="60" t="s">
        <v>11</v>
      </c>
      <c r="D808" s="61">
        <v>10362.411480000001</v>
      </c>
      <c r="E808" s="61">
        <v>10362.411480000001</v>
      </c>
      <c r="F808" s="61">
        <v>0</v>
      </c>
    </row>
    <row r="809" spans="1:6" x14ac:dyDescent="0.3">
      <c r="A809" s="43" t="str">
        <f t="shared" si="12"/>
        <v>A</v>
      </c>
      <c r="B809" s="59" t="s">
        <v>333</v>
      </c>
      <c r="C809" s="60" t="s">
        <v>12</v>
      </c>
      <c r="D809" s="61">
        <v>3844.7829200000001</v>
      </c>
      <c r="E809" s="61">
        <v>3844.7829200000001</v>
      </c>
      <c r="F809" s="61">
        <v>0</v>
      </c>
    </row>
    <row r="810" spans="1:6" x14ac:dyDescent="0.3">
      <c r="A810" s="43" t="str">
        <f t="shared" si="12"/>
        <v>A</v>
      </c>
      <c r="B810" s="59" t="s">
        <v>333</v>
      </c>
      <c r="C810" s="60" t="s">
        <v>2</v>
      </c>
      <c r="D810" s="61">
        <v>1356.8126399999999</v>
      </c>
      <c r="E810" s="61">
        <v>54.292000000000002</v>
      </c>
      <c r="F810" s="61">
        <v>1302.52064</v>
      </c>
    </row>
    <row r="811" spans="1:6" x14ac:dyDescent="0.3">
      <c r="A811" s="43" t="str">
        <f t="shared" si="12"/>
        <v>A</v>
      </c>
      <c r="B811" s="59" t="s">
        <v>333</v>
      </c>
      <c r="C811" s="60" t="s">
        <v>15</v>
      </c>
      <c r="D811" s="61">
        <v>232.76061000000001</v>
      </c>
      <c r="E811" s="61">
        <v>232.76061000000001</v>
      </c>
      <c r="F811" s="61">
        <v>0</v>
      </c>
    </row>
    <row r="812" spans="1:6" x14ac:dyDescent="0.3">
      <c r="A812" s="43" t="str">
        <f t="shared" si="12"/>
        <v>A</v>
      </c>
      <c r="B812" s="59" t="s">
        <v>333</v>
      </c>
      <c r="C812" s="60" t="s">
        <v>16</v>
      </c>
      <c r="D812" s="61">
        <v>53.31734999999999</v>
      </c>
      <c r="E812" s="61">
        <v>53.31734999999999</v>
      </c>
      <c r="F812" s="61">
        <v>0</v>
      </c>
    </row>
    <row r="813" spans="1:6" x14ac:dyDescent="0.3">
      <c r="A813" s="43" t="str">
        <f t="shared" si="12"/>
        <v>A</v>
      </c>
      <c r="B813" s="55" t="s">
        <v>333</v>
      </c>
      <c r="C813" s="56" t="s">
        <v>17</v>
      </c>
      <c r="D813" s="57">
        <v>106.02898999999999</v>
      </c>
      <c r="E813" s="57">
        <v>106.02898999999999</v>
      </c>
      <c r="F813" s="57">
        <v>0</v>
      </c>
    </row>
    <row r="814" spans="1:6" ht="33" thickBot="1" x14ac:dyDescent="0.35">
      <c r="A814" s="43" t="str">
        <f t="shared" si="12"/>
        <v>A</v>
      </c>
      <c r="B814" s="44" t="s">
        <v>560</v>
      </c>
      <c r="C814" s="45" t="s">
        <v>561</v>
      </c>
      <c r="D814" s="63">
        <v>9709.001229999998</v>
      </c>
      <c r="E814" s="63">
        <v>9681.4440299999987</v>
      </c>
      <c r="F814" s="63">
        <v>27.557200000000002</v>
      </c>
    </row>
    <row r="815" spans="1:6" ht="15" thickTop="1" x14ac:dyDescent="0.3">
      <c r="A815" s="43" t="str">
        <f t="shared" si="12"/>
        <v>A</v>
      </c>
      <c r="B815" s="55" t="s">
        <v>333</v>
      </c>
      <c r="C815" s="56" t="s">
        <v>10</v>
      </c>
      <c r="D815" s="57">
        <v>9399.5957699999999</v>
      </c>
      <c r="E815" s="57">
        <v>9372.5685699999995</v>
      </c>
      <c r="F815" s="57">
        <v>27.027200000000001</v>
      </c>
    </row>
    <row r="816" spans="1:6" x14ac:dyDescent="0.3">
      <c r="A816" s="43" t="str">
        <f t="shared" si="12"/>
        <v>A</v>
      </c>
      <c r="B816" s="59" t="s">
        <v>333</v>
      </c>
      <c r="C816" s="60" t="s">
        <v>11</v>
      </c>
      <c r="D816" s="61">
        <v>7435.1468199999999</v>
      </c>
      <c r="E816" s="61">
        <v>7435.1468199999999</v>
      </c>
      <c r="F816" s="61">
        <v>0</v>
      </c>
    </row>
    <row r="817" spans="1:6" x14ac:dyDescent="0.3">
      <c r="A817" s="43" t="str">
        <f t="shared" si="12"/>
        <v>A</v>
      </c>
      <c r="B817" s="59" t="s">
        <v>333</v>
      </c>
      <c r="C817" s="60" t="s">
        <v>12</v>
      </c>
      <c r="D817" s="61">
        <v>1578.16777</v>
      </c>
      <c r="E817" s="61">
        <v>1554.39645</v>
      </c>
      <c r="F817" s="61">
        <v>23.771319999999999</v>
      </c>
    </row>
    <row r="818" spans="1:6" x14ac:dyDescent="0.3">
      <c r="A818" s="43" t="str">
        <f t="shared" si="12"/>
        <v>A</v>
      </c>
      <c r="B818" s="59" t="s">
        <v>333</v>
      </c>
      <c r="C818" s="60" t="s">
        <v>2</v>
      </c>
      <c r="D818" s="61">
        <v>50.64723</v>
      </c>
      <c r="E818" s="61">
        <v>50.64723</v>
      </c>
      <c r="F818" s="61">
        <v>0</v>
      </c>
    </row>
    <row r="819" spans="1:6" x14ac:dyDescent="0.3">
      <c r="A819" s="43" t="str">
        <f t="shared" si="12"/>
        <v>A</v>
      </c>
      <c r="B819" s="59" t="s">
        <v>333</v>
      </c>
      <c r="C819" s="60" t="s">
        <v>15</v>
      </c>
      <c r="D819" s="61">
        <v>129.86412000000001</v>
      </c>
      <c r="E819" s="61">
        <v>129.86412000000001</v>
      </c>
      <c r="F819" s="61">
        <v>0</v>
      </c>
    </row>
    <row r="820" spans="1:6" x14ac:dyDescent="0.3">
      <c r="A820" s="43" t="str">
        <f t="shared" si="12"/>
        <v>A</v>
      </c>
      <c r="B820" s="59" t="s">
        <v>333</v>
      </c>
      <c r="C820" s="60" t="s">
        <v>16</v>
      </c>
      <c r="D820" s="61">
        <v>205.76982999999998</v>
      </c>
      <c r="E820" s="61">
        <v>202.51394999999999</v>
      </c>
      <c r="F820" s="61">
        <v>3.2558799999999999</v>
      </c>
    </row>
    <row r="821" spans="1:6" x14ac:dyDescent="0.3">
      <c r="A821" s="43" t="str">
        <f t="shared" si="12"/>
        <v>A</v>
      </c>
      <c r="B821" s="55" t="s">
        <v>333</v>
      </c>
      <c r="C821" s="56" t="s">
        <v>17</v>
      </c>
      <c r="D821" s="57">
        <v>309.40545999999995</v>
      </c>
      <c r="E821" s="57">
        <v>308.87545999999998</v>
      </c>
      <c r="F821" s="57">
        <v>0.53</v>
      </c>
    </row>
    <row r="822" spans="1:6" ht="33" thickBot="1" x14ac:dyDescent="0.35">
      <c r="A822" s="43" t="str">
        <f t="shared" si="12"/>
        <v>A</v>
      </c>
      <c r="B822" s="44" t="s">
        <v>562</v>
      </c>
      <c r="C822" s="45" t="s">
        <v>563</v>
      </c>
      <c r="D822" s="63">
        <v>4325.9425499999998</v>
      </c>
      <c r="E822" s="63">
        <v>4179.6566499999999</v>
      </c>
      <c r="F822" s="63">
        <v>146.2859</v>
      </c>
    </row>
    <row r="823" spans="1:6" ht="15" thickTop="1" x14ac:dyDescent="0.3">
      <c r="A823" s="43" t="str">
        <f t="shared" si="12"/>
        <v>A</v>
      </c>
      <c r="B823" s="55" t="s">
        <v>333</v>
      </c>
      <c r="C823" s="56" t="s">
        <v>10</v>
      </c>
      <c r="D823" s="57">
        <v>4324.4905499999995</v>
      </c>
      <c r="E823" s="57">
        <v>4178.2046499999997</v>
      </c>
      <c r="F823" s="57">
        <v>146.2859</v>
      </c>
    </row>
    <row r="824" spans="1:6" x14ac:dyDescent="0.3">
      <c r="A824" s="43" t="str">
        <f t="shared" si="12"/>
        <v>A</v>
      </c>
      <c r="B824" s="59" t="s">
        <v>333</v>
      </c>
      <c r="C824" s="60" t="s">
        <v>11</v>
      </c>
      <c r="D824" s="61">
        <v>2714.7793299999998</v>
      </c>
      <c r="E824" s="61">
        <v>2714.7793299999998</v>
      </c>
      <c r="F824" s="61">
        <v>0</v>
      </c>
    </row>
    <row r="825" spans="1:6" x14ac:dyDescent="0.3">
      <c r="A825" s="43" t="str">
        <f t="shared" si="12"/>
        <v>A</v>
      </c>
      <c r="B825" s="59" t="s">
        <v>333</v>
      </c>
      <c r="C825" s="60" t="s">
        <v>12</v>
      </c>
      <c r="D825" s="61">
        <v>1320.6190200000001</v>
      </c>
      <c r="E825" s="61">
        <v>1228.00712</v>
      </c>
      <c r="F825" s="61">
        <v>92.611900000000006</v>
      </c>
    </row>
    <row r="826" spans="1:6" x14ac:dyDescent="0.3">
      <c r="A826" s="43" t="str">
        <f t="shared" si="12"/>
        <v>A</v>
      </c>
      <c r="B826" s="59" t="s">
        <v>333</v>
      </c>
      <c r="C826" s="60" t="s">
        <v>2</v>
      </c>
      <c r="D826" s="61">
        <v>27.173999999999999</v>
      </c>
      <c r="E826" s="61">
        <v>0</v>
      </c>
      <c r="F826" s="61">
        <v>27.173999999999999</v>
      </c>
    </row>
    <row r="827" spans="1:6" x14ac:dyDescent="0.3">
      <c r="A827" s="43" t="str">
        <f t="shared" si="12"/>
        <v>A</v>
      </c>
      <c r="B827" s="59" t="s">
        <v>333</v>
      </c>
      <c r="C827" s="60" t="s">
        <v>15</v>
      </c>
      <c r="D827" s="61">
        <v>130.0342</v>
      </c>
      <c r="E827" s="61">
        <v>128.5342</v>
      </c>
      <c r="F827" s="61">
        <v>1.5</v>
      </c>
    </row>
    <row r="828" spans="1:6" x14ac:dyDescent="0.3">
      <c r="A828" s="43" t="str">
        <f t="shared" si="12"/>
        <v>A</v>
      </c>
      <c r="B828" s="59" t="s">
        <v>333</v>
      </c>
      <c r="C828" s="60" t="s">
        <v>16</v>
      </c>
      <c r="D828" s="61">
        <v>131.88400000000001</v>
      </c>
      <c r="E828" s="61">
        <v>106.884</v>
      </c>
      <c r="F828" s="61">
        <v>25</v>
      </c>
    </row>
    <row r="829" spans="1:6" x14ac:dyDescent="0.3">
      <c r="A829" s="43" t="str">
        <f t="shared" si="12"/>
        <v>A</v>
      </c>
      <c r="B829" s="55" t="s">
        <v>333</v>
      </c>
      <c r="C829" s="56" t="s">
        <v>17</v>
      </c>
      <c r="D829" s="57">
        <v>1.452</v>
      </c>
      <c r="E829" s="57">
        <v>1.452</v>
      </c>
      <c r="F829" s="57">
        <v>0</v>
      </c>
    </row>
    <row r="830" spans="1:6" ht="33" thickBot="1" x14ac:dyDescent="0.35">
      <c r="A830" s="43" t="str">
        <f t="shared" si="12"/>
        <v>A</v>
      </c>
      <c r="B830" s="44" t="s">
        <v>564</v>
      </c>
      <c r="C830" s="45" t="s">
        <v>565</v>
      </c>
      <c r="D830" s="63">
        <v>5477.2966999999999</v>
      </c>
      <c r="E830" s="63">
        <v>5477.2966999999999</v>
      </c>
      <c r="F830" s="63">
        <v>0</v>
      </c>
    </row>
    <row r="831" spans="1:6" ht="15" thickTop="1" x14ac:dyDescent="0.3">
      <c r="A831" s="43" t="str">
        <f t="shared" si="12"/>
        <v>A</v>
      </c>
      <c r="B831" s="55" t="s">
        <v>333</v>
      </c>
      <c r="C831" s="56" t="s">
        <v>10</v>
      </c>
      <c r="D831" s="57">
        <v>5385.2466999999997</v>
      </c>
      <c r="E831" s="57">
        <v>5385.2466999999997</v>
      </c>
      <c r="F831" s="57">
        <v>0</v>
      </c>
    </row>
    <row r="832" spans="1:6" x14ac:dyDescent="0.3">
      <c r="A832" s="43" t="str">
        <f t="shared" si="12"/>
        <v>A</v>
      </c>
      <c r="B832" s="59" t="s">
        <v>333</v>
      </c>
      <c r="C832" s="60" t="s">
        <v>11</v>
      </c>
      <c r="D832" s="61">
        <v>3607.8310499999998</v>
      </c>
      <c r="E832" s="61">
        <v>3607.8310499999998</v>
      </c>
      <c r="F832" s="61">
        <v>0</v>
      </c>
    </row>
    <row r="833" spans="1:6" x14ac:dyDescent="0.3">
      <c r="A833" s="43" t="str">
        <f t="shared" si="12"/>
        <v>A</v>
      </c>
      <c r="B833" s="59" t="s">
        <v>333</v>
      </c>
      <c r="C833" s="60" t="s">
        <v>12</v>
      </c>
      <c r="D833" s="61">
        <v>1566.3879999999999</v>
      </c>
      <c r="E833" s="61">
        <v>1566.3879999999999</v>
      </c>
      <c r="F833" s="61">
        <v>0</v>
      </c>
    </row>
    <row r="834" spans="1:6" x14ac:dyDescent="0.3">
      <c r="A834" s="43" t="str">
        <f t="shared" si="12"/>
        <v>A</v>
      </c>
      <c r="B834" s="59" t="s">
        <v>333</v>
      </c>
      <c r="C834" s="60" t="s">
        <v>15</v>
      </c>
      <c r="D834" s="61">
        <v>179.05504999999999</v>
      </c>
      <c r="E834" s="61">
        <v>179.05504999999999</v>
      </c>
      <c r="F834" s="61">
        <v>0</v>
      </c>
    </row>
    <row r="835" spans="1:6" x14ac:dyDescent="0.3">
      <c r="A835" s="43" t="str">
        <f t="shared" si="12"/>
        <v>A</v>
      </c>
      <c r="B835" s="59" t="s">
        <v>333</v>
      </c>
      <c r="C835" s="60" t="s">
        <v>16</v>
      </c>
      <c r="D835" s="61">
        <v>31.9726</v>
      </c>
      <c r="E835" s="61">
        <v>31.9726</v>
      </c>
      <c r="F835" s="61">
        <v>0</v>
      </c>
    </row>
    <row r="836" spans="1:6" x14ac:dyDescent="0.3">
      <c r="A836" s="43" t="str">
        <f t="shared" ref="A836:A899" si="13">IF(OR(D836&lt;&gt;0,),"A","B")</f>
        <v>A</v>
      </c>
      <c r="B836" s="55" t="s">
        <v>333</v>
      </c>
      <c r="C836" s="56" t="s">
        <v>17</v>
      </c>
      <c r="D836" s="57">
        <v>92.05</v>
      </c>
      <c r="E836" s="57">
        <v>92.05</v>
      </c>
      <c r="F836" s="57">
        <v>0</v>
      </c>
    </row>
    <row r="837" spans="1:6" ht="16.8" thickBot="1" x14ac:dyDescent="0.35">
      <c r="A837" s="43" t="str">
        <f t="shared" si="13"/>
        <v>A</v>
      </c>
      <c r="B837" s="44" t="s">
        <v>566</v>
      </c>
      <c r="C837" s="45" t="s">
        <v>567</v>
      </c>
      <c r="D837" s="63">
        <v>1141.21021</v>
      </c>
      <c r="E837" s="63">
        <v>1141.21021</v>
      </c>
      <c r="F837" s="63">
        <v>0</v>
      </c>
    </row>
    <row r="838" spans="1:6" ht="15" thickTop="1" x14ac:dyDescent="0.3">
      <c r="A838" s="43" t="str">
        <f t="shared" si="13"/>
        <v>A</v>
      </c>
      <c r="B838" s="55" t="s">
        <v>333</v>
      </c>
      <c r="C838" s="56" t="s">
        <v>10</v>
      </c>
      <c r="D838" s="57">
        <v>1111.28124</v>
      </c>
      <c r="E838" s="57">
        <v>1111.28124</v>
      </c>
      <c r="F838" s="57">
        <v>0</v>
      </c>
    </row>
    <row r="839" spans="1:6" x14ac:dyDescent="0.3">
      <c r="A839" s="43" t="str">
        <f t="shared" si="13"/>
        <v>A</v>
      </c>
      <c r="B839" s="59" t="s">
        <v>333</v>
      </c>
      <c r="C839" s="60" t="s">
        <v>11</v>
      </c>
      <c r="D839" s="61">
        <v>731.84509000000003</v>
      </c>
      <c r="E839" s="61">
        <v>731.84509000000003</v>
      </c>
      <c r="F839" s="61">
        <v>0</v>
      </c>
    </row>
    <row r="840" spans="1:6" x14ac:dyDescent="0.3">
      <c r="A840" s="43" t="str">
        <f t="shared" si="13"/>
        <v>A</v>
      </c>
      <c r="B840" s="59" t="s">
        <v>333</v>
      </c>
      <c r="C840" s="60" t="s">
        <v>12</v>
      </c>
      <c r="D840" s="61">
        <v>348.10498000000001</v>
      </c>
      <c r="E840" s="61">
        <v>348.10498000000001</v>
      </c>
      <c r="F840" s="61">
        <v>0</v>
      </c>
    </row>
    <row r="841" spans="1:6" x14ac:dyDescent="0.3">
      <c r="A841" s="43" t="str">
        <f t="shared" si="13"/>
        <v>A</v>
      </c>
      <c r="B841" s="59" t="s">
        <v>333</v>
      </c>
      <c r="C841" s="60" t="s">
        <v>15</v>
      </c>
      <c r="D841" s="61">
        <v>28.768190000000001</v>
      </c>
      <c r="E841" s="61">
        <v>28.768190000000001</v>
      </c>
      <c r="F841" s="61">
        <v>0</v>
      </c>
    </row>
    <row r="842" spans="1:6" x14ac:dyDescent="0.3">
      <c r="A842" s="43" t="str">
        <f t="shared" si="13"/>
        <v>A</v>
      </c>
      <c r="B842" s="59" t="s">
        <v>333</v>
      </c>
      <c r="C842" s="60" t="s">
        <v>16</v>
      </c>
      <c r="D842" s="61">
        <v>2.56298</v>
      </c>
      <c r="E842" s="61">
        <v>2.56298</v>
      </c>
      <c r="F842" s="61">
        <v>0</v>
      </c>
    </row>
    <row r="843" spans="1:6" x14ac:dyDescent="0.3">
      <c r="A843" s="43" t="str">
        <f t="shared" si="13"/>
        <v>A</v>
      </c>
      <c r="B843" s="55" t="s">
        <v>333</v>
      </c>
      <c r="C843" s="56" t="s">
        <v>17</v>
      </c>
      <c r="D843" s="57">
        <v>29.92897</v>
      </c>
      <c r="E843" s="57">
        <v>29.92897</v>
      </c>
      <c r="F843" s="57">
        <v>0</v>
      </c>
    </row>
    <row r="844" spans="1:6" ht="16.8" thickBot="1" x14ac:dyDescent="0.35">
      <c r="A844" s="43" t="str">
        <f t="shared" si="13"/>
        <v>A</v>
      </c>
      <c r="B844" s="44" t="s">
        <v>568</v>
      </c>
      <c r="C844" s="45" t="s">
        <v>569</v>
      </c>
      <c r="D844" s="63">
        <v>3566.4942299999998</v>
      </c>
      <c r="E844" s="63">
        <v>3479.9078999999997</v>
      </c>
      <c r="F844" s="63">
        <v>86.586330000000004</v>
      </c>
    </row>
    <row r="845" spans="1:6" ht="15" thickTop="1" x14ac:dyDescent="0.3">
      <c r="A845" s="43" t="str">
        <f t="shared" si="13"/>
        <v>A</v>
      </c>
      <c r="B845" s="55" t="s">
        <v>333</v>
      </c>
      <c r="C845" s="56" t="s">
        <v>10</v>
      </c>
      <c r="D845" s="57">
        <v>3553.0172299999999</v>
      </c>
      <c r="E845" s="57">
        <v>3466.4308999999998</v>
      </c>
      <c r="F845" s="57">
        <v>86.586330000000004</v>
      </c>
    </row>
    <row r="846" spans="1:6" x14ac:dyDescent="0.3">
      <c r="A846" s="43" t="str">
        <f t="shared" si="13"/>
        <v>A</v>
      </c>
      <c r="B846" s="59" t="s">
        <v>333</v>
      </c>
      <c r="C846" s="60" t="s">
        <v>11</v>
      </c>
      <c r="D846" s="61">
        <v>2808.5858899999998</v>
      </c>
      <c r="E846" s="61">
        <v>2808.5858899999998</v>
      </c>
      <c r="F846" s="61">
        <v>0</v>
      </c>
    </row>
    <row r="847" spans="1:6" x14ac:dyDescent="0.3">
      <c r="A847" s="43" t="str">
        <f t="shared" si="13"/>
        <v>A</v>
      </c>
      <c r="B847" s="59" t="s">
        <v>333</v>
      </c>
      <c r="C847" s="60" t="s">
        <v>12</v>
      </c>
      <c r="D847" s="61">
        <v>572.28579000000002</v>
      </c>
      <c r="E847" s="61">
        <v>572.28579000000002</v>
      </c>
      <c r="F847" s="61">
        <v>0</v>
      </c>
    </row>
    <row r="848" spans="1:6" x14ac:dyDescent="0.3">
      <c r="A848" s="43" t="str">
        <f t="shared" si="13"/>
        <v>A</v>
      </c>
      <c r="B848" s="59" t="s">
        <v>333</v>
      </c>
      <c r="C848" s="60" t="s">
        <v>15</v>
      </c>
      <c r="D848" s="61">
        <v>153.36876999999998</v>
      </c>
      <c r="E848" s="61">
        <v>66.782439999999994</v>
      </c>
      <c r="F848" s="61">
        <v>86.586330000000004</v>
      </c>
    </row>
    <row r="849" spans="1:6" x14ac:dyDescent="0.3">
      <c r="A849" s="43" t="str">
        <f t="shared" si="13"/>
        <v>A</v>
      </c>
      <c r="B849" s="59" t="s">
        <v>333</v>
      </c>
      <c r="C849" s="60" t="s">
        <v>16</v>
      </c>
      <c r="D849" s="61">
        <v>18.776779999999999</v>
      </c>
      <c r="E849" s="61">
        <v>18.776779999999999</v>
      </c>
      <c r="F849" s="61">
        <v>0</v>
      </c>
    </row>
    <row r="850" spans="1:6" x14ac:dyDescent="0.3">
      <c r="A850" s="43" t="str">
        <f t="shared" si="13"/>
        <v>A</v>
      </c>
      <c r="B850" s="55" t="s">
        <v>333</v>
      </c>
      <c r="C850" s="56" t="s">
        <v>17</v>
      </c>
      <c r="D850" s="57">
        <v>13.477</v>
      </c>
      <c r="E850" s="57">
        <v>13.477</v>
      </c>
      <c r="F850" s="57">
        <v>0</v>
      </c>
    </row>
    <row r="851" spans="1:6" ht="33" thickBot="1" x14ac:dyDescent="0.35">
      <c r="A851" s="43" t="str">
        <f t="shared" si="13"/>
        <v>A</v>
      </c>
      <c r="B851" s="44" t="s">
        <v>570</v>
      </c>
      <c r="C851" s="45" t="s">
        <v>571</v>
      </c>
      <c r="D851" s="63">
        <v>8021.6808900000005</v>
      </c>
      <c r="E851" s="63">
        <v>7882.0374600000005</v>
      </c>
      <c r="F851" s="63">
        <v>139.64343</v>
      </c>
    </row>
    <row r="852" spans="1:6" ht="15" thickTop="1" x14ac:dyDescent="0.3">
      <c r="A852" s="43" t="str">
        <f t="shared" si="13"/>
        <v>A</v>
      </c>
      <c r="B852" s="55" t="s">
        <v>333</v>
      </c>
      <c r="C852" s="56" t="s">
        <v>10</v>
      </c>
      <c r="D852" s="57">
        <v>7495.1028900000001</v>
      </c>
      <c r="E852" s="57">
        <v>7355.45946</v>
      </c>
      <c r="F852" s="57">
        <v>139.64343</v>
      </c>
    </row>
    <row r="853" spans="1:6" x14ac:dyDescent="0.3">
      <c r="A853" s="43" t="str">
        <f t="shared" si="13"/>
        <v>A</v>
      </c>
      <c r="B853" s="59" t="s">
        <v>333</v>
      </c>
      <c r="C853" s="60" t="s">
        <v>11</v>
      </c>
      <c r="D853" s="61">
        <v>763.80363999999997</v>
      </c>
      <c r="E853" s="61">
        <v>763.80363999999997</v>
      </c>
      <c r="F853" s="61">
        <v>0</v>
      </c>
    </row>
    <row r="854" spans="1:6" x14ac:dyDescent="0.3">
      <c r="A854" s="43" t="str">
        <f t="shared" si="13"/>
        <v>A</v>
      </c>
      <c r="B854" s="59" t="s">
        <v>333</v>
      </c>
      <c r="C854" s="60" t="s">
        <v>12</v>
      </c>
      <c r="D854" s="61">
        <v>6610.5286600000009</v>
      </c>
      <c r="E854" s="61">
        <v>6555.9560600000004</v>
      </c>
      <c r="F854" s="61">
        <v>54.572600000000001</v>
      </c>
    </row>
    <row r="855" spans="1:6" x14ac:dyDescent="0.3">
      <c r="A855" s="43" t="str">
        <f t="shared" si="13"/>
        <v>A</v>
      </c>
      <c r="B855" s="59" t="s">
        <v>333</v>
      </c>
      <c r="C855" s="60" t="s">
        <v>15</v>
      </c>
      <c r="D855" s="61">
        <v>32.815179999999998</v>
      </c>
      <c r="E855" s="61">
        <v>32.815179999999998</v>
      </c>
      <c r="F855" s="61">
        <v>0</v>
      </c>
    </row>
    <row r="856" spans="1:6" x14ac:dyDescent="0.3">
      <c r="A856" s="43" t="str">
        <f t="shared" si="13"/>
        <v>A</v>
      </c>
      <c r="B856" s="59" t="s">
        <v>333</v>
      </c>
      <c r="C856" s="60" t="s">
        <v>16</v>
      </c>
      <c r="D856" s="61">
        <v>87.955410000000001</v>
      </c>
      <c r="E856" s="61">
        <v>2.8845800000000001</v>
      </c>
      <c r="F856" s="61">
        <v>85.070830000000001</v>
      </c>
    </row>
    <row r="857" spans="1:6" x14ac:dyDescent="0.3">
      <c r="A857" s="43" t="str">
        <f t="shared" si="13"/>
        <v>A</v>
      </c>
      <c r="B857" s="55" t="s">
        <v>333</v>
      </c>
      <c r="C857" s="56" t="s">
        <v>17</v>
      </c>
      <c r="D857" s="57">
        <v>526.57799999999997</v>
      </c>
      <c r="E857" s="57">
        <v>526.57799999999997</v>
      </c>
      <c r="F857" s="57">
        <v>0</v>
      </c>
    </row>
    <row r="858" spans="1:6" ht="16.8" thickBot="1" x14ac:dyDescent="0.35">
      <c r="A858" s="43" t="str">
        <f t="shared" si="13"/>
        <v>A</v>
      </c>
      <c r="B858" s="44" t="s">
        <v>572</v>
      </c>
      <c r="C858" s="45" t="s">
        <v>573</v>
      </c>
      <c r="D858" s="63">
        <v>4135068.9230499999</v>
      </c>
      <c r="E858" s="63">
        <v>4135068.9230499999</v>
      </c>
      <c r="F858" s="63">
        <v>0</v>
      </c>
    </row>
    <row r="859" spans="1:6" ht="15" thickTop="1" x14ac:dyDescent="0.3">
      <c r="A859" s="43" t="str">
        <f t="shared" si="13"/>
        <v>A</v>
      </c>
      <c r="B859" s="55" t="s">
        <v>333</v>
      </c>
      <c r="C859" s="56" t="s">
        <v>10</v>
      </c>
      <c r="D859" s="57">
        <v>4134951.8510500002</v>
      </c>
      <c r="E859" s="57">
        <v>4134951.8510500002</v>
      </c>
      <c r="F859" s="57">
        <v>0</v>
      </c>
    </row>
    <row r="860" spans="1:6" x14ac:dyDescent="0.3">
      <c r="A860" s="43" t="str">
        <f t="shared" si="13"/>
        <v>A</v>
      </c>
      <c r="B860" s="59" t="s">
        <v>333</v>
      </c>
      <c r="C860" s="60" t="s">
        <v>12</v>
      </c>
      <c r="D860" s="61">
        <v>12067.951880000001</v>
      </c>
      <c r="E860" s="61">
        <v>12067.951880000001</v>
      </c>
      <c r="F860" s="61">
        <v>0</v>
      </c>
    </row>
    <row r="861" spans="1:6" x14ac:dyDescent="0.3">
      <c r="A861" s="43" t="str">
        <f t="shared" si="13"/>
        <v>A</v>
      </c>
      <c r="B861" s="59" t="s">
        <v>333</v>
      </c>
      <c r="C861" s="60" t="s">
        <v>15</v>
      </c>
      <c r="D861" s="61">
        <v>4117475.2870800002</v>
      </c>
      <c r="E861" s="61">
        <v>4117475.2870800002</v>
      </c>
      <c r="F861" s="61">
        <v>0</v>
      </c>
    </row>
    <row r="862" spans="1:6" x14ac:dyDescent="0.3">
      <c r="A862" s="43" t="str">
        <f t="shared" si="13"/>
        <v>A</v>
      </c>
      <c r="B862" s="59" t="s">
        <v>333</v>
      </c>
      <c r="C862" s="60" t="s">
        <v>16</v>
      </c>
      <c r="D862" s="61">
        <v>5408.6120899999996</v>
      </c>
      <c r="E862" s="61">
        <v>5408.6120899999996</v>
      </c>
      <c r="F862" s="61">
        <v>0</v>
      </c>
    </row>
    <row r="863" spans="1:6" x14ac:dyDescent="0.3">
      <c r="A863" s="43" t="str">
        <f t="shared" si="13"/>
        <v>A</v>
      </c>
      <c r="B863" s="55" t="s">
        <v>333</v>
      </c>
      <c r="C863" s="56" t="s">
        <v>17</v>
      </c>
      <c r="D863" s="57">
        <v>117.072</v>
      </c>
      <c r="E863" s="57">
        <v>117.072</v>
      </c>
      <c r="F863" s="57">
        <v>0</v>
      </c>
    </row>
    <row r="864" spans="1:6" ht="16.8" thickBot="1" x14ac:dyDescent="0.35">
      <c r="A864" s="43" t="str">
        <f t="shared" si="13"/>
        <v>A</v>
      </c>
      <c r="B864" s="44" t="s">
        <v>574</v>
      </c>
      <c r="C864" s="45" t="s">
        <v>575</v>
      </c>
      <c r="D864" s="63">
        <v>2824117.44759</v>
      </c>
      <c r="E864" s="63">
        <v>2824117.44759</v>
      </c>
      <c r="F864" s="63">
        <v>0</v>
      </c>
    </row>
    <row r="865" spans="1:6" ht="15" thickTop="1" x14ac:dyDescent="0.3">
      <c r="A865" s="43" t="str">
        <f t="shared" si="13"/>
        <v>A</v>
      </c>
      <c r="B865" s="55" t="s">
        <v>333</v>
      </c>
      <c r="C865" s="56" t="s">
        <v>10</v>
      </c>
      <c r="D865" s="57">
        <v>2824117.44759</v>
      </c>
      <c r="E865" s="57">
        <v>2824117.44759</v>
      </c>
      <c r="F865" s="57">
        <v>0</v>
      </c>
    </row>
    <row r="866" spans="1:6" x14ac:dyDescent="0.3">
      <c r="A866" s="43" t="str">
        <f t="shared" si="13"/>
        <v>A</v>
      </c>
      <c r="B866" s="59" t="s">
        <v>333</v>
      </c>
      <c r="C866" s="60" t="s">
        <v>12</v>
      </c>
      <c r="D866" s="61">
        <v>32.56</v>
      </c>
      <c r="E866" s="61">
        <v>32.56</v>
      </c>
      <c r="F866" s="61">
        <v>0</v>
      </c>
    </row>
    <row r="867" spans="1:6" x14ac:dyDescent="0.3">
      <c r="A867" s="43" t="str">
        <f t="shared" si="13"/>
        <v>A</v>
      </c>
      <c r="B867" s="59" t="s">
        <v>333</v>
      </c>
      <c r="C867" s="60" t="s">
        <v>15</v>
      </c>
      <c r="D867" s="61">
        <v>2823915.39775</v>
      </c>
      <c r="E867" s="61">
        <v>2823915.39775</v>
      </c>
      <c r="F867" s="61">
        <v>0</v>
      </c>
    </row>
    <row r="868" spans="1:6" x14ac:dyDescent="0.3">
      <c r="A868" s="43" t="str">
        <f t="shared" si="13"/>
        <v>A</v>
      </c>
      <c r="B868" s="59" t="s">
        <v>333</v>
      </c>
      <c r="C868" s="60" t="s">
        <v>16</v>
      </c>
      <c r="D868" s="61">
        <v>169.48983999999999</v>
      </c>
      <c r="E868" s="61">
        <v>169.48983999999999</v>
      </c>
      <c r="F868" s="61">
        <v>0</v>
      </c>
    </row>
    <row r="869" spans="1:6" ht="33" thickBot="1" x14ac:dyDescent="0.35">
      <c r="A869" s="43" t="str">
        <f t="shared" si="13"/>
        <v>A</v>
      </c>
      <c r="B869" s="44" t="s">
        <v>576</v>
      </c>
      <c r="C869" s="45" t="s">
        <v>577</v>
      </c>
      <c r="D869" s="63">
        <v>1148333.7868299999</v>
      </c>
      <c r="E869" s="63">
        <v>1148333.7868299999</v>
      </c>
      <c r="F869" s="63">
        <v>0</v>
      </c>
    </row>
    <row r="870" spans="1:6" ht="15" thickTop="1" x14ac:dyDescent="0.3">
      <c r="A870" s="43" t="str">
        <f t="shared" si="13"/>
        <v>A</v>
      </c>
      <c r="B870" s="55" t="s">
        <v>333</v>
      </c>
      <c r="C870" s="56" t="s">
        <v>10</v>
      </c>
      <c r="D870" s="57">
        <v>1148333.7868299999</v>
      </c>
      <c r="E870" s="57">
        <v>1148333.7868299999</v>
      </c>
      <c r="F870" s="57">
        <v>0</v>
      </c>
    </row>
    <row r="871" spans="1:6" x14ac:dyDescent="0.3">
      <c r="A871" s="43" t="str">
        <f t="shared" si="13"/>
        <v>A</v>
      </c>
      <c r="B871" s="59" t="s">
        <v>333</v>
      </c>
      <c r="C871" s="60" t="s">
        <v>12</v>
      </c>
      <c r="D871" s="61">
        <v>3049.2654600000001</v>
      </c>
      <c r="E871" s="61">
        <v>3049.2654600000001</v>
      </c>
      <c r="F871" s="61">
        <v>0</v>
      </c>
    </row>
    <row r="872" spans="1:6" x14ac:dyDescent="0.3">
      <c r="A872" s="43" t="str">
        <f t="shared" si="13"/>
        <v>A</v>
      </c>
      <c r="B872" s="59" t="s">
        <v>333</v>
      </c>
      <c r="C872" s="60" t="s">
        <v>15</v>
      </c>
      <c r="D872" s="61">
        <v>1144995.95946</v>
      </c>
      <c r="E872" s="61">
        <v>1144995.95946</v>
      </c>
      <c r="F872" s="61">
        <v>0</v>
      </c>
    </row>
    <row r="873" spans="1:6" x14ac:dyDescent="0.3">
      <c r="A873" s="43" t="str">
        <f t="shared" si="13"/>
        <v>A</v>
      </c>
      <c r="B873" s="59" t="s">
        <v>333</v>
      </c>
      <c r="C873" s="60" t="s">
        <v>16</v>
      </c>
      <c r="D873" s="61">
        <v>288.56191000000001</v>
      </c>
      <c r="E873" s="61">
        <v>288.56191000000001</v>
      </c>
      <c r="F873" s="61">
        <v>0</v>
      </c>
    </row>
    <row r="874" spans="1:6" ht="16.8" thickBot="1" x14ac:dyDescent="0.35">
      <c r="A874" s="43" t="str">
        <f t="shared" si="13"/>
        <v>A</v>
      </c>
      <c r="B874" s="44" t="s">
        <v>578</v>
      </c>
      <c r="C874" s="45" t="s">
        <v>579</v>
      </c>
      <c r="D874" s="63">
        <v>51590.143369999998</v>
      </c>
      <c r="E874" s="63">
        <v>51590.143369999998</v>
      </c>
      <c r="F874" s="63">
        <v>0</v>
      </c>
    </row>
    <row r="875" spans="1:6" ht="15" thickTop="1" x14ac:dyDescent="0.3">
      <c r="A875" s="43" t="str">
        <f t="shared" si="13"/>
        <v>A</v>
      </c>
      <c r="B875" s="55" t="s">
        <v>333</v>
      </c>
      <c r="C875" s="56" t="s">
        <v>10</v>
      </c>
      <c r="D875" s="57">
        <v>51590.143369999998</v>
      </c>
      <c r="E875" s="57">
        <v>51590.143369999998</v>
      </c>
      <c r="F875" s="57">
        <v>0</v>
      </c>
    </row>
    <row r="876" spans="1:6" x14ac:dyDescent="0.3">
      <c r="A876" s="43" t="str">
        <f t="shared" si="13"/>
        <v>A</v>
      </c>
      <c r="B876" s="59" t="s">
        <v>333</v>
      </c>
      <c r="C876" s="60" t="s">
        <v>12</v>
      </c>
      <c r="D876" s="61">
        <v>1905.65949</v>
      </c>
      <c r="E876" s="61">
        <v>1905.65949</v>
      </c>
      <c r="F876" s="61">
        <v>0</v>
      </c>
    </row>
    <row r="877" spans="1:6" x14ac:dyDescent="0.3">
      <c r="A877" s="43" t="str">
        <f t="shared" si="13"/>
        <v>A</v>
      </c>
      <c r="B877" s="59" t="s">
        <v>333</v>
      </c>
      <c r="C877" s="60" t="s">
        <v>15</v>
      </c>
      <c r="D877" s="61">
        <v>44742.956579999998</v>
      </c>
      <c r="E877" s="61">
        <v>44742.956579999998</v>
      </c>
      <c r="F877" s="61">
        <v>0</v>
      </c>
    </row>
    <row r="878" spans="1:6" x14ac:dyDescent="0.3">
      <c r="A878" s="43" t="str">
        <f t="shared" si="13"/>
        <v>A</v>
      </c>
      <c r="B878" s="59" t="s">
        <v>333</v>
      </c>
      <c r="C878" s="60" t="s">
        <v>16</v>
      </c>
      <c r="D878" s="61">
        <v>4941.5272999999997</v>
      </c>
      <c r="E878" s="61">
        <v>4941.5272999999997</v>
      </c>
      <c r="F878" s="61">
        <v>0</v>
      </c>
    </row>
    <row r="879" spans="1:6" ht="16.8" thickBot="1" x14ac:dyDescent="0.35">
      <c r="A879" s="43" t="str">
        <f t="shared" si="13"/>
        <v>A</v>
      </c>
      <c r="B879" s="44" t="s">
        <v>580</v>
      </c>
      <c r="C879" s="45" t="s">
        <v>581</v>
      </c>
      <c r="D879" s="63">
        <v>80331.690329999983</v>
      </c>
      <c r="E879" s="63">
        <v>80331.690329999983</v>
      </c>
      <c r="F879" s="63">
        <v>0</v>
      </c>
    </row>
    <row r="880" spans="1:6" ht="15" thickTop="1" x14ac:dyDescent="0.3">
      <c r="A880" s="43" t="str">
        <f t="shared" si="13"/>
        <v>A</v>
      </c>
      <c r="B880" s="55" t="s">
        <v>333</v>
      </c>
      <c r="C880" s="56" t="s">
        <v>10</v>
      </c>
      <c r="D880" s="57">
        <v>80331.690329999983</v>
      </c>
      <c r="E880" s="57">
        <v>80331.690329999983</v>
      </c>
      <c r="F880" s="57">
        <v>0</v>
      </c>
    </row>
    <row r="881" spans="1:6" x14ac:dyDescent="0.3">
      <c r="A881" s="43" t="str">
        <f t="shared" si="13"/>
        <v>A</v>
      </c>
      <c r="B881" s="59" t="s">
        <v>333</v>
      </c>
      <c r="C881" s="60" t="s">
        <v>15</v>
      </c>
      <c r="D881" s="61">
        <v>80331.690329999983</v>
      </c>
      <c r="E881" s="61">
        <v>80331.690329999983</v>
      </c>
      <c r="F881" s="61">
        <v>0</v>
      </c>
    </row>
    <row r="882" spans="1:6" ht="33" thickBot="1" x14ac:dyDescent="0.35">
      <c r="A882" s="43" t="str">
        <f t="shared" si="13"/>
        <v>A</v>
      </c>
      <c r="B882" s="44" t="s">
        <v>582</v>
      </c>
      <c r="C882" s="45" t="s">
        <v>583</v>
      </c>
      <c r="D882" s="63">
        <v>7298.8554100000001</v>
      </c>
      <c r="E882" s="63">
        <v>7298.8554100000001</v>
      </c>
      <c r="F882" s="63">
        <v>0</v>
      </c>
    </row>
    <row r="883" spans="1:6" ht="15" thickTop="1" x14ac:dyDescent="0.3">
      <c r="A883" s="43" t="str">
        <f t="shared" si="13"/>
        <v>A</v>
      </c>
      <c r="B883" s="55" t="s">
        <v>333</v>
      </c>
      <c r="C883" s="56" t="s">
        <v>10</v>
      </c>
      <c r="D883" s="57">
        <v>7181.78341</v>
      </c>
      <c r="E883" s="57">
        <v>7181.78341</v>
      </c>
      <c r="F883" s="57">
        <v>0</v>
      </c>
    </row>
    <row r="884" spans="1:6" x14ac:dyDescent="0.3">
      <c r="A884" s="43" t="str">
        <f t="shared" si="13"/>
        <v>A</v>
      </c>
      <c r="B884" s="59" t="s">
        <v>333</v>
      </c>
      <c r="C884" s="60" t="s">
        <v>12</v>
      </c>
      <c r="D884" s="61">
        <v>7080.4669299999996</v>
      </c>
      <c r="E884" s="61">
        <v>7080.4669299999996</v>
      </c>
      <c r="F884" s="61">
        <v>0</v>
      </c>
    </row>
    <row r="885" spans="1:6" x14ac:dyDescent="0.3">
      <c r="A885" s="43" t="str">
        <f t="shared" si="13"/>
        <v>A</v>
      </c>
      <c r="B885" s="59" t="s">
        <v>333</v>
      </c>
      <c r="C885" s="60" t="s">
        <v>15</v>
      </c>
      <c r="D885" s="61">
        <v>92.283439999999999</v>
      </c>
      <c r="E885" s="61">
        <v>92.283439999999999</v>
      </c>
      <c r="F885" s="61">
        <v>0</v>
      </c>
    </row>
    <row r="886" spans="1:6" x14ac:dyDescent="0.3">
      <c r="A886" s="43" t="str">
        <f t="shared" si="13"/>
        <v>A</v>
      </c>
      <c r="B886" s="59" t="s">
        <v>333</v>
      </c>
      <c r="C886" s="60" t="s">
        <v>16</v>
      </c>
      <c r="D886" s="61">
        <v>9.0330399999999997</v>
      </c>
      <c r="E886" s="61">
        <v>9.0330399999999997</v>
      </c>
      <c r="F886" s="61">
        <v>0</v>
      </c>
    </row>
    <row r="887" spans="1:6" x14ac:dyDescent="0.3">
      <c r="A887" s="43" t="str">
        <f t="shared" si="13"/>
        <v>A</v>
      </c>
      <c r="B887" s="55" t="s">
        <v>333</v>
      </c>
      <c r="C887" s="56" t="s">
        <v>17</v>
      </c>
      <c r="D887" s="57">
        <v>117.072</v>
      </c>
      <c r="E887" s="57">
        <v>117.072</v>
      </c>
      <c r="F887" s="57">
        <v>0</v>
      </c>
    </row>
    <row r="888" spans="1:6" ht="49.2" thickBot="1" x14ac:dyDescent="0.35">
      <c r="A888" s="43" t="str">
        <f t="shared" si="13"/>
        <v>A</v>
      </c>
      <c r="B888" s="44" t="s">
        <v>584</v>
      </c>
      <c r="C888" s="45" t="s">
        <v>585</v>
      </c>
      <c r="D888" s="63">
        <v>23396.999520000001</v>
      </c>
      <c r="E888" s="63">
        <v>23396.999520000001</v>
      </c>
      <c r="F888" s="63">
        <v>0</v>
      </c>
    </row>
    <row r="889" spans="1:6" ht="15" thickTop="1" x14ac:dyDescent="0.3">
      <c r="A889" s="43" t="str">
        <f t="shared" si="13"/>
        <v>A</v>
      </c>
      <c r="B889" s="55" t="s">
        <v>333</v>
      </c>
      <c r="C889" s="56" t="s">
        <v>10</v>
      </c>
      <c r="D889" s="57">
        <v>23396.999520000001</v>
      </c>
      <c r="E889" s="57">
        <v>23396.999520000001</v>
      </c>
      <c r="F889" s="57">
        <v>0</v>
      </c>
    </row>
    <row r="890" spans="1:6" x14ac:dyDescent="0.3">
      <c r="A890" s="43" t="str">
        <f t="shared" si="13"/>
        <v>A</v>
      </c>
      <c r="B890" s="59" t="s">
        <v>333</v>
      </c>
      <c r="C890" s="60" t="s">
        <v>15</v>
      </c>
      <c r="D890" s="61">
        <v>23396.999520000001</v>
      </c>
      <c r="E890" s="61">
        <v>23396.999520000001</v>
      </c>
      <c r="F890" s="61">
        <v>0</v>
      </c>
    </row>
    <row r="891" spans="1:6" ht="16.8" thickBot="1" x14ac:dyDescent="0.35">
      <c r="A891" s="43" t="str">
        <f t="shared" si="13"/>
        <v>A</v>
      </c>
      <c r="B891" s="44" t="s">
        <v>586</v>
      </c>
      <c r="C891" s="45" t="s">
        <v>587</v>
      </c>
      <c r="D891" s="63">
        <v>1938676.84189</v>
      </c>
      <c r="E891" s="63">
        <v>1937329.70603</v>
      </c>
      <c r="F891" s="63">
        <v>1347.1358599999999</v>
      </c>
    </row>
    <row r="892" spans="1:6" ht="15" thickTop="1" x14ac:dyDescent="0.3">
      <c r="A892" s="43" t="str">
        <f t="shared" si="13"/>
        <v>A</v>
      </c>
      <c r="B892" s="55" t="s">
        <v>333</v>
      </c>
      <c r="C892" s="56" t="s">
        <v>10</v>
      </c>
      <c r="D892" s="57">
        <v>1924793.8703900001</v>
      </c>
      <c r="E892" s="57">
        <v>1923481.73453</v>
      </c>
      <c r="F892" s="57">
        <v>1312.1358599999999</v>
      </c>
    </row>
    <row r="893" spans="1:6" x14ac:dyDescent="0.3">
      <c r="A893" s="43" t="str">
        <f t="shared" si="13"/>
        <v>A</v>
      </c>
      <c r="B893" s="59" t="s">
        <v>333</v>
      </c>
      <c r="C893" s="60" t="s">
        <v>11</v>
      </c>
      <c r="D893" s="61">
        <v>829.04994000000011</v>
      </c>
      <c r="E893" s="61">
        <v>137.185</v>
      </c>
      <c r="F893" s="61">
        <v>691.86494000000005</v>
      </c>
    </row>
    <row r="894" spans="1:6" x14ac:dyDescent="0.3">
      <c r="A894" s="43" t="str">
        <f t="shared" si="13"/>
        <v>A</v>
      </c>
      <c r="B894" s="59" t="s">
        <v>333</v>
      </c>
      <c r="C894" s="60" t="s">
        <v>12</v>
      </c>
      <c r="D894" s="61">
        <v>301505.78911999997</v>
      </c>
      <c r="E894" s="61">
        <v>301068.63071</v>
      </c>
      <c r="F894" s="61">
        <v>437.15841</v>
      </c>
    </row>
    <row r="895" spans="1:6" x14ac:dyDescent="0.3">
      <c r="A895" s="43" t="str">
        <f t="shared" si="13"/>
        <v>A</v>
      </c>
      <c r="B895" s="59" t="s">
        <v>333</v>
      </c>
      <c r="C895" s="60" t="s">
        <v>14</v>
      </c>
      <c r="D895" s="61">
        <v>35.063399999999994</v>
      </c>
      <c r="E895" s="61">
        <v>35.063399999999994</v>
      </c>
      <c r="F895" s="61">
        <v>0</v>
      </c>
    </row>
    <row r="896" spans="1:6" x14ac:dyDescent="0.3">
      <c r="A896" s="43" t="str">
        <f t="shared" si="13"/>
        <v>A</v>
      </c>
      <c r="B896" s="59" t="s">
        <v>333</v>
      </c>
      <c r="C896" s="60" t="s">
        <v>2</v>
      </c>
      <c r="D896" s="61">
        <v>148.66918000000001</v>
      </c>
      <c r="E896" s="61">
        <v>148.66918000000001</v>
      </c>
      <c r="F896" s="61">
        <v>0</v>
      </c>
    </row>
    <row r="897" spans="1:6" x14ac:dyDescent="0.3">
      <c r="A897" s="43" t="str">
        <f t="shared" si="13"/>
        <v>A</v>
      </c>
      <c r="B897" s="59" t="s">
        <v>333</v>
      </c>
      <c r="C897" s="60" t="s">
        <v>15</v>
      </c>
      <c r="D897" s="61">
        <v>1576655.4092799998</v>
      </c>
      <c r="E897" s="61">
        <v>1576641.9786999999</v>
      </c>
      <c r="F897" s="61">
        <v>13.430580000000001</v>
      </c>
    </row>
    <row r="898" spans="1:6" x14ac:dyDescent="0.3">
      <c r="A898" s="43" t="str">
        <f t="shared" si="13"/>
        <v>A</v>
      </c>
      <c r="B898" s="59" t="s">
        <v>333</v>
      </c>
      <c r="C898" s="60" t="s">
        <v>16</v>
      </c>
      <c r="D898" s="61">
        <v>45619.889470000002</v>
      </c>
      <c r="E898" s="61">
        <v>45450.207540000003</v>
      </c>
      <c r="F898" s="61">
        <v>169.68193000000002</v>
      </c>
    </row>
    <row r="899" spans="1:6" x14ac:dyDescent="0.3">
      <c r="A899" s="43" t="str">
        <f t="shared" si="13"/>
        <v>A</v>
      </c>
      <c r="B899" s="55" t="s">
        <v>333</v>
      </c>
      <c r="C899" s="56" t="s">
        <v>17</v>
      </c>
      <c r="D899" s="57">
        <v>13882.9715</v>
      </c>
      <c r="E899" s="57">
        <v>13847.9715</v>
      </c>
      <c r="F899" s="57">
        <v>35</v>
      </c>
    </row>
    <row r="900" spans="1:6" ht="16.8" thickBot="1" x14ac:dyDescent="0.35">
      <c r="A900" s="43" t="str">
        <f t="shared" ref="A900:A963" si="14">IF(OR(D900&lt;&gt;0,),"A","B")</f>
        <v>A</v>
      </c>
      <c r="B900" s="44" t="s">
        <v>588</v>
      </c>
      <c r="C900" s="45" t="s">
        <v>589</v>
      </c>
      <c r="D900" s="63">
        <v>946232.68055000005</v>
      </c>
      <c r="E900" s="63">
        <v>946232.68055000005</v>
      </c>
      <c r="F900" s="63">
        <v>0</v>
      </c>
    </row>
    <row r="901" spans="1:6" ht="15" thickTop="1" x14ac:dyDescent="0.3">
      <c r="A901" s="43" t="str">
        <f t="shared" si="14"/>
        <v>A</v>
      </c>
      <c r="B901" s="55" t="s">
        <v>333</v>
      </c>
      <c r="C901" s="56" t="s">
        <v>10</v>
      </c>
      <c r="D901" s="57">
        <v>937579.47805000003</v>
      </c>
      <c r="E901" s="57">
        <v>937579.47805000003</v>
      </c>
      <c r="F901" s="57">
        <v>0</v>
      </c>
    </row>
    <row r="902" spans="1:6" x14ac:dyDescent="0.3">
      <c r="A902" s="43" t="str">
        <f t="shared" si="14"/>
        <v>A</v>
      </c>
      <c r="B902" s="59" t="s">
        <v>333</v>
      </c>
      <c r="C902" s="60" t="s">
        <v>12</v>
      </c>
      <c r="D902" s="61">
        <v>3694.37012</v>
      </c>
      <c r="E902" s="61">
        <v>3694.37012</v>
      </c>
      <c r="F902" s="61">
        <v>0</v>
      </c>
    </row>
    <row r="903" spans="1:6" x14ac:dyDescent="0.3">
      <c r="A903" s="43" t="str">
        <f t="shared" si="14"/>
        <v>A</v>
      </c>
      <c r="B903" s="59" t="s">
        <v>333</v>
      </c>
      <c r="C903" s="60" t="s">
        <v>15</v>
      </c>
      <c r="D903" s="61">
        <v>933696.48710000003</v>
      </c>
      <c r="E903" s="61">
        <v>933696.48710000003</v>
      </c>
      <c r="F903" s="61">
        <v>0</v>
      </c>
    </row>
    <row r="904" spans="1:6" x14ac:dyDescent="0.3">
      <c r="A904" s="43" t="str">
        <f t="shared" si="14"/>
        <v>A</v>
      </c>
      <c r="B904" s="59" t="s">
        <v>333</v>
      </c>
      <c r="C904" s="60" t="s">
        <v>16</v>
      </c>
      <c r="D904" s="61">
        <v>188.62083000000001</v>
      </c>
      <c r="E904" s="61">
        <v>188.62083000000001</v>
      </c>
      <c r="F904" s="61">
        <v>0</v>
      </c>
    </row>
    <row r="905" spans="1:6" x14ac:dyDescent="0.3">
      <c r="A905" s="43" t="str">
        <f t="shared" si="14"/>
        <v>A</v>
      </c>
      <c r="B905" s="55" t="s">
        <v>333</v>
      </c>
      <c r="C905" s="56" t="s">
        <v>17</v>
      </c>
      <c r="D905" s="57">
        <v>8653.2024999999994</v>
      </c>
      <c r="E905" s="57">
        <v>8653.2024999999994</v>
      </c>
      <c r="F905" s="57">
        <v>0</v>
      </c>
    </row>
    <row r="906" spans="1:6" ht="16.8" thickBot="1" x14ac:dyDescent="0.35">
      <c r="A906" s="43" t="str">
        <f t="shared" si="14"/>
        <v>A</v>
      </c>
      <c r="B906" s="44" t="s">
        <v>590</v>
      </c>
      <c r="C906" s="45" t="s">
        <v>591</v>
      </c>
      <c r="D906" s="63">
        <v>103638.12261999999</v>
      </c>
      <c r="E906" s="63">
        <v>103638.12261999999</v>
      </c>
      <c r="F906" s="63">
        <v>0</v>
      </c>
    </row>
    <row r="907" spans="1:6" ht="15" thickTop="1" x14ac:dyDescent="0.3">
      <c r="A907" s="43" t="str">
        <f t="shared" si="14"/>
        <v>A</v>
      </c>
      <c r="B907" s="55" t="s">
        <v>333</v>
      </c>
      <c r="C907" s="56" t="s">
        <v>10</v>
      </c>
      <c r="D907" s="57">
        <v>102507.76101999999</v>
      </c>
      <c r="E907" s="57">
        <v>102507.76101999999</v>
      </c>
      <c r="F907" s="57">
        <v>0</v>
      </c>
    </row>
    <row r="908" spans="1:6" x14ac:dyDescent="0.3">
      <c r="A908" s="43" t="str">
        <f t="shared" si="14"/>
        <v>A</v>
      </c>
      <c r="B908" s="59" t="s">
        <v>333</v>
      </c>
      <c r="C908" s="60" t="s">
        <v>11</v>
      </c>
      <c r="D908" s="61">
        <v>137.185</v>
      </c>
      <c r="E908" s="61">
        <v>137.185</v>
      </c>
      <c r="F908" s="61">
        <v>0</v>
      </c>
    </row>
    <row r="909" spans="1:6" x14ac:dyDescent="0.3">
      <c r="A909" s="43" t="str">
        <f t="shared" si="14"/>
        <v>A</v>
      </c>
      <c r="B909" s="59" t="s">
        <v>333</v>
      </c>
      <c r="C909" s="60" t="s">
        <v>12</v>
      </c>
      <c r="D909" s="61">
        <v>31989.998810000001</v>
      </c>
      <c r="E909" s="61">
        <v>31989.998810000001</v>
      </c>
      <c r="F909" s="61">
        <v>0</v>
      </c>
    </row>
    <row r="910" spans="1:6" x14ac:dyDescent="0.3">
      <c r="A910" s="43" t="str">
        <f t="shared" si="14"/>
        <v>A</v>
      </c>
      <c r="B910" s="59" t="s">
        <v>333</v>
      </c>
      <c r="C910" s="60" t="s">
        <v>15</v>
      </c>
      <c r="D910" s="61">
        <v>42013.82598999999</v>
      </c>
      <c r="E910" s="61">
        <v>42013.82598999999</v>
      </c>
      <c r="F910" s="61">
        <v>0</v>
      </c>
    </row>
    <row r="911" spans="1:6" x14ac:dyDescent="0.3">
      <c r="A911" s="43" t="str">
        <f t="shared" si="14"/>
        <v>A</v>
      </c>
      <c r="B911" s="59" t="s">
        <v>333</v>
      </c>
      <c r="C911" s="60" t="s">
        <v>16</v>
      </c>
      <c r="D911" s="61">
        <v>28366.751220000002</v>
      </c>
      <c r="E911" s="61">
        <v>28366.751220000002</v>
      </c>
      <c r="F911" s="61">
        <v>0</v>
      </c>
    </row>
    <row r="912" spans="1:6" x14ac:dyDescent="0.3">
      <c r="A912" s="43" t="str">
        <f t="shared" si="14"/>
        <v>A</v>
      </c>
      <c r="B912" s="55" t="s">
        <v>333</v>
      </c>
      <c r="C912" s="56" t="s">
        <v>17</v>
      </c>
      <c r="D912" s="57">
        <v>1130.3616</v>
      </c>
      <c r="E912" s="57">
        <v>1130.3616</v>
      </c>
      <c r="F912" s="57">
        <v>0</v>
      </c>
    </row>
    <row r="913" spans="1:6" ht="16.8" thickBot="1" x14ac:dyDescent="0.35">
      <c r="A913" s="43" t="str">
        <f t="shared" si="14"/>
        <v>A</v>
      </c>
      <c r="B913" s="44" t="s">
        <v>592</v>
      </c>
      <c r="C913" s="45" t="s">
        <v>593</v>
      </c>
      <c r="D913" s="63">
        <v>2492.0739899999999</v>
      </c>
      <c r="E913" s="63">
        <v>2492.0739899999999</v>
      </c>
      <c r="F913" s="63">
        <v>0</v>
      </c>
    </row>
    <row r="914" spans="1:6" ht="15" thickTop="1" x14ac:dyDescent="0.3">
      <c r="A914" s="43" t="str">
        <f t="shared" si="14"/>
        <v>A</v>
      </c>
      <c r="B914" s="55" t="s">
        <v>333</v>
      </c>
      <c r="C914" s="56" t="s">
        <v>10</v>
      </c>
      <c r="D914" s="57">
        <v>2492.0739899999999</v>
      </c>
      <c r="E914" s="57">
        <v>2492.0739899999999</v>
      </c>
      <c r="F914" s="57">
        <v>0</v>
      </c>
    </row>
    <row r="915" spans="1:6" x14ac:dyDescent="0.3">
      <c r="A915" s="43" t="str">
        <f t="shared" si="14"/>
        <v>A</v>
      </c>
      <c r="B915" s="59" t="s">
        <v>333</v>
      </c>
      <c r="C915" s="60" t="s">
        <v>12</v>
      </c>
      <c r="D915" s="61">
        <v>2492.0739899999999</v>
      </c>
      <c r="E915" s="61">
        <v>2492.0739899999999</v>
      </c>
      <c r="F915" s="61">
        <v>0</v>
      </c>
    </row>
    <row r="916" spans="1:6" ht="16.8" thickBot="1" x14ac:dyDescent="0.35">
      <c r="A916" s="43" t="str">
        <f t="shared" si="14"/>
        <v>A</v>
      </c>
      <c r="B916" s="44" t="s">
        <v>594</v>
      </c>
      <c r="C916" s="45" t="s">
        <v>595</v>
      </c>
      <c r="D916" s="63">
        <v>20561.081839999999</v>
      </c>
      <c r="E916" s="63">
        <v>20561.081839999999</v>
      </c>
      <c r="F916" s="63">
        <v>0</v>
      </c>
    </row>
    <row r="917" spans="1:6" ht="15" thickTop="1" x14ac:dyDescent="0.3">
      <c r="A917" s="43" t="str">
        <f t="shared" si="14"/>
        <v>A</v>
      </c>
      <c r="B917" s="55" t="s">
        <v>333</v>
      </c>
      <c r="C917" s="56" t="s">
        <v>10</v>
      </c>
      <c r="D917" s="57">
        <v>20509.357919999999</v>
      </c>
      <c r="E917" s="57">
        <v>20509.357919999999</v>
      </c>
      <c r="F917" s="57">
        <v>0</v>
      </c>
    </row>
    <row r="918" spans="1:6" x14ac:dyDescent="0.3">
      <c r="A918" s="43" t="str">
        <f t="shared" si="14"/>
        <v>A</v>
      </c>
      <c r="B918" s="59" t="s">
        <v>333</v>
      </c>
      <c r="C918" s="60" t="s">
        <v>12</v>
      </c>
      <c r="D918" s="61">
        <v>34.078000000000003</v>
      </c>
      <c r="E918" s="61">
        <v>34.078000000000003</v>
      </c>
      <c r="F918" s="61">
        <v>0</v>
      </c>
    </row>
    <row r="919" spans="1:6" x14ac:dyDescent="0.3">
      <c r="A919" s="43" t="str">
        <f t="shared" si="14"/>
        <v>A</v>
      </c>
      <c r="B919" s="59" t="s">
        <v>333</v>
      </c>
      <c r="C919" s="60" t="s">
        <v>15</v>
      </c>
      <c r="D919" s="61">
        <v>3908.9639999999999</v>
      </c>
      <c r="E919" s="61">
        <v>3908.9639999999999</v>
      </c>
      <c r="F919" s="61">
        <v>0</v>
      </c>
    </row>
    <row r="920" spans="1:6" x14ac:dyDescent="0.3">
      <c r="A920" s="43" t="str">
        <f t="shared" si="14"/>
        <v>A</v>
      </c>
      <c r="B920" s="59" t="s">
        <v>333</v>
      </c>
      <c r="C920" s="60" t="s">
        <v>16</v>
      </c>
      <c r="D920" s="61">
        <v>16566.315920000001</v>
      </c>
      <c r="E920" s="61">
        <v>16566.315920000001</v>
      </c>
      <c r="F920" s="61">
        <v>0</v>
      </c>
    </row>
    <row r="921" spans="1:6" x14ac:dyDescent="0.3">
      <c r="A921" s="43" t="str">
        <f t="shared" si="14"/>
        <v>A</v>
      </c>
      <c r="B921" s="55" t="s">
        <v>333</v>
      </c>
      <c r="C921" s="56" t="s">
        <v>17</v>
      </c>
      <c r="D921" s="57">
        <v>51.72392</v>
      </c>
      <c r="E921" s="57">
        <v>51.72392</v>
      </c>
      <c r="F921" s="57">
        <v>0</v>
      </c>
    </row>
    <row r="922" spans="1:6" ht="16.8" thickBot="1" x14ac:dyDescent="0.35">
      <c r="A922" s="43" t="str">
        <f t="shared" si="14"/>
        <v>A</v>
      </c>
      <c r="B922" s="44" t="s">
        <v>596</v>
      </c>
      <c r="C922" s="45" t="s">
        <v>597</v>
      </c>
      <c r="D922" s="63">
        <v>2778.19121</v>
      </c>
      <c r="E922" s="63">
        <v>2778.19121</v>
      </c>
      <c r="F922" s="63">
        <v>0</v>
      </c>
    </row>
    <row r="923" spans="1:6" ht="15" thickTop="1" x14ac:dyDescent="0.3">
      <c r="A923" s="43" t="str">
        <f t="shared" si="14"/>
        <v>A</v>
      </c>
      <c r="B923" s="55" t="s">
        <v>333</v>
      </c>
      <c r="C923" s="56" t="s">
        <v>10</v>
      </c>
      <c r="D923" s="57">
        <v>2778.19121</v>
      </c>
      <c r="E923" s="57">
        <v>2778.19121</v>
      </c>
      <c r="F923" s="57">
        <v>0</v>
      </c>
    </row>
    <row r="924" spans="1:6" x14ac:dyDescent="0.3">
      <c r="A924" s="43" t="str">
        <f t="shared" si="14"/>
        <v>A</v>
      </c>
      <c r="B924" s="59" t="s">
        <v>333</v>
      </c>
      <c r="C924" s="60" t="s">
        <v>12</v>
      </c>
      <c r="D924" s="61">
        <v>2778.19121</v>
      </c>
      <c r="E924" s="61">
        <v>2778.19121</v>
      </c>
      <c r="F924" s="61">
        <v>0</v>
      </c>
    </row>
    <row r="925" spans="1:6" ht="16.8" thickBot="1" x14ac:dyDescent="0.35">
      <c r="A925" s="43" t="str">
        <f t="shared" si="14"/>
        <v>A</v>
      </c>
      <c r="B925" s="44" t="s">
        <v>598</v>
      </c>
      <c r="C925" s="45" t="s">
        <v>599</v>
      </c>
      <c r="D925" s="63">
        <v>6086.0826200000001</v>
      </c>
      <c r="E925" s="63">
        <v>6086.0826200000001</v>
      </c>
      <c r="F925" s="63">
        <v>0</v>
      </c>
    </row>
    <row r="926" spans="1:6" ht="15" thickTop="1" x14ac:dyDescent="0.3">
      <c r="A926" s="43" t="str">
        <f t="shared" si="14"/>
        <v>A</v>
      </c>
      <c r="B926" s="55" t="s">
        <v>333</v>
      </c>
      <c r="C926" s="56" t="s">
        <v>10</v>
      </c>
      <c r="D926" s="57">
        <v>6086.0826200000001</v>
      </c>
      <c r="E926" s="57">
        <v>6086.0826200000001</v>
      </c>
      <c r="F926" s="57">
        <v>0</v>
      </c>
    </row>
    <row r="927" spans="1:6" x14ac:dyDescent="0.3">
      <c r="A927" s="43" t="str">
        <f t="shared" si="14"/>
        <v>A</v>
      </c>
      <c r="B927" s="59" t="s">
        <v>333</v>
      </c>
      <c r="C927" s="60" t="s">
        <v>12</v>
      </c>
      <c r="D927" s="61">
        <v>6086.0826200000001</v>
      </c>
      <c r="E927" s="61">
        <v>6086.0826200000001</v>
      </c>
      <c r="F927" s="61">
        <v>0</v>
      </c>
    </row>
    <row r="928" spans="1:6" ht="49.2" thickBot="1" x14ac:dyDescent="0.35">
      <c r="A928" s="43" t="str">
        <f t="shared" si="14"/>
        <v>A</v>
      </c>
      <c r="B928" s="44" t="s">
        <v>600</v>
      </c>
      <c r="C928" s="45" t="s">
        <v>601</v>
      </c>
      <c r="D928" s="63">
        <v>278.88364000000001</v>
      </c>
      <c r="E928" s="63">
        <v>278.88364000000001</v>
      </c>
      <c r="F928" s="63">
        <v>0</v>
      </c>
    </row>
    <row r="929" spans="1:6" ht="15" thickTop="1" x14ac:dyDescent="0.3">
      <c r="A929" s="43" t="str">
        <f t="shared" si="14"/>
        <v>A</v>
      </c>
      <c r="B929" s="55" t="s">
        <v>333</v>
      </c>
      <c r="C929" s="56" t="s">
        <v>10</v>
      </c>
      <c r="D929" s="57">
        <v>278.88364000000001</v>
      </c>
      <c r="E929" s="57">
        <v>278.88364000000001</v>
      </c>
      <c r="F929" s="57">
        <v>0</v>
      </c>
    </row>
    <row r="930" spans="1:6" x14ac:dyDescent="0.3">
      <c r="A930" s="43" t="str">
        <f t="shared" si="14"/>
        <v>A</v>
      </c>
      <c r="B930" s="59" t="s">
        <v>333</v>
      </c>
      <c r="C930" s="60" t="s">
        <v>12</v>
      </c>
      <c r="D930" s="61">
        <v>278.88364000000001</v>
      </c>
      <c r="E930" s="61">
        <v>278.88364000000001</v>
      </c>
      <c r="F930" s="61">
        <v>0</v>
      </c>
    </row>
    <row r="931" spans="1:6" ht="16.8" thickBot="1" x14ac:dyDescent="0.35">
      <c r="A931" s="43" t="str">
        <f t="shared" si="14"/>
        <v>A</v>
      </c>
      <c r="B931" s="44" t="s">
        <v>602</v>
      </c>
      <c r="C931" s="45" t="s">
        <v>603</v>
      </c>
      <c r="D931" s="63">
        <v>25903.1037</v>
      </c>
      <c r="E931" s="63">
        <v>25903.1037</v>
      </c>
      <c r="F931" s="63">
        <v>0</v>
      </c>
    </row>
    <row r="932" spans="1:6" ht="15" thickTop="1" x14ac:dyDescent="0.3">
      <c r="A932" s="43" t="str">
        <f t="shared" si="14"/>
        <v>A</v>
      </c>
      <c r="B932" s="55" t="s">
        <v>333</v>
      </c>
      <c r="C932" s="56" t="s">
        <v>10</v>
      </c>
      <c r="D932" s="57">
        <v>24830.377039999999</v>
      </c>
      <c r="E932" s="57">
        <v>24830.377039999999</v>
      </c>
      <c r="F932" s="57">
        <v>0</v>
      </c>
    </row>
    <row r="933" spans="1:6" x14ac:dyDescent="0.3">
      <c r="A933" s="43" t="str">
        <f t="shared" si="14"/>
        <v>A</v>
      </c>
      <c r="B933" s="59" t="s">
        <v>333</v>
      </c>
      <c r="C933" s="60" t="s">
        <v>11</v>
      </c>
      <c r="D933" s="61">
        <v>58.98</v>
      </c>
      <c r="E933" s="61">
        <v>58.98</v>
      </c>
      <c r="F933" s="61">
        <v>0</v>
      </c>
    </row>
    <row r="934" spans="1:6" x14ac:dyDescent="0.3">
      <c r="A934" s="43" t="str">
        <f t="shared" si="14"/>
        <v>A</v>
      </c>
      <c r="B934" s="59" t="s">
        <v>333</v>
      </c>
      <c r="C934" s="60" t="s">
        <v>12</v>
      </c>
      <c r="D934" s="61">
        <v>10416.200989999999</v>
      </c>
      <c r="E934" s="61">
        <v>10416.200989999999</v>
      </c>
      <c r="F934" s="61">
        <v>0</v>
      </c>
    </row>
    <row r="935" spans="1:6" x14ac:dyDescent="0.3">
      <c r="A935" s="43" t="str">
        <f t="shared" si="14"/>
        <v>A</v>
      </c>
      <c r="B935" s="59" t="s">
        <v>333</v>
      </c>
      <c r="C935" s="60" t="s">
        <v>15</v>
      </c>
      <c r="D935" s="61">
        <v>8370.4874199999995</v>
      </c>
      <c r="E935" s="61">
        <v>8370.4874199999995</v>
      </c>
      <c r="F935" s="61">
        <v>0</v>
      </c>
    </row>
    <row r="936" spans="1:6" x14ac:dyDescent="0.3">
      <c r="A936" s="43" t="str">
        <f t="shared" si="14"/>
        <v>A</v>
      </c>
      <c r="B936" s="59" t="s">
        <v>333</v>
      </c>
      <c r="C936" s="60" t="s">
        <v>16</v>
      </c>
      <c r="D936" s="61">
        <v>5984.7086300000001</v>
      </c>
      <c r="E936" s="61">
        <v>5984.7086300000001</v>
      </c>
      <c r="F936" s="61">
        <v>0</v>
      </c>
    </row>
    <row r="937" spans="1:6" x14ac:dyDescent="0.3">
      <c r="A937" s="43" t="str">
        <f t="shared" si="14"/>
        <v>A</v>
      </c>
      <c r="B937" s="55" t="s">
        <v>333</v>
      </c>
      <c r="C937" s="56" t="s">
        <v>17</v>
      </c>
      <c r="D937" s="57">
        <v>1072.72666</v>
      </c>
      <c r="E937" s="57">
        <v>1072.72666</v>
      </c>
      <c r="F937" s="57">
        <v>0</v>
      </c>
    </row>
    <row r="938" spans="1:6" ht="16.8" thickBot="1" x14ac:dyDescent="0.35">
      <c r="A938" s="43" t="str">
        <f t="shared" si="14"/>
        <v>A</v>
      </c>
      <c r="B938" s="44" t="s">
        <v>604</v>
      </c>
      <c r="C938" s="45" t="s">
        <v>605</v>
      </c>
      <c r="D938" s="63">
        <v>22352.495299999999</v>
      </c>
      <c r="E938" s="63">
        <v>22352.495299999999</v>
      </c>
      <c r="F938" s="63">
        <v>0</v>
      </c>
    </row>
    <row r="939" spans="1:6" ht="15" thickTop="1" x14ac:dyDescent="0.3">
      <c r="A939" s="43" t="str">
        <f t="shared" si="14"/>
        <v>A</v>
      </c>
      <c r="B939" s="55" t="s">
        <v>333</v>
      </c>
      <c r="C939" s="56" t="s">
        <v>10</v>
      </c>
      <c r="D939" s="57">
        <v>22346.584279999999</v>
      </c>
      <c r="E939" s="57">
        <v>22346.584279999999</v>
      </c>
      <c r="F939" s="57">
        <v>0</v>
      </c>
    </row>
    <row r="940" spans="1:6" x14ac:dyDescent="0.3">
      <c r="A940" s="43" t="str">
        <f t="shared" si="14"/>
        <v>A</v>
      </c>
      <c r="B940" s="59" t="s">
        <v>333</v>
      </c>
      <c r="C940" s="60" t="s">
        <v>11</v>
      </c>
      <c r="D940" s="61">
        <v>78.204999999999998</v>
      </c>
      <c r="E940" s="61">
        <v>78.204999999999998</v>
      </c>
      <c r="F940" s="61">
        <v>0</v>
      </c>
    </row>
    <row r="941" spans="1:6" x14ac:dyDescent="0.3">
      <c r="A941" s="43" t="str">
        <f t="shared" si="14"/>
        <v>A</v>
      </c>
      <c r="B941" s="59" t="s">
        <v>333</v>
      </c>
      <c r="C941" s="60" t="s">
        <v>12</v>
      </c>
      <c r="D941" s="61">
        <v>8053.1086500000001</v>
      </c>
      <c r="E941" s="61">
        <v>8053.1086500000001</v>
      </c>
      <c r="F941" s="61">
        <v>0</v>
      </c>
    </row>
    <row r="942" spans="1:6" x14ac:dyDescent="0.3">
      <c r="A942" s="43" t="str">
        <f t="shared" si="14"/>
        <v>A</v>
      </c>
      <c r="B942" s="59" t="s">
        <v>333</v>
      </c>
      <c r="C942" s="60" t="s">
        <v>15</v>
      </c>
      <c r="D942" s="61">
        <v>9279.7089599999999</v>
      </c>
      <c r="E942" s="61">
        <v>9279.7089599999999</v>
      </c>
      <c r="F942" s="61">
        <v>0</v>
      </c>
    </row>
    <row r="943" spans="1:6" x14ac:dyDescent="0.3">
      <c r="A943" s="43" t="str">
        <f t="shared" si="14"/>
        <v>A</v>
      </c>
      <c r="B943" s="59" t="s">
        <v>333</v>
      </c>
      <c r="C943" s="60" t="s">
        <v>16</v>
      </c>
      <c r="D943" s="61">
        <v>4935.56167</v>
      </c>
      <c r="E943" s="61">
        <v>4935.56167</v>
      </c>
      <c r="F943" s="61">
        <v>0</v>
      </c>
    </row>
    <row r="944" spans="1:6" x14ac:dyDescent="0.3">
      <c r="A944" s="43" t="str">
        <f t="shared" si="14"/>
        <v>A</v>
      </c>
      <c r="B944" s="55" t="s">
        <v>333</v>
      </c>
      <c r="C944" s="56" t="s">
        <v>17</v>
      </c>
      <c r="D944" s="57">
        <v>5.9110199999999997</v>
      </c>
      <c r="E944" s="57">
        <v>5.9110199999999997</v>
      </c>
      <c r="F944" s="57">
        <v>0</v>
      </c>
    </row>
    <row r="945" spans="1:6" ht="16.8" thickBot="1" x14ac:dyDescent="0.35">
      <c r="A945" s="43" t="str">
        <f t="shared" si="14"/>
        <v>A</v>
      </c>
      <c r="B945" s="44" t="s">
        <v>606</v>
      </c>
      <c r="C945" s="45" t="s">
        <v>607</v>
      </c>
      <c r="D945" s="63">
        <v>6542.8069800000003</v>
      </c>
      <c r="E945" s="63">
        <v>6542.8069800000003</v>
      </c>
      <c r="F945" s="63">
        <v>0</v>
      </c>
    </row>
    <row r="946" spans="1:6" ht="15" thickTop="1" x14ac:dyDescent="0.3">
      <c r="A946" s="43" t="str">
        <f t="shared" si="14"/>
        <v>A</v>
      </c>
      <c r="B946" s="55" t="s">
        <v>333</v>
      </c>
      <c r="C946" s="56" t="s">
        <v>10</v>
      </c>
      <c r="D946" s="57">
        <v>6542.8069800000003</v>
      </c>
      <c r="E946" s="57">
        <v>6542.8069800000003</v>
      </c>
      <c r="F946" s="57">
        <v>0</v>
      </c>
    </row>
    <row r="947" spans="1:6" x14ac:dyDescent="0.3">
      <c r="A947" s="43" t="str">
        <f t="shared" si="14"/>
        <v>A</v>
      </c>
      <c r="B947" s="59" t="s">
        <v>333</v>
      </c>
      <c r="C947" s="60" t="s">
        <v>12</v>
      </c>
      <c r="D947" s="61">
        <v>108.31</v>
      </c>
      <c r="E947" s="61">
        <v>108.31</v>
      </c>
      <c r="F947" s="61">
        <v>0</v>
      </c>
    </row>
    <row r="948" spans="1:6" x14ac:dyDescent="0.3">
      <c r="A948" s="43" t="str">
        <f t="shared" si="14"/>
        <v>A</v>
      </c>
      <c r="B948" s="59" t="s">
        <v>333</v>
      </c>
      <c r="C948" s="60" t="s">
        <v>15</v>
      </c>
      <c r="D948" s="61">
        <v>6262.54198</v>
      </c>
      <c r="E948" s="61">
        <v>6262.54198</v>
      </c>
      <c r="F948" s="61">
        <v>0</v>
      </c>
    </row>
    <row r="949" spans="1:6" x14ac:dyDescent="0.3">
      <c r="A949" s="43" t="str">
        <f t="shared" si="14"/>
        <v>A</v>
      </c>
      <c r="B949" s="59" t="s">
        <v>333</v>
      </c>
      <c r="C949" s="60" t="s">
        <v>16</v>
      </c>
      <c r="D949" s="61">
        <v>171.95500000000001</v>
      </c>
      <c r="E949" s="61">
        <v>171.95500000000001</v>
      </c>
      <c r="F949" s="61">
        <v>0</v>
      </c>
    </row>
    <row r="950" spans="1:6" ht="16.8" thickBot="1" x14ac:dyDescent="0.35">
      <c r="A950" s="43" t="str">
        <f t="shared" si="14"/>
        <v>A</v>
      </c>
      <c r="B950" s="44" t="s">
        <v>608</v>
      </c>
      <c r="C950" s="45" t="s">
        <v>609</v>
      </c>
      <c r="D950" s="63">
        <v>12493.225769999999</v>
      </c>
      <c r="E950" s="63">
        <v>12493.225769999999</v>
      </c>
      <c r="F950" s="63">
        <v>0</v>
      </c>
    </row>
    <row r="951" spans="1:6" ht="15" thickTop="1" x14ac:dyDescent="0.3">
      <c r="A951" s="43" t="str">
        <f t="shared" si="14"/>
        <v>A</v>
      </c>
      <c r="B951" s="55" t="s">
        <v>333</v>
      </c>
      <c r="C951" s="56" t="s">
        <v>10</v>
      </c>
      <c r="D951" s="57">
        <v>12493.225769999999</v>
      </c>
      <c r="E951" s="57">
        <v>12493.225769999999</v>
      </c>
      <c r="F951" s="57">
        <v>0</v>
      </c>
    </row>
    <row r="952" spans="1:6" x14ac:dyDescent="0.3">
      <c r="A952" s="43" t="str">
        <f t="shared" si="14"/>
        <v>A</v>
      </c>
      <c r="B952" s="59" t="s">
        <v>333</v>
      </c>
      <c r="C952" s="60" t="s">
        <v>12</v>
      </c>
      <c r="D952" s="61">
        <v>169</v>
      </c>
      <c r="E952" s="61">
        <v>169</v>
      </c>
      <c r="F952" s="61">
        <v>0</v>
      </c>
    </row>
    <row r="953" spans="1:6" x14ac:dyDescent="0.3">
      <c r="A953" s="43" t="str">
        <f t="shared" si="14"/>
        <v>A</v>
      </c>
      <c r="B953" s="59" t="s">
        <v>333</v>
      </c>
      <c r="C953" s="60" t="s">
        <v>15</v>
      </c>
      <c r="D953" s="61">
        <v>12324.225769999999</v>
      </c>
      <c r="E953" s="61">
        <v>12324.225769999999</v>
      </c>
      <c r="F953" s="61">
        <v>0</v>
      </c>
    </row>
    <row r="954" spans="1:6" ht="16.8" thickBot="1" x14ac:dyDescent="0.35">
      <c r="A954" s="43" t="str">
        <f t="shared" si="14"/>
        <v>A</v>
      </c>
      <c r="B954" s="44" t="s">
        <v>610</v>
      </c>
      <c r="C954" s="45" t="s">
        <v>611</v>
      </c>
      <c r="D954" s="63">
        <v>1005.1495</v>
      </c>
      <c r="E954" s="63">
        <v>1005.1495</v>
      </c>
      <c r="F954" s="63">
        <v>0</v>
      </c>
    </row>
    <row r="955" spans="1:6" ht="15" thickTop="1" x14ac:dyDescent="0.3">
      <c r="A955" s="43" t="str">
        <f t="shared" si="14"/>
        <v>A</v>
      </c>
      <c r="B955" s="55" t="s">
        <v>333</v>
      </c>
      <c r="C955" s="56" t="s">
        <v>10</v>
      </c>
      <c r="D955" s="57">
        <v>1005.1495</v>
      </c>
      <c r="E955" s="57">
        <v>1005.1495</v>
      </c>
      <c r="F955" s="57">
        <v>0</v>
      </c>
    </row>
    <row r="956" spans="1:6" x14ac:dyDescent="0.3">
      <c r="A956" s="43" t="str">
        <f t="shared" si="14"/>
        <v>A</v>
      </c>
      <c r="B956" s="59" t="s">
        <v>333</v>
      </c>
      <c r="C956" s="60" t="s">
        <v>12</v>
      </c>
      <c r="D956" s="61">
        <v>1005.1495</v>
      </c>
      <c r="E956" s="61">
        <v>1005.1495</v>
      </c>
      <c r="F956" s="61">
        <v>0</v>
      </c>
    </row>
    <row r="957" spans="1:6" ht="16.8" thickBot="1" x14ac:dyDescent="0.35">
      <c r="A957" s="43" t="str">
        <f t="shared" si="14"/>
        <v>A</v>
      </c>
      <c r="B957" s="44" t="s">
        <v>612</v>
      </c>
      <c r="C957" s="45" t="s">
        <v>613</v>
      </c>
      <c r="D957" s="63">
        <v>3145.0280699999998</v>
      </c>
      <c r="E957" s="63">
        <v>3145.0280699999998</v>
      </c>
      <c r="F957" s="63">
        <v>0</v>
      </c>
    </row>
    <row r="958" spans="1:6" ht="15" thickTop="1" x14ac:dyDescent="0.3">
      <c r="A958" s="43" t="str">
        <f t="shared" si="14"/>
        <v>A</v>
      </c>
      <c r="B958" s="55" t="s">
        <v>333</v>
      </c>
      <c r="C958" s="56" t="s">
        <v>10</v>
      </c>
      <c r="D958" s="57">
        <v>3145.0280699999998</v>
      </c>
      <c r="E958" s="57">
        <v>3145.0280699999998</v>
      </c>
      <c r="F958" s="57">
        <v>0</v>
      </c>
    </row>
    <row r="959" spans="1:6" x14ac:dyDescent="0.3">
      <c r="A959" s="43" t="str">
        <f t="shared" si="14"/>
        <v>A</v>
      </c>
      <c r="B959" s="59" t="s">
        <v>333</v>
      </c>
      <c r="C959" s="60" t="s">
        <v>12</v>
      </c>
      <c r="D959" s="61">
        <v>568.92021</v>
      </c>
      <c r="E959" s="61">
        <v>568.92021</v>
      </c>
      <c r="F959" s="61">
        <v>0</v>
      </c>
    </row>
    <row r="960" spans="1:6" x14ac:dyDescent="0.3">
      <c r="A960" s="43" t="str">
        <f t="shared" si="14"/>
        <v>A</v>
      </c>
      <c r="B960" s="59" t="s">
        <v>333</v>
      </c>
      <c r="C960" s="60" t="s">
        <v>15</v>
      </c>
      <c r="D960" s="61">
        <v>1867.8978599999998</v>
      </c>
      <c r="E960" s="61">
        <v>1867.8978599999998</v>
      </c>
      <c r="F960" s="61">
        <v>0</v>
      </c>
    </row>
    <row r="961" spans="1:6" x14ac:dyDescent="0.3">
      <c r="A961" s="43" t="str">
        <f t="shared" si="14"/>
        <v>A</v>
      </c>
      <c r="B961" s="59" t="s">
        <v>333</v>
      </c>
      <c r="C961" s="60" t="s">
        <v>16</v>
      </c>
      <c r="D961" s="61">
        <v>708.21</v>
      </c>
      <c r="E961" s="61">
        <v>708.21</v>
      </c>
      <c r="F961" s="61">
        <v>0</v>
      </c>
    </row>
    <row r="962" spans="1:6" ht="33" thickBot="1" x14ac:dyDescent="0.35">
      <c r="A962" s="43" t="str">
        <f t="shared" si="14"/>
        <v>A</v>
      </c>
      <c r="B962" s="44" t="s">
        <v>614</v>
      </c>
      <c r="C962" s="45" t="s">
        <v>615</v>
      </c>
      <c r="D962" s="63">
        <v>887532.14461999992</v>
      </c>
      <c r="E962" s="63">
        <v>887406.45285999996</v>
      </c>
      <c r="F962" s="63">
        <v>125.69175999999999</v>
      </c>
    </row>
    <row r="963" spans="1:6" ht="15" thickTop="1" x14ac:dyDescent="0.3">
      <c r="A963" s="43" t="str">
        <f t="shared" si="14"/>
        <v>A</v>
      </c>
      <c r="B963" s="55" t="s">
        <v>333</v>
      </c>
      <c r="C963" s="56" t="s">
        <v>10</v>
      </c>
      <c r="D963" s="57">
        <v>883457.94122000004</v>
      </c>
      <c r="E963" s="57">
        <v>883342.04546000005</v>
      </c>
      <c r="F963" s="57">
        <v>115.89576</v>
      </c>
    </row>
    <row r="964" spans="1:6" x14ac:dyDescent="0.3">
      <c r="A964" s="43" t="str">
        <f t="shared" ref="A964:A1027" si="15">IF(OR(D964&lt;&gt;0,),"A","B")</f>
        <v>A</v>
      </c>
      <c r="B964" s="59" t="s">
        <v>333</v>
      </c>
      <c r="C964" s="60" t="s">
        <v>12</v>
      </c>
      <c r="D964" s="61">
        <v>265499.73254</v>
      </c>
      <c r="E964" s="61">
        <v>265384.26178</v>
      </c>
      <c r="F964" s="61">
        <v>115.47076</v>
      </c>
    </row>
    <row r="965" spans="1:6" x14ac:dyDescent="0.3">
      <c r="A965" s="43" t="str">
        <f t="shared" si="15"/>
        <v>A</v>
      </c>
      <c r="B965" s="59" t="s">
        <v>333</v>
      </c>
      <c r="C965" s="60" t="s">
        <v>14</v>
      </c>
      <c r="D965" s="61">
        <v>35.063399999999994</v>
      </c>
      <c r="E965" s="61">
        <v>35.063399999999994</v>
      </c>
      <c r="F965" s="61">
        <v>0</v>
      </c>
    </row>
    <row r="966" spans="1:6" x14ac:dyDescent="0.3">
      <c r="A966" s="43" t="str">
        <f t="shared" si="15"/>
        <v>A</v>
      </c>
      <c r="B966" s="59" t="s">
        <v>333</v>
      </c>
      <c r="C966" s="60" t="s">
        <v>2</v>
      </c>
      <c r="D966" s="61">
        <v>148.66918000000001</v>
      </c>
      <c r="E966" s="61">
        <v>148.66918000000001</v>
      </c>
      <c r="F966" s="61">
        <v>0</v>
      </c>
    </row>
    <row r="967" spans="1:6" x14ac:dyDescent="0.3">
      <c r="A967" s="43" t="str">
        <f t="shared" si="15"/>
        <v>A</v>
      </c>
      <c r="B967" s="59" t="s">
        <v>333</v>
      </c>
      <c r="C967" s="60" t="s">
        <v>15</v>
      </c>
      <c r="D967" s="61">
        <v>600931.66561000003</v>
      </c>
      <c r="E967" s="61">
        <v>600931.66561000003</v>
      </c>
      <c r="F967" s="61">
        <v>0</v>
      </c>
    </row>
    <row r="968" spans="1:6" x14ac:dyDescent="0.3">
      <c r="A968" s="43" t="str">
        <f t="shared" si="15"/>
        <v>A</v>
      </c>
      <c r="B968" s="59" t="s">
        <v>333</v>
      </c>
      <c r="C968" s="60" t="s">
        <v>16</v>
      </c>
      <c r="D968" s="61">
        <v>16842.81049</v>
      </c>
      <c r="E968" s="61">
        <v>16842.385490000001</v>
      </c>
      <c r="F968" s="61">
        <v>0.42499999999999999</v>
      </c>
    </row>
    <row r="969" spans="1:6" x14ac:dyDescent="0.3">
      <c r="A969" s="43" t="str">
        <f t="shared" si="15"/>
        <v>A</v>
      </c>
      <c r="B969" s="55" t="s">
        <v>333</v>
      </c>
      <c r="C969" s="56" t="s">
        <v>17</v>
      </c>
      <c r="D969" s="57">
        <v>4074.2033999999999</v>
      </c>
      <c r="E969" s="57">
        <v>4064.4074000000001</v>
      </c>
      <c r="F969" s="57">
        <v>9.7959999999999994</v>
      </c>
    </row>
    <row r="970" spans="1:6" ht="16.8" thickBot="1" x14ac:dyDescent="0.35">
      <c r="A970" s="43" t="str">
        <f t="shared" si="15"/>
        <v>A</v>
      </c>
      <c r="B970" s="44" t="s">
        <v>616</v>
      </c>
      <c r="C970" s="45" t="s">
        <v>617</v>
      </c>
      <c r="D970" s="63">
        <v>32779.480159999999</v>
      </c>
      <c r="E970" s="63">
        <v>32779.480159999999</v>
      </c>
      <c r="F970" s="63">
        <v>0</v>
      </c>
    </row>
    <row r="971" spans="1:6" ht="15" thickTop="1" x14ac:dyDescent="0.3">
      <c r="A971" s="43" t="str">
        <f t="shared" si="15"/>
        <v>A</v>
      </c>
      <c r="B971" s="55" t="s">
        <v>333</v>
      </c>
      <c r="C971" s="56" t="s">
        <v>10</v>
      </c>
      <c r="D971" s="57">
        <v>32779.480159999999</v>
      </c>
      <c r="E971" s="57">
        <v>32779.480159999999</v>
      </c>
      <c r="F971" s="57">
        <v>0</v>
      </c>
    </row>
    <row r="972" spans="1:6" x14ac:dyDescent="0.3">
      <c r="A972" s="43" t="str">
        <f t="shared" si="15"/>
        <v>A</v>
      </c>
      <c r="B972" s="59" t="s">
        <v>333</v>
      </c>
      <c r="C972" s="60" t="s">
        <v>15</v>
      </c>
      <c r="D972" s="61">
        <v>32779.480159999999</v>
      </c>
      <c r="E972" s="61">
        <v>32779.480159999999</v>
      </c>
      <c r="F972" s="61">
        <v>0</v>
      </c>
    </row>
    <row r="973" spans="1:6" ht="16.8" thickBot="1" x14ac:dyDescent="0.35">
      <c r="A973" s="43" t="str">
        <f t="shared" si="15"/>
        <v>A</v>
      </c>
      <c r="B973" s="44" t="s">
        <v>618</v>
      </c>
      <c r="C973" s="45" t="s">
        <v>619</v>
      </c>
      <c r="D973" s="63">
        <v>15634.261200000001</v>
      </c>
      <c r="E973" s="63">
        <v>15634.261200000001</v>
      </c>
      <c r="F973" s="63">
        <v>0</v>
      </c>
    </row>
    <row r="974" spans="1:6" ht="15" thickTop="1" x14ac:dyDescent="0.3">
      <c r="A974" s="43" t="str">
        <f t="shared" si="15"/>
        <v>A</v>
      </c>
      <c r="B974" s="55" t="s">
        <v>333</v>
      </c>
      <c r="C974" s="56" t="s">
        <v>10</v>
      </c>
      <c r="D974" s="57">
        <v>15634.261200000001</v>
      </c>
      <c r="E974" s="57">
        <v>15634.261200000001</v>
      </c>
      <c r="F974" s="57">
        <v>0</v>
      </c>
    </row>
    <row r="975" spans="1:6" x14ac:dyDescent="0.3">
      <c r="A975" s="43" t="str">
        <f t="shared" si="15"/>
        <v>A</v>
      </c>
      <c r="B975" s="59" t="s">
        <v>333</v>
      </c>
      <c r="C975" s="60" t="s">
        <v>12</v>
      </c>
      <c r="D975" s="61">
        <v>219</v>
      </c>
      <c r="E975" s="61">
        <v>219</v>
      </c>
      <c r="F975" s="61">
        <v>0</v>
      </c>
    </row>
    <row r="976" spans="1:6" x14ac:dyDescent="0.3">
      <c r="A976" s="43" t="str">
        <f t="shared" si="15"/>
        <v>A</v>
      </c>
      <c r="B976" s="59" t="s">
        <v>333</v>
      </c>
      <c r="C976" s="60" t="s">
        <v>15</v>
      </c>
      <c r="D976" s="61">
        <v>12375.1229</v>
      </c>
      <c r="E976" s="61">
        <v>12375.1229</v>
      </c>
      <c r="F976" s="61">
        <v>0</v>
      </c>
    </row>
    <row r="977" spans="1:6" x14ac:dyDescent="0.3">
      <c r="A977" s="43" t="str">
        <f t="shared" si="15"/>
        <v>A</v>
      </c>
      <c r="B977" s="59" t="s">
        <v>333</v>
      </c>
      <c r="C977" s="60" t="s">
        <v>16</v>
      </c>
      <c r="D977" s="61">
        <v>3040.1383000000001</v>
      </c>
      <c r="E977" s="61">
        <v>3040.1383000000001</v>
      </c>
      <c r="F977" s="61">
        <v>0</v>
      </c>
    </row>
    <row r="978" spans="1:6" ht="16.8" thickBot="1" x14ac:dyDescent="0.35">
      <c r="A978" s="43" t="str">
        <f t="shared" si="15"/>
        <v>A</v>
      </c>
      <c r="B978" s="44" t="s">
        <v>620</v>
      </c>
      <c r="C978" s="45" t="s">
        <v>621</v>
      </c>
      <c r="D978" s="63">
        <v>2166.66</v>
      </c>
      <c r="E978" s="63">
        <v>2166.66</v>
      </c>
      <c r="F978" s="63">
        <v>0</v>
      </c>
    </row>
    <row r="979" spans="1:6" ht="15" thickTop="1" x14ac:dyDescent="0.3">
      <c r="A979" s="43" t="str">
        <f t="shared" si="15"/>
        <v>A</v>
      </c>
      <c r="B979" s="55" t="s">
        <v>333</v>
      </c>
      <c r="C979" s="56" t="s">
        <v>10</v>
      </c>
      <c r="D979" s="57">
        <v>2166.66</v>
      </c>
      <c r="E979" s="57">
        <v>2166.66</v>
      </c>
      <c r="F979" s="57">
        <v>0</v>
      </c>
    </row>
    <row r="980" spans="1:6" x14ac:dyDescent="0.3">
      <c r="A980" s="43" t="str">
        <f t="shared" si="15"/>
        <v>A</v>
      </c>
      <c r="B980" s="59" t="s">
        <v>333</v>
      </c>
      <c r="C980" s="60" t="s">
        <v>15</v>
      </c>
      <c r="D980" s="61">
        <v>2166.66</v>
      </c>
      <c r="E980" s="61">
        <v>2166.66</v>
      </c>
      <c r="F980" s="61">
        <v>0</v>
      </c>
    </row>
    <row r="981" spans="1:6" ht="16.8" thickBot="1" x14ac:dyDescent="0.35">
      <c r="A981" s="43" t="str">
        <f t="shared" si="15"/>
        <v>A</v>
      </c>
      <c r="B981" s="44" t="s">
        <v>622</v>
      </c>
      <c r="C981" s="45" t="s">
        <v>623</v>
      </c>
      <c r="D981" s="63">
        <v>44219.364699999998</v>
      </c>
      <c r="E981" s="63">
        <v>44219.364699999998</v>
      </c>
      <c r="F981" s="63">
        <v>0</v>
      </c>
    </row>
    <row r="982" spans="1:6" ht="15" thickTop="1" x14ac:dyDescent="0.3">
      <c r="A982" s="43" t="str">
        <f t="shared" si="15"/>
        <v>A</v>
      </c>
      <c r="B982" s="55" t="s">
        <v>333</v>
      </c>
      <c r="C982" s="56" t="s">
        <v>10</v>
      </c>
      <c r="D982" s="57">
        <v>44219.364699999998</v>
      </c>
      <c r="E982" s="57">
        <v>44219.364699999998</v>
      </c>
      <c r="F982" s="57">
        <v>0</v>
      </c>
    </row>
    <row r="983" spans="1:6" x14ac:dyDescent="0.3">
      <c r="A983" s="43" t="str">
        <f t="shared" si="15"/>
        <v>A</v>
      </c>
      <c r="B983" s="59" t="s">
        <v>333</v>
      </c>
      <c r="C983" s="60" t="s">
        <v>12</v>
      </c>
      <c r="D983" s="61">
        <v>63.733359999999998</v>
      </c>
      <c r="E983" s="61">
        <v>63.733359999999998</v>
      </c>
      <c r="F983" s="61">
        <v>0</v>
      </c>
    </row>
    <row r="984" spans="1:6" x14ac:dyDescent="0.3">
      <c r="A984" s="43" t="str">
        <f t="shared" si="15"/>
        <v>A</v>
      </c>
      <c r="B984" s="59" t="s">
        <v>333</v>
      </c>
      <c r="C984" s="60" t="s">
        <v>15</v>
      </c>
      <c r="D984" s="61">
        <v>44155.63134</v>
      </c>
      <c r="E984" s="61">
        <v>44155.63134</v>
      </c>
      <c r="F984" s="61">
        <v>0</v>
      </c>
    </row>
    <row r="985" spans="1:6" ht="16.8" thickBot="1" x14ac:dyDescent="0.35">
      <c r="A985" s="43" t="str">
        <f t="shared" si="15"/>
        <v>A</v>
      </c>
      <c r="B985" s="44" t="s">
        <v>624</v>
      </c>
      <c r="C985" s="45" t="s">
        <v>625</v>
      </c>
      <c r="D985" s="63">
        <v>4672.6484199999995</v>
      </c>
      <c r="E985" s="63">
        <v>4672.6484199999995</v>
      </c>
      <c r="F985" s="63">
        <v>0</v>
      </c>
    </row>
    <row r="986" spans="1:6" ht="15" thickTop="1" x14ac:dyDescent="0.3">
      <c r="A986" s="43" t="str">
        <f t="shared" si="15"/>
        <v>A</v>
      </c>
      <c r="B986" s="55" t="s">
        <v>333</v>
      </c>
      <c r="C986" s="56" t="s">
        <v>10</v>
      </c>
      <c r="D986" s="57">
        <v>4672.6484199999995</v>
      </c>
      <c r="E986" s="57">
        <v>4672.6484199999995</v>
      </c>
      <c r="F986" s="57">
        <v>0</v>
      </c>
    </row>
    <row r="987" spans="1:6" x14ac:dyDescent="0.3">
      <c r="A987" s="43" t="str">
        <f t="shared" si="15"/>
        <v>A</v>
      </c>
      <c r="B987" s="59" t="s">
        <v>333</v>
      </c>
      <c r="C987" s="60" t="s">
        <v>12</v>
      </c>
      <c r="D987" s="61">
        <v>290.37795</v>
      </c>
      <c r="E987" s="61">
        <v>290.37795</v>
      </c>
      <c r="F987" s="61">
        <v>0</v>
      </c>
    </row>
    <row r="988" spans="1:6" x14ac:dyDescent="0.3">
      <c r="A988" s="43" t="str">
        <f t="shared" si="15"/>
        <v>A</v>
      </c>
      <c r="B988" s="59" t="s">
        <v>333</v>
      </c>
      <c r="C988" s="60" t="s">
        <v>15</v>
      </c>
      <c r="D988" s="61">
        <v>4372.8704699999998</v>
      </c>
      <c r="E988" s="61">
        <v>4372.8704699999998</v>
      </c>
      <c r="F988" s="61">
        <v>0</v>
      </c>
    </row>
    <row r="989" spans="1:6" x14ac:dyDescent="0.3">
      <c r="A989" s="43" t="str">
        <f t="shared" si="15"/>
        <v>A</v>
      </c>
      <c r="B989" s="59" t="s">
        <v>333</v>
      </c>
      <c r="C989" s="60" t="s">
        <v>16</v>
      </c>
      <c r="D989" s="61">
        <v>9.4</v>
      </c>
      <c r="E989" s="61">
        <v>9.4</v>
      </c>
      <c r="F989" s="61">
        <v>0</v>
      </c>
    </row>
    <row r="990" spans="1:6" ht="33" thickBot="1" x14ac:dyDescent="0.35">
      <c r="A990" s="43" t="str">
        <f t="shared" si="15"/>
        <v>A</v>
      </c>
      <c r="B990" s="44" t="s">
        <v>626</v>
      </c>
      <c r="C990" s="45" t="s">
        <v>627</v>
      </c>
      <c r="D990" s="63">
        <v>21130.65005</v>
      </c>
      <c r="E990" s="63">
        <v>21130.65005</v>
      </c>
      <c r="F990" s="63">
        <v>0</v>
      </c>
    </row>
    <row r="991" spans="1:6" ht="15" thickTop="1" x14ac:dyDescent="0.3">
      <c r="A991" s="43" t="str">
        <f t="shared" si="15"/>
        <v>A</v>
      </c>
      <c r="B991" s="55" t="s">
        <v>333</v>
      </c>
      <c r="C991" s="56" t="s">
        <v>10</v>
      </c>
      <c r="D991" s="57">
        <v>21130.65005</v>
      </c>
      <c r="E991" s="57">
        <v>21130.65005</v>
      </c>
      <c r="F991" s="57">
        <v>0</v>
      </c>
    </row>
    <row r="992" spans="1:6" x14ac:dyDescent="0.3">
      <c r="A992" s="43" t="str">
        <f t="shared" si="15"/>
        <v>A</v>
      </c>
      <c r="B992" s="59" t="s">
        <v>333</v>
      </c>
      <c r="C992" s="60" t="s">
        <v>12</v>
      </c>
      <c r="D992" s="61">
        <v>338.41500000000002</v>
      </c>
      <c r="E992" s="61">
        <v>338.41500000000002</v>
      </c>
      <c r="F992" s="61">
        <v>0</v>
      </c>
    </row>
    <row r="993" spans="1:6" x14ac:dyDescent="0.3">
      <c r="A993" s="43" t="str">
        <f t="shared" si="15"/>
        <v>A</v>
      </c>
      <c r="B993" s="59" t="s">
        <v>333</v>
      </c>
      <c r="C993" s="60" t="s">
        <v>15</v>
      </c>
      <c r="D993" s="61">
        <v>20792.235049999999</v>
      </c>
      <c r="E993" s="61">
        <v>20792.235049999999</v>
      </c>
      <c r="F993" s="61">
        <v>0</v>
      </c>
    </row>
    <row r="994" spans="1:6" ht="33" thickBot="1" x14ac:dyDescent="0.35">
      <c r="A994" s="43" t="str">
        <f t="shared" si="15"/>
        <v>A</v>
      </c>
      <c r="B994" s="44" t="s">
        <v>628</v>
      </c>
      <c r="C994" s="45" t="s">
        <v>629</v>
      </c>
      <c r="D994" s="63">
        <v>168682.35700999998</v>
      </c>
      <c r="E994" s="63">
        <v>168556.66524999999</v>
      </c>
      <c r="F994" s="63">
        <v>125.69175999999999</v>
      </c>
    </row>
    <row r="995" spans="1:6" ht="15" thickTop="1" x14ac:dyDescent="0.3">
      <c r="A995" s="43" t="str">
        <f t="shared" si="15"/>
        <v>A</v>
      </c>
      <c r="B995" s="55" t="s">
        <v>333</v>
      </c>
      <c r="C995" s="56" t="s">
        <v>10</v>
      </c>
      <c r="D995" s="57">
        <v>167809.42466000002</v>
      </c>
      <c r="E995" s="57">
        <v>167693.5289</v>
      </c>
      <c r="F995" s="57">
        <v>115.89576</v>
      </c>
    </row>
    <row r="996" spans="1:6" x14ac:dyDescent="0.3">
      <c r="A996" s="43" t="str">
        <f t="shared" si="15"/>
        <v>A</v>
      </c>
      <c r="B996" s="59" t="s">
        <v>333</v>
      </c>
      <c r="C996" s="60" t="s">
        <v>12</v>
      </c>
      <c r="D996" s="61">
        <v>145419.41065000001</v>
      </c>
      <c r="E996" s="61">
        <v>145303.93989000001</v>
      </c>
      <c r="F996" s="61">
        <v>115.47076</v>
      </c>
    </row>
    <row r="997" spans="1:6" x14ac:dyDescent="0.3">
      <c r="A997" s="43" t="str">
        <f t="shared" si="15"/>
        <v>A</v>
      </c>
      <c r="B997" s="59" t="s">
        <v>333</v>
      </c>
      <c r="C997" s="60" t="s">
        <v>2</v>
      </c>
      <c r="D997" s="61">
        <v>148.66918000000001</v>
      </c>
      <c r="E997" s="61">
        <v>148.66918000000001</v>
      </c>
      <c r="F997" s="61">
        <v>0</v>
      </c>
    </row>
    <row r="998" spans="1:6" x14ac:dyDescent="0.3">
      <c r="A998" s="43" t="str">
        <f t="shared" si="15"/>
        <v>A</v>
      </c>
      <c r="B998" s="59" t="s">
        <v>333</v>
      </c>
      <c r="C998" s="60" t="s">
        <v>15</v>
      </c>
      <c r="D998" s="61">
        <v>19115.202929999999</v>
      </c>
      <c r="E998" s="61">
        <v>19115.202929999999</v>
      </c>
      <c r="F998" s="61">
        <v>0</v>
      </c>
    </row>
    <row r="999" spans="1:6" x14ac:dyDescent="0.3">
      <c r="A999" s="43" t="str">
        <f t="shared" si="15"/>
        <v>A</v>
      </c>
      <c r="B999" s="59" t="s">
        <v>333</v>
      </c>
      <c r="C999" s="60" t="s">
        <v>16</v>
      </c>
      <c r="D999" s="61">
        <v>3126.1419000000001</v>
      </c>
      <c r="E999" s="61">
        <v>3125.7168999999999</v>
      </c>
      <c r="F999" s="61">
        <v>0.42499999999999999</v>
      </c>
    </row>
    <row r="1000" spans="1:6" x14ac:dyDescent="0.3">
      <c r="A1000" s="43" t="str">
        <f t="shared" si="15"/>
        <v>A</v>
      </c>
      <c r="B1000" s="55" t="s">
        <v>333</v>
      </c>
      <c r="C1000" s="56" t="s">
        <v>17</v>
      </c>
      <c r="D1000" s="57">
        <v>872.93235000000004</v>
      </c>
      <c r="E1000" s="57">
        <v>863.13634999999999</v>
      </c>
      <c r="F1000" s="57">
        <v>9.7959999999999994</v>
      </c>
    </row>
    <row r="1001" spans="1:6" ht="16.8" thickBot="1" x14ac:dyDescent="0.35">
      <c r="A1001" s="43" t="str">
        <f t="shared" si="15"/>
        <v>A</v>
      </c>
      <c r="B1001" s="44" t="s">
        <v>630</v>
      </c>
      <c r="C1001" s="45" t="s">
        <v>631</v>
      </c>
      <c r="D1001" s="63">
        <v>76058.010920000001</v>
      </c>
      <c r="E1001" s="63">
        <v>76058.010920000001</v>
      </c>
      <c r="F1001" s="63">
        <v>0</v>
      </c>
    </row>
    <row r="1002" spans="1:6" ht="15" thickTop="1" x14ac:dyDescent="0.3">
      <c r="A1002" s="43" t="str">
        <f t="shared" si="15"/>
        <v>A</v>
      </c>
      <c r="B1002" s="55" t="s">
        <v>333</v>
      </c>
      <c r="C1002" s="56" t="s">
        <v>10</v>
      </c>
      <c r="D1002" s="57">
        <v>76058.010920000001</v>
      </c>
      <c r="E1002" s="57">
        <v>76058.010920000001</v>
      </c>
      <c r="F1002" s="57">
        <v>0</v>
      </c>
    </row>
    <row r="1003" spans="1:6" x14ac:dyDescent="0.3">
      <c r="A1003" s="43" t="str">
        <f t="shared" si="15"/>
        <v>A</v>
      </c>
      <c r="B1003" s="59" t="s">
        <v>333</v>
      </c>
      <c r="C1003" s="60" t="s">
        <v>12</v>
      </c>
      <c r="D1003" s="61">
        <v>221.40433999999999</v>
      </c>
      <c r="E1003" s="61">
        <v>221.40433999999999</v>
      </c>
      <c r="F1003" s="61">
        <v>0</v>
      </c>
    </row>
    <row r="1004" spans="1:6" x14ac:dyDescent="0.3">
      <c r="A1004" s="43" t="str">
        <f t="shared" si="15"/>
        <v>A</v>
      </c>
      <c r="B1004" s="59" t="s">
        <v>333</v>
      </c>
      <c r="C1004" s="60" t="s">
        <v>15</v>
      </c>
      <c r="D1004" s="61">
        <v>75836.606579999992</v>
      </c>
      <c r="E1004" s="61">
        <v>75836.606579999992</v>
      </c>
      <c r="F1004" s="61">
        <v>0</v>
      </c>
    </row>
    <row r="1005" spans="1:6" ht="33" thickBot="1" x14ac:dyDescent="0.35">
      <c r="A1005" s="43" t="str">
        <f t="shared" si="15"/>
        <v>A</v>
      </c>
      <c r="B1005" s="44" t="s">
        <v>632</v>
      </c>
      <c r="C1005" s="45" t="s">
        <v>633</v>
      </c>
      <c r="D1005" s="63">
        <v>405.69779</v>
      </c>
      <c r="E1005" s="63">
        <v>405.69779</v>
      </c>
      <c r="F1005" s="63">
        <v>0</v>
      </c>
    </row>
    <row r="1006" spans="1:6" ht="15" thickTop="1" x14ac:dyDescent="0.3">
      <c r="A1006" s="43" t="str">
        <f t="shared" si="15"/>
        <v>A</v>
      </c>
      <c r="B1006" s="55" t="s">
        <v>333</v>
      </c>
      <c r="C1006" s="56" t="s">
        <v>10</v>
      </c>
      <c r="D1006" s="57">
        <v>405.69779</v>
      </c>
      <c r="E1006" s="57">
        <v>405.69779</v>
      </c>
      <c r="F1006" s="57">
        <v>0</v>
      </c>
    </row>
    <row r="1007" spans="1:6" x14ac:dyDescent="0.3">
      <c r="A1007" s="43" t="str">
        <f t="shared" si="15"/>
        <v>A</v>
      </c>
      <c r="B1007" s="59" t="s">
        <v>333</v>
      </c>
      <c r="C1007" s="60" t="s">
        <v>12</v>
      </c>
      <c r="D1007" s="61">
        <v>405.69779</v>
      </c>
      <c r="E1007" s="61">
        <v>405.69779</v>
      </c>
      <c r="F1007" s="61">
        <v>0</v>
      </c>
    </row>
    <row r="1008" spans="1:6" ht="33" thickBot="1" x14ac:dyDescent="0.35">
      <c r="A1008" s="43" t="str">
        <f t="shared" si="15"/>
        <v>A</v>
      </c>
      <c r="B1008" s="44" t="s">
        <v>634</v>
      </c>
      <c r="C1008" s="45" t="s">
        <v>635</v>
      </c>
      <c r="D1008" s="63">
        <v>520502.78881999996</v>
      </c>
      <c r="E1008" s="63">
        <v>520502.78881999996</v>
      </c>
      <c r="F1008" s="63">
        <v>0</v>
      </c>
    </row>
    <row r="1009" spans="1:6" ht="15" thickTop="1" x14ac:dyDescent="0.3">
      <c r="A1009" s="43" t="str">
        <f t="shared" si="15"/>
        <v>A</v>
      </c>
      <c r="B1009" s="55" t="s">
        <v>333</v>
      </c>
      <c r="C1009" s="56" t="s">
        <v>10</v>
      </c>
      <c r="D1009" s="57">
        <v>517301.51776999998</v>
      </c>
      <c r="E1009" s="57">
        <v>517301.51776999998</v>
      </c>
      <c r="F1009" s="57">
        <v>0</v>
      </c>
    </row>
    <row r="1010" spans="1:6" x14ac:dyDescent="0.3">
      <c r="A1010" s="43" t="str">
        <f t="shared" si="15"/>
        <v>A</v>
      </c>
      <c r="B1010" s="59" t="s">
        <v>333</v>
      </c>
      <c r="C1010" s="60" t="s">
        <v>12</v>
      </c>
      <c r="D1010" s="61">
        <v>118541.69345000001</v>
      </c>
      <c r="E1010" s="61">
        <v>118541.69345000001</v>
      </c>
      <c r="F1010" s="61">
        <v>0</v>
      </c>
    </row>
    <row r="1011" spans="1:6" x14ac:dyDescent="0.3">
      <c r="A1011" s="43" t="str">
        <f t="shared" si="15"/>
        <v>A</v>
      </c>
      <c r="B1011" s="59" t="s">
        <v>333</v>
      </c>
      <c r="C1011" s="60" t="s">
        <v>14</v>
      </c>
      <c r="D1011" s="61">
        <v>35.063399999999994</v>
      </c>
      <c r="E1011" s="61">
        <v>35.063399999999994</v>
      </c>
      <c r="F1011" s="61">
        <v>0</v>
      </c>
    </row>
    <row r="1012" spans="1:6" x14ac:dyDescent="0.3">
      <c r="A1012" s="43" t="str">
        <f t="shared" si="15"/>
        <v>A</v>
      </c>
      <c r="B1012" s="59" t="s">
        <v>333</v>
      </c>
      <c r="C1012" s="60" t="s">
        <v>15</v>
      </c>
      <c r="D1012" s="61">
        <v>388057.63063000003</v>
      </c>
      <c r="E1012" s="61">
        <v>388057.63063000003</v>
      </c>
      <c r="F1012" s="61">
        <v>0</v>
      </c>
    </row>
    <row r="1013" spans="1:6" x14ac:dyDescent="0.3">
      <c r="A1013" s="43" t="str">
        <f t="shared" si="15"/>
        <v>A</v>
      </c>
      <c r="B1013" s="59" t="s">
        <v>333</v>
      </c>
      <c r="C1013" s="60" t="s">
        <v>16</v>
      </c>
      <c r="D1013" s="61">
        <v>10667.130290000001</v>
      </c>
      <c r="E1013" s="61">
        <v>10667.130290000001</v>
      </c>
      <c r="F1013" s="61">
        <v>0</v>
      </c>
    </row>
    <row r="1014" spans="1:6" x14ac:dyDescent="0.3">
      <c r="A1014" s="43" t="str">
        <f t="shared" si="15"/>
        <v>A</v>
      </c>
      <c r="B1014" s="55" t="s">
        <v>333</v>
      </c>
      <c r="C1014" s="56" t="s">
        <v>17</v>
      </c>
      <c r="D1014" s="57">
        <v>3201.2710499999998</v>
      </c>
      <c r="E1014" s="57">
        <v>3201.2710499999998</v>
      </c>
      <c r="F1014" s="57">
        <v>0</v>
      </c>
    </row>
    <row r="1015" spans="1:6" ht="16.8" thickBot="1" x14ac:dyDescent="0.35">
      <c r="A1015" s="43" t="str">
        <f t="shared" si="15"/>
        <v>A</v>
      </c>
      <c r="B1015" s="44" t="s">
        <v>636</v>
      </c>
      <c r="C1015" s="45" t="s">
        <v>637</v>
      </c>
      <c r="D1015" s="63">
        <v>1280.2255500000001</v>
      </c>
      <c r="E1015" s="63">
        <v>1280.2255500000001</v>
      </c>
      <c r="F1015" s="63">
        <v>0</v>
      </c>
    </row>
    <row r="1016" spans="1:6" ht="15" thickTop="1" x14ac:dyDescent="0.3">
      <c r="A1016" s="43" t="str">
        <f t="shared" si="15"/>
        <v>A</v>
      </c>
      <c r="B1016" s="55" t="s">
        <v>333</v>
      </c>
      <c r="C1016" s="56" t="s">
        <v>10</v>
      </c>
      <c r="D1016" s="57">
        <v>1280.2255500000001</v>
      </c>
      <c r="E1016" s="57">
        <v>1280.2255500000001</v>
      </c>
      <c r="F1016" s="57">
        <v>0</v>
      </c>
    </row>
    <row r="1017" spans="1:6" x14ac:dyDescent="0.3">
      <c r="A1017" s="43" t="str">
        <f t="shared" si="15"/>
        <v>A</v>
      </c>
      <c r="B1017" s="59" t="s">
        <v>333</v>
      </c>
      <c r="C1017" s="60" t="s">
        <v>15</v>
      </c>
      <c r="D1017" s="61">
        <v>1280.2255500000001</v>
      </c>
      <c r="E1017" s="61">
        <v>1280.2255500000001</v>
      </c>
      <c r="F1017" s="61">
        <v>0</v>
      </c>
    </row>
    <row r="1018" spans="1:6" ht="16.8" thickBot="1" x14ac:dyDescent="0.35">
      <c r="A1018" s="43" t="str">
        <f t="shared" si="15"/>
        <v>A</v>
      </c>
      <c r="B1018" s="44" t="s">
        <v>638</v>
      </c>
      <c r="C1018" s="45" t="s">
        <v>639</v>
      </c>
      <c r="D1018" s="63">
        <v>52.45</v>
      </c>
      <c r="E1018" s="63">
        <v>52.45</v>
      </c>
      <c r="F1018" s="63">
        <v>0</v>
      </c>
    </row>
    <row r="1019" spans="1:6" ht="15" thickTop="1" x14ac:dyDescent="0.3">
      <c r="A1019" s="43" t="str">
        <f t="shared" si="15"/>
        <v>A</v>
      </c>
      <c r="B1019" s="55" t="s">
        <v>333</v>
      </c>
      <c r="C1019" s="56" t="s">
        <v>10</v>
      </c>
      <c r="D1019" s="57">
        <v>52.45</v>
      </c>
      <c r="E1019" s="57">
        <v>52.45</v>
      </c>
      <c r="F1019" s="57">
        <v>0</v>
      </c>
    </row>
    <row r="1020" spans="1:6" x14ac:dyDescent="0.3">
      <c r="A1020" s="43" t="str">
        <f t="shared" si="15"/>
        <v>A</v>
      </c>
      <c r="B1020" s="59" t="s">
        <v>333</v>
      </c>
      <c r="C1020" s="60" t="s">
        <v>16</v>
      </c>
      <c r="D1020" s="61">
        <v>52.45</v>
      </c>
      <c r="E1020" s="61">
        <v>52.45</v>
      </c>
      <c r="F1020" s="61">
        <v>0</v>
      </c>
    </row>
    <row r="1021" spans="1:6" ht="16.8" thickBot="1" x14ac:dyDescent="0.35">
      <c r="A1021" s="43" t="str">
        <f t="shared" si="15"/>
        <v>A</v>
      </c>
      <c r="B1021" s="44" t="s">
        <v>1516</v>
      </c>
      <c r="C1021" s="45" t="s">
        <v>1517</v>
      </c>
      <c r="D1021" s="63">
        <v>1221.4440999999999</v>
      </c>
      <c r="E1021" s="63">
        <v>0</v>
      </c>
      <c r="F1021" s="63">
        <v>1221.4440999999999</v>
      </c>
    </row>
    <row r="1022" spans="1:6" ht="15" thickTop="1" x14ac:dyDescent="0.3">
      <c r="A1022" s="43" t="str">
        <f t="shared" si="15"/>
        <v>A</v>
      </c>
      <c r="B1022" s="55" t="s">
        <v>333</v>
      </c>
      <c r="C1022" s="56" t="s">
        <v>10</v>
      </c>
      <c r="D1022" s="57">
        <v>1196.2401</v>
      </c>
      <c r="E1022" s="57">
        <v>0</v>
      </c>
      <c r="F1022" s="57">
        <v>1196.2401</v>
      </c>
    </row>
    <row r="1023" spans="1:6" x14ac:dyDescent="0.3">
      <c r="A1023" s="43" t="str">
        <f t="shared" si="15"/>
        <v>A</v>
      </c>
      <c r="B1023" s="59" t="s">
        <v>333</v>
      </c>
      <c r="C1023" s="60" t="s">
        <v>11</v>
      </c>
      <c r="D1023" s="61">
        <v>691.86494000000005</v>
      </c>
      <c r="E1023" s="61">
        <v>0</v>
      </c>
      <c r="F1023" s="61">
        <v>691.86494000000005</v>
      </c>
    </row>
    <row r="1024" spans="1:6" x14ac:dyDescent="0.3">
      <c r="A1024" s="43" t="str">
        <f t="shared" si="15"/>
        <v>A</v>
      </c>
      <c r="B1024" s="59" t="s">
        <v>333</v>
      </c>
      <c r="C1024" s="60" t="s">
        <v>12</v>
      </c>
      <c r="D1024" s="61">
        <v>321.68765000000002</v>
      </c>
      <c r="E1024" s="61">
        <v>0</v>
      </c>
      <c r="F1024" s="61">
        <v>321.68765000000002</v>
      </c>
    </row>
    <row r="1025" spans="1:6" x14ac:dyDescent="0.3">
      <c r="A1025" s="43" t="str">
        <f t="shared" si="15"/>
        <v>A</v>
      </c>
      <c r="B1025" s="59" t="s">
        <v>333</v>
      </c>
      <c r="C1025" s="60" t="s">
        <v>15</v>
      </c>
      <c r="D1025" s="61">
        <v>13.430580000000001</v>
      </c>
      <c r="E1025" s="61">
        <v>0</v>
      </c>
      <c r="F1025" s="61">
        <v>13.430580000000001</v>
      </c>
    </row>
    <row r="1026" spans="1:6" x14ac:dyDescent="0.3">
      <c r="A1026" s="43" t="str">
        <f t="shared" si="15"/>
        <v>A</v>
      </c>
      <c r="B1026" s="59" t="s">
        <v>333</v>
      </c>
      <c r="C1026" s="60" t="s">
        <v>16</v>
      </c>
      <c r="D1026" s="61">
        <v>169.25693000000001</v>
      </c>
      <c r="E1026" s="61">
        <v>0</v>
      </c>
      <c r="F1026" s="61">
        <v>169.25693000000001</v>
      </c>
    </row>
    <row r="1027" spans="1:6" x14ac:dyDescent="0.3">
      <c r="A1027" s="43" t="str">
        <f t="shared" si="15"/>
        <v>A</v>
      </c>
      <c r="B1027" s="55" t="s">
        <v>333</v>
      </c>
      <c r="C1027" s="56" t="s">
        <v>17</v>
      </c>
      <c r="D1027" s="57">
        <v>25.204000000000001</v>
      </c>
      <c r="E1027" s="57">
        <v>0</v>
      </c>
      <c r="F1027" s="57">
        <v>25.204000000000001</v>
      </c>
    </row>
    <row r="1028" spans="1:6" ht="16.8" thickBot="1" x14ac:dyDescent="0.35">
      <c r="A1028" s="43" t="str">
        <f t="shared" ref="A1028:A1091" si="16">IF(OR(D1028&lt;&gt;0,),"A","B")</f>
        <v>A</v>
      </c>
      <c r="B1028" s="44" t="s">
        <v>640</v>
      </c>
      <c r="C1028" s="45" t="s">
        <v>641</v>
      </c>
      <c r="D1028" s="63">
        <v>31698.046010000002</v>
      </c>
      <c r="E1028" s="63">
        <v>31698.046010000002</v>
      </c>
      <c r="F1028" s="63">
        <v>0</v>
      </c>
    </row>
    <row r="1029" spans="1:6" ht="15" thickTop="1" x14ac:dyDescent="0.3">
      <c r="A1029" s="43" t="str">
        <f t="shared" si="16"/>
        <v>A</v>
      </c>
      <c r="B1029" s="55" t="s">
        <v>333</v>
      </c>
      <c r="C1029" s="56" t="s">
        <v>10</v>
      </c>
      <c r="D1029" s="57">
        <v>993.56007</v>
      </c>
      <c r="E1029" s="57">
        <v>993.56007</v>
      </c>
      <c r="F1029" s="57">
        <v>0</v>
      </c>
    </row>
    <row r="1030" spans="1:6" x14ac:dyDescent="0.3">
      <c r="A1030" s="43" t="str">
        <f t="shared" si="16"/>
        <v>A</v>
      </c>
      <c r="B1030" s="59" t="s">
        <v>333</v>
      </c>
      <c r="C1030" s="60" t="s">
        <v>12</v>
      </c>
      <c r="D1030" s="61">
        <v>145.34526</v>
      </c>
      <c r="E1030" s="61">
        <v>145.34526</v>
      </c>
      <c r="F1030" s="61">
        <v>0</v>
      </c>
    </row>
    <row r="1031" spans="1:6" x14ac:dyDescent="0.3">
      <c r="A1031" s="43" t="str">
        <f t="shared" si="16"/>
        <v>A</v>
      </c>
      <c r="B1031" s="59" t="s">
        <v>333</v>
      </c>
      <c r="C1031" s="60" t="s">
        <v>14</v>
      </c>
      <c r="D1031" s="61">
        <v>439.2722</v>
      </c>
      <c r="E1031" s="61">
        <v>439.2722</v>
      </c>
      <c r="F1031" s="61">
        <v>0</v>
      </c>
    </row>
    <row r="1032" spans="1:6" x14ac:dyDescent="0.3">
      <c r="A1032" s="43" t="str">
        <f t="shared" si="16"/>
        <v>A</v>
      </c>
      <c r="B1032" s="59" t="s">
        <v>333</v>
      </c>
      <c r="C1032" s="60" t="s">
        <v>15</v>
      </c>
      <c r="D1032" s="61">
        <v>1.1226100000000001</v>
      </c>
      <c r="E1032" s="61">
        <v>1.1226100000000001</v>
      </c>
      <c r="F1032" s="61">
        <v>0</v>
      </c>
    </row>
    <row r="1033" spans="1:6" x14ac:dyDescent="0.3">
      <c r="A1033" s="43" t="str">
        <f t="shared" si="16"/>
        <v>A</v>
      </c>
      <c r="B1033" s="59" t="s">
        <v>333</v>
      </c>
      <c r="C1033" s="60" t="s">
        <v>16</v>
      </c>
      <c r="D1033" s="61">
        <v>407.82</v>
      </c>
      <c r="E1033" s="61">
        <v>407.82</v>
      </c>
      <c r="F1033" s="61">
        <v>0</v>
      </c>
    </row>
    <row r="1034" spans="1:6" x14ac:dyDescent="0.3">
      <c r="A1034" s="43" t="str">
        <f t="shared" si="16"/>
        <v>A</v>
      </c>
      <c r="B1034" s="55" t="s">
        <v>333</v>
      </c>
      <c r="C1034" s="56" t="s">
        <v>17</v>
      </c>
      <c r="D1034" s="57">
        <v>30704.485940000002</v>
      </c>
      <c r="E1034" s="57">
        <v>30704.485940000002</v>
      </c>
      <c r="F1034" s="57">
        <v>0</v>
      </c>
    </row>
    <row r="1035" spans="1:6" ht="16.8" thickBot="1" x14ac:dyDescent="0.35">
      <c r="A1035" s="43" t="str">
        <f t="shared" si="16"/>
        <v>A</v>
      </c>
      <c r="B1035" s="44" t="s">
        <v>642</v>
      </c>
      <c r="C1035" s="45" t="s">
        <v>643</v>
      </c>
      <c r="D1035" s="63">
        <v>48103.406460000006</v>
      </c>
      <c r="E1035" s="63">
        <v>48103.406460000006</v>
      </c>
      <c r="F1035" s="63">
        <v>0</v>
      </c>
    </row>
    <row r="1036" spans="1:6" ht="15" thickTop="1" x14ac:dyDescent="0.3">
      <c r="A1036" s="43" t="str">
        <f t="shared" si="16"/>
        <v>A</v>
      </c>
      <c r="B1036" s="55" t="s">
        <v>333</v>
      </c>
      <c r="C1036" s="56" t="s">
        <v>10</v>
      </c>
      <c r="D1036" s="57">
        <v>47468.373959999997</v>
      </c>
      <c r="E1036" s="57">
        <v>47468.373959999997</v>
      </c>
      <c r="F1036" s="57">
        <v>0</v>
      </c>
    </row>
    <row r="1037" spans="1:6" x14ac:dyDescent="0.3">
      <c r="A1037" s="43" t="str">
        <f t="shared" si="16"/>
        <v>A</v>
      </c>
      <c r="B1037" s="59" t="s">
        <v>333</v>
      </c>
      <c r="C1037" s="60" t="s">
        <v>11</v>
      </c>
      <c r="D1037" s="61">
        <v>3649.6352099999999</v>
      </c>
      <c r="E1037" s="61">
        <v>3649.6352099999999</v>
      </c>
      <c r="F1037" s="61">
        <v>0</v>
      </c>
    </row>
    <row r="1038" spans="1:6" x14ac:dyDescent="0.3">
      <c r="A1038" s="43" t="str">
        <f t="shared" si="16"/>
        <v>A</v>
      </c>
      <c r="B1038" s="59" t="s">
        <v>333</v>
      </c>
      <c r="C1038" s="60" t="s">
        <v>12</v>
      </c>
      <c r="D1038" s="61">
        <v>3600.7126699999999</v>
      </c>
      <c r="E1038" s="61">
        <v>3600.7126699999999</v>
      </c>
      <c r="F1038" s="61">
        <v>0</v>
      </c>
    </row>
    <row r="1039" spans="1:6" x14ac:dyDescent="0.3">
      <c r="A1039" s="43" t="str">
        <f t="shared" si="16"/>
        <v>A</v>
      </c>
      <c r="B1039" s="59" t="s">
        <v>333</v>
      </c>
      <c r="C1039" s="60" t="s">
        <v>2</v>
      </c>
      <c r="D1039" s="61">
        <v>2.28606</v>
      </c>
      <c r="E1039" s="61">
        <v>2.28606</v>
      </c>
      <c r="F1039" s="61">
        <v>0</v>
      </c>
    </row>
    <row r="1040" spans="1:6" x14ac:dyDescent="0.3">
      <c r="A1040" s="43" t="str">
        <f t="shared" si="16"/>
        <v>A</v>
      </c>
      <c r="B1040" s="59" t="s">
        <v>333</v>
      </c>
      <c r="C1040" s="60" t="s">
        <v>15</v>
      </c>
      <c r="D1040" s="61">
        <v>38105.987309999997</v>
      </c>
      <c r="E1040" s="61">
        <v>38105.987309999997</v>
      </c>
      <c r="F1040" s="61">
        <v>0</v>
      </c>
    </row>
    <row r="1041" spans="1:6" x14ac:dyDescent="0.3">
      <c r="A1041" s="43" t="str">
        <f t="shared" si="16"/>
        <v>A</v>
      </c>
      <c r="B1041" s="59" t="s">
        <v>333</v>
      </c>
      <c r="C1041" s="60" t="s">
        <v>16</v>
      </c>
      <c r="D1041" s="61">
        <v>2109.7527100000002</v>
      </c>
      <c r="E1041" s="61">
        <v>2109.7527100000002</v>
      </c>
      <c r="F1041" s="61">
        <v>0</v>
      </c>
    </row>
    <row r="1042" spans="1:6" x14ac:dyDescent="0.3">
      <c r="A1042" s="43" t="str">
        <f t="shared" si="16"/>
        <v>A</v>
      </c>
      <c r="B1042" s="55" t="s">
        <v>333</v>
      </c>
      <c r="C1042" s="56" t="s">
        <v>17</v>
      </c>
      <c r="D1042" s="57">
        <v>635.03250000000003</v>
      </c>
      <c r="E1042" s="57">
        <v>635.03250000000003</v>
      </c>
      <c r="F1042" s="57">
        <v>0</v>
      </c>
    </row>
    <row r="1043" spans="1:6" ht="33" thickBot="1" x14ac:dyDescent="0.35">
      <c r="A1043" s="43" t="str">
        <f t="shared" si="16"/>
        <v>A</v>
      </c>
      <c r="B1043" s="44" t="s">
        <v>644</v>
      </c>
      <c r="C1043" s="45" t="s">
        <v>645</v>
      </c>
      <c r="D1043" s="63">
        <v>119457.74319999998</v>
      </c>
      <c r="E1043" s="63">
        <v>119457.74319999998</v>
      </c>
      <c r="F1043" s="63">
        <v>0</v>
      </c>
    </row>
    <row r="1044" spans="1:6" ht="15" thickTop="1" x14ac:dyDescent="0.3">
      <c r="A1044" s="43" t="str">
        <f t="shared" si="16"/>
        <v>A</v>
      </c>
      <c r="B1044" s="55" t="s">
        <v>333</v>
      </c>
      <c r="C1044" s="56" t="s">
        <v>10</v>
      </c>
      <c r="D1044" s="57">
        <v>111179.88100999998</v>
      </c>
      <c r="E1044" s="57">
        <v>111179.88100999998</v>
      </c>
      <c r="F1044" s="57">
        <v>0</v>
      </c>
    </row>
    <row r="1045" spans="1:6" x14ac:dyDescent="0.3">
      <c r="A1045" s="43" t="str">
        <f t="shared" si="16"/>
        <v>A</v>
      </c>
      <c r="B1045" s="59" t="s">
        <v>333</v>
      </c>
      <c r="C1045" s="60" t="s">
        <v>12</v>
      </c>
      <c r="D1045" s="61">
        <v>766.77091999999993</v>
      </c>
      <c r="E1045" s="61">
        <v>766.77091999999993</v>
      </c>
      <c r="F1045" s="61">
        <v>0</v>
      </c>
    </row>
    <row r="1046" spans="1:6" x14ac:dyDescent="0.3">
      <c r="A1046" s="43" t="str">
        <f t="shared" si="16"/>
        <v>A</v>
      </c>
      <c r="B1046" s="59" t="s">
        <v>333</v>
      </c>
      <c r="C1046" s="60" t="s">
        <v>15</v>
      </c>
      <c r="D1046" s="61">
        <v>2497.9020499999997</v>
      </c>
      <c r="E1046" s="61">
        <v>2497.9020499999997</v>
      </c>
      <c r="F1046" s="61">
        <v>0</v>
      </c>
    </row>
    <row r="1047" spans="1:6" x14ac:dyDescent="0.3">
      <c r="A1047" s="43" t="str">
        <f t="shared" si="16"/>
        <v>A</v>
      </c>
      <c r="B1047" s="59" t="s">
        <v>333</v>
      </c>
      <c r="C1047" s="60" t="s">
        <v>16</v>
      </c>
      <c r="D1047" s="61">
        <v>107915.20803999998</v>
      </c>
      <c r="E1047" s="61">
        <v>107915.20803999998</v>
      </c>
      <c r="F1047" s="61">
        <v>0</v>
      </c>
    </row>
    <row r="1048" spans="1:6" x14ac:dyDescent="0.3">
      <c r="A1048" s="43" t="str">
        <f t="shared" si="16"/>
        <v>A</v>
      </c>
      <c r="B1048" s="55" t="s">
        <v>333</v>
      </c>
      <c r="C1048" s="56" t="s">
        <v>17</v>
      </c>
      <c r="D1048" s="57">
        <v>8277.8621899999998</v>
      </c>
      <c r="E1048" s="57">
        <v>8277.8621899999998</v>
      </c>
      <c r="F1048" s="57">
        <v>0</v>
      </c>
    </row>
    <row r="1049" spans="1:6" ht="33" thickBot="1" x14ac:dyDescent="0.35">
      <c r="A1049" s="43" t="str">
        <f t="shared" si="16"/>
        <v>A</v>
      </c>
      <c r="B1049" s="44" t="s">
        <v>646</v>
      </c>
      <c r="C1049" s="45" t="s">
        <v>647</v>
      </c>
      <c r="D1049" s="63">
        <v>633.25513000000001</v>
      </c>
      <c r="E1049" s="63">
        <v>633.25513000000001</v>
      </c>
      <c r="F1049" s="63">
        <v>0</v>
      </c>
    </row>
    <row r="1050" spans="1:6" ht="15" thickTop="1" x14ac:dyDescent="0.3">
      <c r="A1050" s="43" t="str">
        <f t="shared" si="16"/>
        <v>A</v>
      </c>
      <c r="B1050" s="55" t="s">
        <v>333</v>
      </c>
      <c r="C1050" s="56" t="s">
        <v>10</v>
      </c>
      <c r="D1050" s="57">
        <v>633.25513000000001</v>
      </c>
      <c r="E1050" s="57">
        <v>633.25513000000001</v>
      </c>
      <c r="F1050" s="57">
        <v>0</v>
      </c>
    </row>
    <row r="1051" spans="1:6" x14ac:dyDescent="0.3">
      <c r="A1051" s="43" t="str">
        <f t="shared" si="16"/>
        <v>A</v>
      </c>
      <c r="B1051" s="59" t="s">
        <v>333</v>
      </c>
      <c r="C1051" s="60" t="s">
        <v>12</v>
      </c>
      <c r="D1051" s="61">
        <v>66.533900000000003</v>
      </c>
      <c r="E1051" s="61">
        <v>66.533900000000003</v>
      </c>
      <c r="F1051" s="61">
        <v>0</v>
      </c>
    </row>
    <row r="1052" spans="1:6" x14ac:dyDescent="0.3">
      <c r="A1052" s="43" t="str">
        <f t="shared" si="16"/>
        <v>A</v>
      </c>
      <c r="B1052" s="59" t="s">
        <v>333</v>
      </c>
      <c r="C1052" s="60" t="s">
        <v>15</v>
      </c>
      <c r="D1052" s="61">
        <v>1.6250899999999999</v>
      </c>
      <c r="E1052" s="61">
        <v>1.6250899999999999</v>
      </c>
      <c r="F1052" s="61">
        <v>0</v>
      </c>
    </row>
    <row r="1053" spans="1:6" x14ac:dyDescent="0.3">
      <c r="A1053" s="43" t="str">
        <f t="shared" si="16"/>
        <v>A</v>
      </c>
      <c r="B1053" s="59" t="s">
        <v>333</v>
      </c>
      <c r="C1053" s="60" t="s">
        <v>16</v>
      </c>
      <c r="D1053" s="61">
        <v>565.09613999999999</v>
      </c>
      <c r="E1053" s="61">
        <v>565.09613999999999</v>
      </c>
      <c r="F1053" s="61">
        <v>0</v>
      </c>
    </row>
    <row r="1054" spans="1:6" ht="16.8" thickBot="1" x14ac:dyDescent="0.35">
      <c r="A1054" s="43" t="str">
        <f t="shared" si="16"/>
        <v>A</v>
      </c>
      <c r="B1054" s="44" t="s">
        <v>648</v>
      </c>
      <c r="C1054" s="45" t="s">
        <v>649</v>
      </c>
      <c r="D1054" s="63">
        <v>8242.7000000000007</v>
      </c>
      <c r="E1054" s="63">
        <v>8242.7000000000007</v>
      </c>
      <c r="F1054" s="63">
        <v>0</v>
      </c>
    </row>
    <row r="1055" spans="1:6" ht="15" thickTop="1" x14ac:dyDescent="0.3">
      <c r="A1055" s="43" t="str">
        <f t="shared" si="16"/>
        <v>A</v>
      </c>
      <c r="B1055" s="55" t="s">
        <v>333</v>
      </c>
      <c r="C1055" s="56" t="s">
        <v>10</v>
      </c>
      <c r="D1055" s="57">
        <v>8242.7000000000007</v>
      </c>
      <c r="E1055" s="57">
        <v>8242.7000000000007</v>
      </c>
      <c r="F1055" s="57">
        <v>0</v>
      </c>
    </row>
    <row r="1056" spans="1:6" x14ac:dyDescent="0.3">
      <c r="A1056" s="43" t="str">
        <f t="shared" si="16"/>
        <v>A</v>
      </c>
      <c r="B1056" s="59" t="s">
        <v>333</v>
      </c>
      <c r="C1056" s="60" t="s">
        <v>12</v>
      </c>
      <c r="D1056" s="61">
        <v>174.4</v>
      </c>
      <c r="E1056" s="61">
        <v>174.4</v>
      </c>
      <c r="F1056" s="61">
        <v>0</v>
      </c>
    </row>
    <row r="1057" spans="1:6" x14ac:dyDescent="0.3">
      <c r="A1057" s="43" t="str">
        <f t="shared" si="16"/>
        <v>A</v>
      </c>
      <c r="B1057" s="59" t="s">
        <v>333</v>
      </c>
      <c r="C1057" s="60" t="s">
        <v>15</v>
      </c>
      <c r="D1057" s="61">
        <v>12</v>
      </c>
      <c r="E1057" s="61">
        <v>12</v>
      </c>
      <c r="F1057" s="61">
        <v>0</v>
      </c>
    </row>
    <row r="1058" spans="1:6" x14ac:dyDescent="0.3">
      <c r="A1058" s="43" t="str">
        <f t="shared" si="16"/>
        <v>A</v>
      </c>
      <c r="B1058" s="59" t="s">
        <v>333</v>
      </c>
      <c r="C1058" s="60" t="s">
        <v>16</v>
      </c>
      <c r="D1058" s="61">
        <v>8056.3</v>
      </c>
      <c r="E1058" s="61">
        <v>8056.3</v>
      </c>
      <c r="F1058" s="61">
        <v>0</v>
      </c>
    </row>
    <row r="1059" spans="1:6" ht="33" thickBot="1" x14ac:dyDescent="0.35">
      <c r="A1059" s="43" t="str">
        <f t="shared" si="16"/>
        <v>A</v>
      </c>
      <c r="B1059" s="44" t="s">
        <v>650</v>
      </c>
      <c r="C1059" s="45" t="s">
        <v>651</v>
      </c>
      <c r="D1059" s="63">
        <v>107663.39687</v>
      </c>
      <c r="E1059" s="63">
        <v>107663.39687</v>
      </c>
      <c r="F1059" s="63">
        <v>0</v>
      </c>
    </row>
    <row r="1060" spans="1:6" ht="15" thickTop="1" x14ac:dyDescent="0.3">
      <c r="A1060" s="43" t="str">
        <f t="shared" si="16"/>
        <v>A</v>
      </c>
      <c r="B1060" s="55" t="s">
        <v>333</v>
      </c>
      <c r="C1060" s="56" t="s">
        <v>10</v>
      </c>
      <c r="D1060" s="57">
        <v>99385.534679999997</v>
      </c>
      <c r="E1060" s="57">
        <v>99385.534679999997</v>
      </c>
      <c r="F1060" s="57">
        <v>0</v>
      </c>
    </row>
    <row r="1061" spans="1:6" x14ac:dyDescent="0.3">
      <c r="A1061" s="43" t="str">
        <f t="shared" si="16"/>
        <v>A</v>
      </c>
      <c r="B1061" s="59" t="s">
        <v>333</v>
      </c>
      <c r="C1061" s="60" t="s">
        <v>12</v>
      </c>
      <c r="D1061" s="61">
        <v>438.46147999999999</v>
      </c>
      <c r="E1061" s="61">
        <v>438.46147999999999</v>
      </c>
      <c r="F1061" s="61">
        <v>0</v>
      </c>
    </row>
    <row r="1062" spans="1:6" x14ac:dyDescent="0.3">
      <c r="A1062" s="43" t="str">
        <f t="shared" si="16"/>
        <v>A</v>
      </c>
      <c r="B1062" s="59" t="s">
        <v>333</v>
      </c>
      <c r="C1062" s="60" t="s">
        <v>15</v>
      </c>
      <c r="D1062" s="61">
        <v>2483.6169599999998</v>
      </c>
      <c r="E1062" s="61">
        <v>2483.6169599999998</v>
      </c>
      <c r="F1062" s="61">
        <v>0</v>
      </c>
    </row>
    <row r="1063" spans="1:6" x14ac:dyDescent="0.3">
      <c r="A1063" s="43" t="str">
        <f t="shared" si="16"/>
        <v>A</v>
      </c>
      <c r="B1063" s="59" t="s">
        <v>333</v>
      </c>
      <c r="C1063" s="60" t="s">
        <v>16</v>
      </c>
      <c r="D1063" s="61">
        <v>96463.45624</v>
      </c>
      <c r="E1063" s="61">
        <v>96463.45624</v>
      </c>
      <c r="F1063" s="61">
        <v>0</v>
      </c>
    </row>
    <row r="1064" spans="1:6" x14ac:dyDescent="0.3">
      <c r="A1064" s="43" t="str">
        <f t="shared" si="16"/>
        <v>A</v>
      </c>
      <c r="B1064" s="55" t="s">
        <v>333</v>
      </c>
      <c r="C1064" s="56" t="s">
        <v>17</v>
      </c>
      <c r="D1064" s="57">
        <v>8277.8621899999998</v>
      </c>
      <c r="E1064" s="57">
        <v>8277.8621899999998</v>
      </c>
      <c r="F1064" s="57">
        <v>0</v>
      </c>
    </row>
    <row r="1065" spans="1:6" ht="33" thickBot="1" x14ac:dyDescent="0.35">
      <c r="A1065" s="43" t="str">
        <f t="shared" si="16"/>
        <v>A</v>
      </c>
      <c r="B1065" s="44" t="s">
        <v>652</v>
      </c>
      <c r="C1065" s="45" t="s">
        <v>653</v>
      </c>
      <c r="D1065" s="63">
        <v>81.920549999999992</v>
      </c>
      <c r="E1065" s="63">
        <v>81.920549999999992</v>
      </c>
      <c r="F1065" s="63">
        <v>0</v>
      </c>
    </row>
    <row r="1066" spans="1:6" ht="15" thickTop="1" x14ac:dyDescent="0.3">
      <c r="A1066" s="43" t="str">
        <f t="shared" si="16"/>
        <v>A</v>
      </c>
      <c r="B1066" s="55" t="s">
        <v>333</v>
      </c>
      <c r="C1066" s="56" t="s">
        <v>10</v>
      </c>
      <c r="D1066" s="57">
        <v>81.920549999999992</v>
      </c>
      <c r="E1066" s="57">
        <v>81.920549999999992</v>
      </c>
      <c r="F1066" s="57">
        <v>0</v>
      </c>
    </row>
    <row r="1067" spans="1:6" x14ac:dyDescent="0.3">
      <c r="A1067" s="43" t="str">
        <f t="shared" si="16"/>
        <v>A</v>
      </c>
      <c r="B1067" s="59" t="s">
        <v>333</v>
      </c>
      <c r="C1067" s="60" t="s">
        <v>12</v>
      </c>
      <c r="D1067" s="61">
        <v>65.740539999999996</v>
      </c>
      <c r="E1067" s="61">
        <v>65.740539999999996</v>
      </c>
      <c r="F1067" s="61">
        <v>0</v>
      </c>
    </row>
    <row r="1068" spans="1:6" x14ac:dyDescent="0.3">
      <c r="A1068" s="43" t="str">
        <f t="shared" si="16"/>
        <v>A</v>
      </c>
      <c r="B1068" s="59" t="s">
        <v>333</v>
      </c>
      <c r="C1068" s="60" t="s">
        <v>15</v>
      </c>
      <c r="D1068" s="61">
        <v>0.66</v>
      </c>
      <c r="E1068" s="61">
        <v>0.66</v>
      </c>
      <c r="F1068" s="61">
        <v>0</v>
      </c>
    </row>
    <row r="1069" spans="1:6" x14ac:dyDescent="0.3">
      <c r="A1069" s="43" t="str">
        <f t="shared" si="16"/>
        <v>A</v>
      </c>
      <c r="B1069" s="59" t="s">
        <v>333</v>
      </c>
      <c r="C1069" s="60" t="s">
        <v>16</v>
      </c>
      <c r="D1069" s="61">
        <v>15.520009999999999</v>
      </c>
      <c r="E1069" s="61">
        <v>15.520009999999999</v>
      </c>
      <c r="F1069" s="61">
        <v>0</v>
      </c>
    </row>
    <row r="1070" spans="1:6" ht="16.8" thickBot="1" x14ac:dyDescent="0.35">
      <c r="A1070" s="43" t="str">
        <f t="shared" si="16"/>
        <v>A</v>
      </c>
      <c r="B1070" s="44" t="s">
        <v>654</v>
      </c>
      <c r="C1070" s="45" t="s">
        <v>655</v>
      </c>
      <c r="D1070" s="63">
        <v>1023.63326</v>
      </c>
      <c r="E1070" s="63">
        <v>1023.63326</v>
      </c>
      <c r="F1070" s="63">
        <v>0</v>
      </c>
    </row>
    <row r="1071" spans="1:6" ht="15" thickTop="1" x14ac:dyDescent="0.3">
      <c r="A1071" s="43" t="str">
        <f t="shared" si="16"/>
        <v>A</v>
      </c>
      <c r="B1071" s="55" t="s">
        <v>333</v>
      </c>
      <c r="C1071" s="56" t="s">
        <v>10</v>
      </c>
      <c r="D1071" s="57">
        <v>1023.63326</v>
      </c>
      <c r="E1071" s="57">
        <v>1023.63326</v>
      </c>
      <c r="F1071" s="57">
        <v>0</v>
      </c>
    </row>
    <row r="1072" spans="1:6" x14ac:dyDescent="0.3">
      <c r="A1072" s="43" t="str">
        <f t="shared" si="16"/>
        <v>A</v>
      </c>
      <c r="B1072" s="59" t="s">
        <v>333</v>
      </c>
      <c r="C1072" s="60" t="s">
        <v>12</v>
      </c>
      <c r="D1072" s="61">
        <v>21.635000000000002</v>
      </c>
      <c r="E1072" s="61">
        <v>21.635000000000002</v>
      </c>
      <c r="F1072" s="61">
        <v>0</v>
      </c>
    </row>
    <row r="1073" spans="1:6" x14ac:dyDescent="0.3">
      <c r="A1073" s="43" t="str">
        <f t="shared" si="16"/>
        <v>A</v>
      </c>
      <c r="B1073" s="59" t="s">
        <v>333</v>
      </c>
      <c r="C1073" s="60" t="s">
        <v>16</v>
      </c>
      <c r="D1073" s="61">
        <v>1001.99826</v>
      </c>
      <c r="E1073" s="61">
        <v>1001.99826</v>
      </c>
      <c r="F1073" s="61">
        <v>0</v>
      </c>
    </row>
    <row r="1074" spans="1:6" ht="65.400000000000006" thickBot="1" x14ac:dyDescent="0.35">
      <c r="A1074" s="43" t="str">
        <f t="shared" si="16"/>
        <v>A</v>
      </c>
      <c r="B1074" s="44" t="s">
        <v>656</v>
      </c>
      <c r="C1074" s="45" t="s">
        <v>657</v>
      </c>
      <c r="D1074" s="63">
        <v>1812.8373899999999</v>
      </c>
      <c r="E1074" s="63">
        <v>1812.8373899999999</v>
      </c>
      <c r="F1074" s="63">
        <v>0</v>
      </c>
    </row>
    <row r="1075" spans="1:6" ht="15" thickTop="1" x14ac:dyDescent="0.3">
      <c r="A1075" s="43" t="str">
        <f t="shared" si="16"/>
        <v>A</v>
      </c>
      <c r="B1075" s="55" t="s">
        <v>333</v>
      </c>
      <c r="C1075" s="56" t="s">
        <v>10</v>
      </c>
      <c r="D1075" s="57">
        <v>1812.8373899999999</v>
      </c>
      <c r="E1075" s="57">
        <v>1812.8373899999999</v>
      </c>
      <c r="F1075" s="57">
        <v>0</v>
      </c>
    </row>
    <row r="1076" spans="1:6" x14ac:dyDescent="0.3">
      <c r="A1076" s="43" t="str">
        <f t="shared" si="16"/>
        <v>A</v>
      </c>
      <c r="B1076" s="59" t="s">
        <v>333</v>
      </c>
      <c r="C1076" s="60" t="s">
        <v>16</v>
      </c>
      <c r="D1076" s="61">
        <v>1812.8373899999999</v>
      </c>
      <c r="E1076" s="61">
        <v>1812.8373899999999</v>
      </c>
      <c r="F1076" s="61">
        <v>0</v>
      </c>
    </row>
    <row r="1077" spans="1:6" ht="16.8" thickBot="1" x14ac:dyDescent="0.35">
      <c r="A1077" s="43" t="str">
        <f t="shared" si="16"/>
        <v>A</v>
      </c>
      <c r="B1077" s="44" t="s">
        <v>658</v>
      </c>
      <c r="C1077" s="45" t="s">
        <v>659</v>
      </c>
      <c r="D1077" s="63">
        <v>178714.42345999996</v>
      </c>
      <c r="E1077" s="63">
        <v>177974.08576999998</v>
      </c>
      <c r="F1077" s="63">
        <v>740.33769000000007</v>
      </c>
    </row>
    <row r="1078" spans="1:6" ht="15" thickTop="1" x14ac:dyDescent="0.3">
      <c r="A1078" s="43" t="str">
        <f t="shared" si="16"/>
        <v>A</v>
      </c>
      <c r="B1078" s="55" t="s">
        <v>333</v>
      </c>
      <c r="C1078" s="56" t="s">
        <v>10</v>
      </c>
      <c r="D1078" s="57">
        <v>161963.26926999993</v>
      </c>
      <c r="E1078" s="57">
        <v>161232.18157999995</v>
      </c>
      <c r="F1078" s="57">
        <v>731.08769000000007</v>
      </c>
    </row>
    <row r="1079" spans="1:6" x14ac:dyDescent="0.3">
      <c r="A1079" s="43" t="str">
        <f t="shared" si="16"/>
        <v>A</v>
      </c>
      <c r="B1079" s="59" t="s">
        <v>333</v>
      </c>
      <c r="C1079" s="60" t="s">
        <v>11</v>
      </c>
      <c r="D1079" s="61">
        <v>12642.333930000001</v>
      </c>
      <c r="E1079" s="61">
        <v>12605.94593</v>
      </c>
      <c r="F1079" s="61">
        <v>36.387999999999998</v>
      </c>
    </row>
    <row r="1080" spans="1:6" x14ac:dyDescent="0.3">
      <c r="A1080" s="43" t="str">
        <f t="shared" si="16"/>
        <v>A</v>
      </c>
      <c r="B1080" s="59" t="s">
        <v>333</v>
      </c>
      <c r="C1080" s="60" t="s">
        <v>12</v>
      </c>
      <c r="D1080" s="61">
        <v>142748.93116999997</v>
      </c>
      <c r="E1080" s="61">
        <v>142158.50817999998</v>
      </c>
      <c r="F1080" s="61">
        <v>590.42299000000003</v>
      </c>
    </row>
    <row r="1081" spans="1:6" x14ac:dyDescent="0.3">
      <c r="A1081" s="43" t="str">
        <f t="shared" si="16"/>
        <v>A</v>
      </c>
      <c r="B1081" s="59" t="s">
        <v>333</v>
      </c>
      <c r="C1081" s="60" t="s">
        <v>2</v>
      </c>
      <c r="D1081" s="61">
        <v>4982.4146700000001</v>
      </c>
      <c r="E1081" s="61">
        <v>4982.4146700000001</v>
      </c>
      <c r="F1081" s="61">
        <v>0</v>
      </c>
    </row>
    <row r="1082" spans="1:6" x14ac:dyDescent="0.3">
      <c r="A1082" s="43" t="str">
        <f t="shared" si="16"/>
        <v>A</v>
      </c>
      <c r="B1082" s="59" t="s">
        <v>333</v>
      </c>
      <c r="C1082" s="60" t="s">
        <v>15</v>
      </c>
      <c r="D1082" s="61">
        <v>296.73794999999996</v>
      </c>
      <c r="E1082" s="61">
        <v>294.73794999999996</v>
      </c>
      <c r="F1082" s="61">
        <v>2</v>
      </c>
    </row>
    <row r="1083" spans="1:6" x14ac:dyDescent="0.3">
      <c r="A1083" s="43" t="str">
        <f t="shared" si="16"/>
        <v>A</v>
      </c>
      <c r="B1083" s="59" t="s">
        <v>333</v>
      </c>
      <c r="C1083" s="60" t="s">
        <v>16</v>
      </c>
      <c r="D1083" s="61">
        <v>1292.8515499999999</v>
      </c>
      <c r="E1083" s="61">
        <v>1190.57485</v>
      </c>
      <c r="F1083" s="61">
        <v>102.27670000000001</v>
      </c>
    </row>
    <row r="1084" spans="1:6" x14ac:dyDescent="0.3">
      <c r="A1084" s="43" t="str">
        <f t="shared" si="16"/>
        <v>A</v>
      </c>
      <c r="B1084" s="55" t="s">
        <v>333</v>
      </c>
      <c r="C1084" s="56" t="s">
        <v>17</v>
      </c>
      <c r="D1084" s="57">
        <v>16751.154190000001</v>
      </c>
      <c r="E1084" s="57">
        <v>16741.904190000001</v>
      </c>
      <c r="F1084" s="57">
        <v>9.25</v>
      </c>
    </row>
    <row r="1085" spans="1:6" ht="16.8" thickBot="1" x14ac:dyDescent="0.35">
      <c r="A1085" s="43" t="str">
        <f t="shared" si="16"/>
        <v>A</v>
      </c>
      <c r="B1085" s="44" t="s">
        <v>660</v>
      </c>
      <c r="C1085" s="45" t="s">
        <v>661</v>
      </c>
      <c r="D1085" s="63">
        <v>177856.42265999995</v>
      </c>
      <c r="E1085" s="63">
        <v>177116.08496999997</v>
      </c>
      <c r="F1085" s="63">
        <v>740.33769000000007</v>
      </c>
    </row>
    <row r="1086" spans="1:6" ht="15" thickTop="1" x14ac:dyDescent="0.3">
      <c r="A1086" s="43" t="str">
        <f t="shared" si="16"/>
        <v>A</v>
      </c>
      <c r="B1086" s="55" t="s">
        <v>333</v>
      </c>
      <c r="C1086" s="56" t="s">
        <v>10</v>
      </c>
      <c r="D1086" s="57">
        <v>161110.24846999993</v>
      </c>
      <c r="E1086" s="57">
        <v>160379.16077999995</v>
      </c>
      <c r="F1086" s="57">
        <v>731.08769000000007</v>
      </c>
    </row>
    <row r="1087" spans="1:6" x14ac:dyDescent="0.3">
      <c r="A1087" s="43" t="str">
        <f t="shared" si="16"/>
        <v>A</v>
      </c>
      <c r="B1087" s="59" t="s">
        <v>333</v>
      </c>
      <c r="C1087" s="60" t="s">
        <v>11</v>
      </c>
      <c r="D1087" s="61">
        <v>12488.02893</v>
      </c>
      <c r="E1087" s="61">
        <v>12451.64093</v>
      </c>
      <c r="F1087" s="61">
        <v>36.387999999999998</v>
      </c>
    </row>
    <row r="1088" spans="1:6" x14ac:dyDescent="0.3">
      <c r="A1088" s="43" t="str">
        <f t="shared" si="16"/>
        <v>A</v>
      </c>
      <c r="B1088" s="59" t="s">
        <v>333</v>
      </c>
      <c r="C1088" s="60" t="s">
        <v>12</v>
      </c>
      <c r="D1088" s="61">
        <v>142056.17950999996</v>
      </c>
      <c r="E1088" s="61">
        <v>141465.75651999997</v>
      </c>
      <c r="F1088" s="61">
        <v>590.42299000000003</v>
      </c>
    </row>
    <row r="1089" spans="1:6" x14ac:dyDescent="0.3">
      <c r="A1089" s="43" t="str">
        <f t="shared" si="16"/>
        <v>A</v>
      </c>
      <c r="B1089" s="59" t="s">
        <v>333</v>
      </c>
      <c r="C1089" s="60" t="s">
        <v>2</v>
      </c>
      <c r="D1089" s="61">
        <v>4981.8445300000003</v>
      </c>
      <c r="E1089" s="61">
        <v>4981.8445300000003</v>
      </c>
      <c r="F1089" s="61">
        <v>0</v>
      </c>
    </row>
    <row r="1090" spans="1:6" x14ac:dyDescent="0.3">
      <c r="A1090" s="43" t="str">
        <f t="shared" si="16"/>
        <v>A</v>
      </c>
      <c r="B1090" s="59" t="s">
        <v>333</v>
      </c>
      <c r="C1090" s="60" t="s">
        <v>15</v>
      </c>
      <c r="D1090" s="61">
        <v>292.06394999999998</v>
      </c>
      <c r="E1090" s="61">
        <v>290.06394999999998</v>
      </c>
      <c r="F1090" s="61">
        <v>2</v>
      </c>
    </row>
    <row r="1091" spans="1:6" x14ac:dyDescent="0.3">
      <c r="A1091" s="43" t="str">
        <f t="shared" si="16"/>
        <v>A</v>
      </c>
      <c r="B1091" s="59" t="s">
        <v>333</v>
      </c>
      <c r="C1091" s="60" t="s">
        <v>16</v>
      </c>
      <c r="D1091" s="61">
        <v>1292.1315500000001</v>
      </c>
      <c r="E1091" s="61">
        <v>1189.8548499999999</v>
      </c>
      <c r="F1091" s="61">
        <v>102.27670000000001</v>
      </c>
    </row>
    <row r="1092" spans="1:6" x14ac:dyDescent="0.3">
      <c r="A1092" s="43" t="str">
        <f t="shared" ref="A1092:A1155" si="17">IF(OR(D1092&lt;&gt;0,),"A","B")</f>
        <v>A</v>
      </c>
      <c r="B1092" s="55" t="s">
        <v>333</v>
      </c>
      <c r="C1092" s="56" t="s">
        <v>17</v>
      </c>
      <c r="D1092" s="57">
        <v>16746.174190000002</v>
      </c>
      <c r="E1092" s="57">
        <v>16736.924190000002</v>
      </c>
      <c r="F1092" s="57">
        <v>9.25</v>
      </c>
    </row>
    <row r="1093" spans="1:6" ht="16.8" thickBot="1" x14ac:dyDescent="0.35">
      <c r="A1093" s="43" t="str">
        <f t="shared" si="17"/>
        <v>A</v>
      </c>
      <c r="B1093" s="44" t="s">
        <v>662</v>
      </c>
      <c r="C1093" s="45" t="s">
        <v>663</v>
      </c>
      <c r="D1093" s="63">
        <v>169155.36334999997</v>
      </c>
      <c r="E1093" s="63">
        <v>169155.36334999997</v>
      </c>
      <c r="F1093" s="63">
        <v>0</v>
      </c>
    </row>
    <row r="1094" spans="1:6" ht="15" thickTop="1" x14ac:dyDescent="0.3">
      <c r="A1094" s="43" t="str">
        <f t="shared" si="17"/>
        <v>A</v>
      </c>
      <c r="B1094" s="55" t="s">
        <v>333</v>
      </c>
      <c r="C1094" s="56" t="s">
        <v>10</v>
      </c>
      <c r="D1094" s="57">
        <v>152440.62415999998</v>
      </c>
      <c r="E1094" s="57">
        <v>152440.62415999998</v>
      </c>
      <c r="F1094" s="57">
        <v>0</v>
      </c>
    </row>
    <row r="1095" spans="1:6" x14ac:dyDescent="0.3">
      <c r="A1095" s="43" t="str">
        <f t="shared" si="17"/>
        <v>A</v>
      </c>
      <c r="B1095" s="59" t="s">
        <v>333</v>
      </c>
      <c r="C1095" s="60" t="s">
        <v>11</v>
      </c>
      <c r="D1095" s="61">
        <v>11946.681130000001</v>
      </c>
      <c r="E1095" s="61">
        <v>11946.681130000001</v>
      </c>
      <c r="F1095" s="61">
        <v>0</v>
      </c>
    </row>
    <row r="1096" spans="1:6" x14ac:dyDescent="0.3">
      <c r="A1096" s="43" t="str">
        <f t="shared" si="17"/>
        <v>A</v>
      </c>
      <c r="B1096" s="59" t="s">
        <v>333</v>
      </c>
      <c r="C1096" s="60" t="s">
        <v>12</v>
      </c>
      <c r="D1096" s="61">
        <v>139866.35757999998</v>
      </c>
      <c r="E1096" s="61">
        <v>139866.35757999998</v>
      </c>
      <c r="F1096" s="61">
        <v>0</v>
      </c>
    </row>
    <row r="1097" spans="1:6" x14ac:dyDescent="0.3">
      <c r="A1097" s="43" t="str">
        <f t="shared" si="17"/>
        <v>A</v>
      </c>
      <c r="B1097" s="59" t="s">
        <v>333</v>
      </c>
      <c r="C1097" s="60" t="s">
        <v>15</v>
      </c>
      <c r="D1097" s="61">
        <v>290.06394999999998</v>
      </c>
      <c r="E1097" s="61">
        <v>290.06394999999998</v>
      </c>
      <c r="F1097" s="61">
        <v>0</v>
      </c>
    </row>
    <row r="1098" spans="1:6" x14ac:dyDescent="0.3">
      <c r="A1098" s="43" t="str">
        <f t="shared" si="17"/>
        <v>A</v>
      </c>
      <c r="B1098" s="59" t="s">
        <v>333</v>
      </c>
      <c r="C1098" s="60" t="s">
        <v>16</v>
      </c>
      <c r="D1098" s="61">
        <v>337.5215</v>
      </c>
      <c r="E1098" s="61">
        <v>337.5215</v>
      </c>
      <c r="F1098" s="61">
        <v>0</v>
      </c>
    </row>
    <row r="1099" spans="1:6" x14ac:dyDescent="0.3">
      <c r="A1099" s="43" t="str">
        <f t="shared" si="17"/>
        <v>A</v>
      </c>
      <c r="B1099" s="55" t="s">
        <v>333</v>
      </c>
      <c r="C1099" s="56" t="s">
        <v>17</v>
      </c>
      <c r="D1099" s="57">
        <v>16714.73919</v>
      </c>
      <c r="E1099" s="57">
        <v>16714.73919</v>
      </c>
      <c r="F1099" s="57">
        <v>0</v>
      </c>
    </row>
    <row r="1100" spans="1:6" ht="33" thickBot="1" x14ac:dyDescent="0.35">
      <c r="A1100" s="43" t="str">
        <f t="shared" si="17"/>
        <v>A</v>
      </c>
      <c r="B1100" s="44" t="s">
        <v>664</v>
      </c>
      <c r="C1100" s="45" t="s">
        <v>665</v>
      </c>
      <c r="D1100" s="63">
        <v>4961.38861</v>
      </c>
      <c r="E1100" s="63">
        <v>4961.38861</v>
      </c>
      <c r="F1100" s="63">
        <v>0</v>
      </c>
    </row>
    <row r="1101" spans="1:6" ht="15" thickTop="1" x14ac:dyDescent="0.3">
      <c r="A1101" s="43" t="str">
        <f t="shared" si="17"/>
        <v>A</v>
      </c>
      <c r="B1101" s="55" t="s">
        <v>333</v>
      </c>
      <c r="C1101" s="56" t="s">
        <v>10</v>
      </c>
      <c r="D1101" s="57">
        <v>4961.38861</v>
      </c>
      <c r="E1101" s="57">
        <v>4961.38861</v>
      </c>
      <c r="F1101" s="57">
        <v>0</v>
      </c>
    </row>
    <row r="1102" spans="1:6" x14ac:dyDescent="0.3">
      <c r="A1102" s="43" t="str">
        <f t="shared" si="17"/>
        <v>A</v>
      </c>
      <c r="B1102" s="59" t="s">
        <v>333</v>
      </c>
      <c r="C1102" s="60" t="s">
        <v>2</v>
      </c>
      <c r="D1102" s="61">
        <v>4961.38861</v>
      </c>
      <c r="E1102" s="61">
        <v>4961.38861</v>
      </c>
      <c r="F1102" s="61">
        <v>0</v>
      </c>
    </row>
    <row r="1103" spans="1:6" ht="33" thickBot="1" x14ac:dyDescent="0.35">
      <c r="A1103" s="43" t="str">
        <f t="shared" si="17"/>
        <v>A</v>
      </c>
      <c r="B1103" s="44" t="s">
        <v>666</v>
      </c>
      <c r="C1103" s="45" t="s">
        <v>667</v>
      </c>
      <c r="D1103" s="63">
        <v>898.31293000000005</v>
      </c>
      <c r="E1103" s="63">
        <v>157.97523999999999</v>
      </c>
      <c r="F1103" s="63">
        <v>740.33769000000007</v>
      </c>
    </row>
    <row r="1104" spans="1:6" ht="15" thickTop="1" x14ac:dyDescent="0.3">
      <c r="A1104" s="43" t="str">
        <f t="shared" si="17"/>
        <v>A</v>
      </c>
      <c r="B1104" s="55" t="s">
        <v>333</v>
      </c>
      <c r="C1104" s="56" t="s">
        <v>10</v>
      </c>
      <c r="D1104" s="57">
        <v>889.06293000000005</v>
      </c>
      <c r="E1104" s="57">
        <v>157.97523999999999</v>
      </c>
      <c r="F1104" s="57">
        <v>731.08769000000007</v>
      </c>
    </row>
    <row r="1105" spans="1:6" x14ac:dyDescent="0.3">
      <c r="A1105" s="43" t="str">
        <f t="shared" si="17"/>
        <v>A</v>
      </c>
      <c r="B1105" s="59" t="s">
        <v>333</v>
      </c>
      <c r="C1105" s="60" t="s">
        <v>11</v>
      </c>
      <c r="D1105" s="61">
        <v>95.919999999999987</v>
      </c>
      <c r="E1105" s="61">
        <v>59.531999999999996</v>
      </c>
      <c r="F1105" s="61">
        <v>36.387999999999998</v>
      </c>
    </row>
    <row r="1106" spans="1:6" x14ac:dyDescent="0.3">
      <c r="A1106" s="43" t="str">
        <f t="shared" si="17"/>
        <v>A</v>
      </c>
      <c r="B1106" s="59" t="s">
        <v>333</v>
      </c>
      <c r="C1106" s="60" t="s">
        <v>12</v>
      </c>
      <c r="D1106" s="61">
        <v>688.86623000000009</v>
      </c>
      <c r="E1106" s="61">
        <v>98.443240000000003</v>
      </c>
      <c r="F1106" s="61">
        <v>590.42299000000003</v>
      </c>
    </row>
    <row r="1107" spans="1:6" x14ac:dyDescent="0.3">
      <c r="A1107" s="43" t="str">
        <f t="shared" si="17"/>
        <v>A</v>
      </c>
      <c r="B1107" s="59" t="s">
        <v>333</v>
      </c>
      <c r="C1107" s="60" t="s">
        <v>15</v>
      </c>
      <c r="D1107" s="61">
        <v>2</v>
      </c>
      <c r="E1107" s="61">
        <v>0</v>
      </c>
      <c r="F1107" s="61">
        <v>2</v>
      </c>
    </row>
    <row r="1108" spans="1:6" x14ac:dyDescent="0.3">
      <c r="A1108" s="43" t="str">
        <f t="shared" si="17"/>
        <v>A</v>
      </c>
      <c r="B1108" s="59" t="s">
        <v>333</v>
      </c>
      <c r="C1108" s="60" t="s">
        <v>16</v>
      </c>
      <c r="D1108" s="61">
        <v>102.27670000000001</v>
      </c>
      <c r="E1108" s="61">
        <v>0</v>
      </c>
      <c r="F1108" s="61">
        <v>102.27670000000001</v>
      </c>
    </row>
    <row r="1109" spans="1:6" x14ac:dyDescent="0.3">
      <c r="A1109" s="43" t="str">
        <f t="shared" si="17"/>
        <v>A</v>
      </c>
      <c r="B1109" s="55" t="s">
        <v>333</v>
      </c>
      <c r="C1109" s="56" t="s">
        <v>17</v>
      </c>
      <c r="D1109" s="57">
        <v>9.25</v>
      </c>
      <c r="E1109" s="57">
        <v>0</v>
      </c>
      <c r="F1109" s="57">
        <v>9.25</v>
      </c>
    </row>
    <row r="1110" spans="1:6" ht="16.8" thickBot="1" x14ac:dyDescent="0.35">
      <c r="A1110" s="43" t="str">
        <f t="shared" si="17"/>
        <v>A</v>
      </c>
      <c r="B1110" s="44" t="s">
        <v>668</v>
      </c>
      <c r="C1110" s="45" t="s">
        <v>669</v>
      </c>
      <c r="D1110" s="63">
        <v>1076.28079</v>
      </c>
      <c r="E1110" s="63">
        <v>1076.28079</v>
      </c>
      <c r="F1110" s="63">
        <v>0</v>
      </c>
    </row>
    <row r="1111" spans="1:6" ht="15" thickTop="1" x14ac:dyDescent="0.3">
      <c r="A1111" s="43" t="str">
        <f t="shared" si="17"/>
        <v>A</v>
      </c>
      <c r="B1111" s="55" t="s">
        <v>333</v>
      </c>
      <c r="C1111" s="56" t="s">
        <v>10</v>
      </c>
      <c r="D1111" s="57">
        <v>1076.28079</v>
      </c>
      <c r="E1111" s="57">
        <v>1076.28079</v>
      </c>
      <c r="F1111" s="57">
        <v>0</v>
      </c>
    </row>
    <row r="1112" spans="1:6" x14ac:dyDescent="0.3">
      <c r="A1112" s="43" t="str">
        <f t="shared" si="17"/>
        <v>A</v>
      </c>
      <c r="B1112" s="59" t="s">
        <v>333</v>
      </c>
      <c r="C1112" s="60" t="s">
        <v>12</v>
      </c>
      <c r="D1112" s="61">
        <v>359.70278999999999</v>
      </c>
      <c r="E1112" s="61">
        <v>359.70278999999999</v>
      </c>
      <c r="F1112" s="61">
        <v>0</v>
      </c>
    </row>
    <row r="1113" spans="1:6" x14ac:dyDescent="0.3">
      <c r="A1113" s="43" t="str">
        <f t="shared" si="17"/>
        <v>A</v>
      </c>
      <c r="B1113" s="59" t="s">
        <v>333</v>
      </c>
      <c r="C1113" s="60" t="s">
        <v>16</v>
      </c>
      <c r="D1113" s="61">
        <v>716.57799999999997</v>
      </c>
      <c r="E1113" s="61">
        <v>716.57799999999997</v>
      </c>
      <c r="F1113" s="61">
        <v>0</v>
      </c>
    </row>
    <row r="1114" spans="1:6" ht="49.2" thickBot="1" x14ac:dyDescent="0.35">
      <c r="A1114" s="43" t="str">
        <f t="shared" si="17"/>
        <v>A</v>
      </c>
      <c r="B1114" s="44" t="s">
        <v>670</v>
      </c>
      <c r="C1114" s="45" t="s">
        <v>671</v>
      </c>
      <c r="D1114" s="63">
        <v>1765.07698</v>
      </c>
      <c r="E1114" s="63">
        <v>1765.07698</v>
      </c>
      <c r="F1114" s="63">
        <v>0</v>
      </c>
    </row>
    <row r="1115" spans="1:6" ht="15" thickTop="1" x14ac:dyDescent="0.3">
      <c r="A1115" s="43" t="str">
        <f t="shared" si="17"/>
        <v>A</v>
      </c>
      <c r="B1115" s="55" t="s">
        <v>333</v>
      </c>
      <c r="C1115" s="56" t="s">
        <v>10</v>
      </c>
      <c r="D1115" s="57">
        <v>1742.8919800000001</v>
      </c>
      <c r="E1115" s="57">
        <v>1742.8919800000001</v>
      </c>
      <c r="F1115" s="57">
        <v>0</v>
      </c>
    </row>
    <row r="1116" spans="1:6" x14ac:dyDescent="0.3">
      <c r="A1116" s="43" t="str">
        <f t="shared" si="17"/>
        <v>A</v>
      </c>
      <c r="B1116" s="59" t="s">
        <v>333</v>
      </c>
      <c r="C1116" s="60" t="s">
        <v>11</v>
      </c>
      <c r="D1116" s="61">
        <v>445.42779999999999</v>
      </c>
      <c r="E1116" s="61">
        <v>445.42779999999999</v>
      </c>
      <c r="F1116" s="61">
        <v>0</v>
      </c>
    </row>
    <row r="1117" spans="1:6" x14ac:dyDescent="0.3">
      <c r="A1117" s="43" t="str">
        <f t="shared" si="17"/>
        <v>A</v>
      </c>
      <c r="B1117" s="59" t="s">
        <v>333</v>
      </c>
      <c r="C1117" s="60" t="s">
        <v>12</v>
      </c>
      <c r="D1117" s="61">
        <v>1141.2529100000002</v>
      </c>
      <c r="E1117" s="61">
        <v>1141.2529100000002</v>
      </c>
      <c r="F1117" s="61">
        <v>0</v>
      </c>
    </row>
    <row r="1118" spans="1:6" x14ac:dyDescent="0.3">
      <c r="A1118" s="43" t="str">
        <f t="shared" si="17"/>
        <v>A</v>
      </c>
      <c r="B1118" s="59" t="s">
        <v>333</v>
      </c>
      <c r="C1118" s="60" t="s">
        <v>2</v>
      </c>
      <c r="D1118" s="61">
        <v>20.455919999999999</v>
      </c>
      <c r="E1118" s="61">
        <v>20.455919999999999</v>
      </c>
      <c r="F1118" s="61">
        <v>0</v>
      </c>
    </row>
    <row r="1119" spans="1:6" x14ac:dyDescent="0.3">
      <c r="A1119" s="43" t="str">
        <f t="shared" si="17"/>
        <v>A</v>
      </c>
      <c r="B1119" s="59" t="s">
        <v>333</v>
      </c>
      <c r="C1119" s="60" t="s">
        <v>16</v>
      </c>
      <c r="D1119" s="61">
        <v>135.75535000000002</v>
      </c>
      <c r="E1119" s="61">
        <v>135.75535000000002</v>
      </c>
      <c r="F1119" s="61">
        <v>0</v>
      </c>
    </row>
    <row r="1120" spans="1:6" x14ac:dyDescent="0.3">
      <c r="A1120" s="43" t="str">
        <f t="shared" si="17"/>
        <v>A</v>
      </c>
      <c r="B1120" s="55" t="s">
        <v>333</v>
      </c>
      <c r="C1120" s="56" t="s">
        <v>17</v>
      </c>
      <c r="D1120" s="57">
        <v>22.184999999999999</v>
      </c>
      <c r="E1120" s="57">
        <v>22.184999999999999</v>
      </c>
      <c r="F1120" s="57">
        <v>0</v>
      </c>
    </row>
    <row r="1121" spans="1:6" ht="33" thickBot="1" x14ac:dyDescent="0.35">
      <c r="A1121" s="43" t="str">
        <f t="shared" si="17"/>
        <v>A</v>
      </c>
      <c r="B1121" s="44" t="s">
        <v>672</v>
      </c>
      <c r="C1121" s="45" t="s">
        <v>673</v>
      </c>
      <c r="D1121" s="63">
        <v>858.00080000000003</v>
      </c>
      <c r="E1121" s="63">
        <v>858.00080000000003</v>
      </c>
      <c r="F1121" s="63">
        <v>0</v>
      </c>
    </row>
    <row r="1122" spans="1:6" ht="15" thickTop="1" x14ac:dyDescent="0.3">
      <c r="A1122" s="43" t="str">
        <f t="shared" si="17"/>
        <v>A</v>
      </c>
      <c r="B1122" s="55" t="s">
        <v>333</v>
      </c>
      <c r="C1122" s="56" t="s">
        <v>10</v>
      </c>
      <c r="D1122" s="57">
        <v>853.02080000000001</v>
      </c>
      <c r="E1122" s="57">
        <v>853.02080000000001</v>
      </c>
      <c r="F1122" s="57">
        <v>0</v>
      </c>
    </row>
    <row r="1123" spans="1:6" x14ac:dyDescent="0.3">
      <c r="A1123" s="43" t="str">
        <f t="shared" si="17"/>
        <v>A</v>
      </c>
      <c r="B1123" s="59" t="s">
        <v>333</v>
      </c>
      <c r="C1123" s="60" t="s">
        <v>11</v>
      </c>
      <c r="D1123" s="61">
        <v>154.30500000000001</v>
      </c>
      <c r="E1123" s="61">
        <v>154.30500000000001</v>
      </c>
      <c r="F1123" s="61">
        <v>0</v>
      </c>
    </row>
    <row r="1124" spans="1:6" x14ac:dyDescent="0.3">
      <c r="A1124" s="43" t="str">
        <f t="shared" si="17"/>
        <v>A</v>
      </c>
      <c r="B1124" s="59" t="s">
        <v>333</v>
      </c>
      <c r="C1124" s="60" t="s">
        <v>12</v>
      </c>
      <c r="D1124" s="61">
        <v>692.75166000000002</v>
      </c>
      <c r="E1124" s="61">
        <v>692.75166000000002</v>
      </c>
      <c r="F1124" s="61">
        <v>0</v>
      </c>
    </row>
    <row r="1125" spans="1:6" x14ac:dyDescent="0.3">
      <c r="A1125" s="43" t="str">
        <f t="shared" si="17"/>
        <v>A</v>
      </c>
      <c r="B1125" s="59" t="s">
        <v>333</v>
      </c>
      <c r="C1125" s="60" t="s">
        <v>2</v>
      </c>
      <c r="D1125" s="61">
        <v>0.57013999999999998</v>
      </c>
      <c r="E1125" s="61">
        <v>0.57013999999999998</v>
      </c>
      <c r="F1125" s="61">
        <v>0</v>
      </c>
    </row>
    <row r="1126" spans="1:6" x14ac:dyDescent="0.3">
      <c r="A1126" s="43" t="str">
        <f t="shared" si="17"/>
        <v>A</v>
      </c>
      <c r="B1126" s="59" t="s">
        <v>333</v>
      </c>
      <c r="C1126" s="60" t="s">
        <v>15</v>
      </c>
      <c r="D1126" s="61">
        <v>4.6740000000000004</v>
      </c>
      <c r="E1126" s="61">
        <v>4.6740000000000004</v>
      </c>
      <c r="F1126" s="61">
        <v>0</v>
      </c>
    </row>
    <row r="1127" spans="1:6" x14ac:dyDescent="0.3">
      <c r="A1127" s="43" t="str">
        <f t="shared" si="17"/>
        <v>A</v>
      </c>
      <c r="B1127" s="59" t="s">
        <v>333</v>
      </c>
      <c r="C1127" s="60" t="s">
        <v>16</v>
      </c>
      <c r="D1127" s="61">
        <v>0.72</v>
      </c>
      <c r="E1127" s="61">
        <v>0.72</v>
      </c>
      <c r="F1127" s="61">
        <v>0</v>
      </c>
    </row>
    <row r="1128" spans="1:6" x14ac:dyDescent="0.3">
      <c r="A1128" s="43" t="str">
        <f t="shared" si="17"/>
        <v>A</v>
      </c>
      <c r="B1128" s="55" t="s">
        <v>333</v>
      </c>
      <c r="C1128" s="56" t="s">
        <v>17</v>
      </c>
      <c r="D1128" s="57">
        <v>4.9800000000000004</v>
      </c>
      <c r="E1128" s="57">
        <v>4.9800000000000004</v>
      </c>
      <c r="F1128" s="57">
        <v>0</v>
      </c>
    </row>
    <row r="1129" spans="1:6" ht="16.8" thickBot="1" x14ac:dyDescent="0.35">
      <c r="A1129" s="43" t="str">
        <f t="shared" si="17"/>
        <v>A</v>
      </c>
      <c r="B1129" s="44" t="s">
        <v>674</v>
      </c>
      <c r="C1129" s="45" t="s">
        <v>675</v>
      </c>
      <c r="D1129" s="63">
        <v>1106523.05045</v>
      </c>
      <c r="E1129" s="63">
        <v>1089355.2818400001</v>
      </c>
      <c r="F1129" s="63">
        <v>17167.768609999999</v>
      </c>
    </row>
    <row r="1130" spans="1:6" ht="15" thickTop="1" x14ac:dyDescent="0.3">
      <c r="A1130" s="43" t="str">
        <f t="shared" si="17"/>
        <v>A</v>
      </c>
      <c r="B1130" s="55" t="s">
        <v>333</v>
      </c>
      <c r="C1130" s="56" t="s">
        <v>10</v>
      </c>
      <c r="D1130" s="57">
        <v>783546.18744000001</v>
      </c>
      <c r="E1130" s="57">
        <v>769037.55197000003</v>
      </c>
      <c r="F1130" s="57">
        <v>14508.635470000001</v>
      </c>
    </row>
    <row r="1131" spans="1:6" x14ac:dyDescent="0.3">
      <c r="A1131" s="43" t="str">
        <f t="shared" si="17"/>
        <v>A</v>
      </c>
      <c r="B1131" s="59" t="s">
        <v>333</v>
      </c>
      <c r="C1131" s="60" t="s">
        <v>11</v>
      </c>
      <c r="D1131" s="61">
        <v>471406.24709000002</v>
      </c>
      <c r="E1131" s="61">
        <v>465093.29613000003</v>
      </c>
      <c r="F1131" s="61">
        <v>6312.9509600000001</v>
      </c>
    </row>
    <row r="1132" spans="1:6" x14ac:dyDescent="0.3">
      <c r="A1132" s="43" t="str">
        <f t="shared" si="17"/>
        <v>A</v>
      </c>
      <c r="B1132" s="59" t="s">
        <v>333</v>
      </c>
      <c r="C1132" s="60" t="s">
        <v>12</v>
      </c>
      <c r="D1132" s="61">
        <v>270018.61620000005</v>
      </c>
      <c r="E1132" s="61">
        <v>263024.30154000007</v>
      </c>
      <c r="F1132" s="61">
        <v>6994.3146599999991</v>
      </c>
    </row>
    <row r="1133" spans="1:6" x14ac:dyDescent="0.3">
      <c r="A1133" s="43" t="str">
        <f t="shared" si="17"/>
        <v>A</v>
      </c>
      <c r="B1133" s="59" t="s">
        <v>333</v>
      </c>
      <c r="C1133" s="60" t="s">
        <v>2</v>
      </c>
      <c r="D1133" s="61">
        <v>1783.9227500000002</v>
      </c>
      <c r="E1133" s="61">
        <v>1008.54875</v>
      </c>
      <c r="F1133" s="61">
        <v>775.37400000000002</v>
      </c>
    </row>
    <row r="1134" spans="1:6" x14ac:dyDescent="0.3">
      <c r="A1134" s="43" t="str">
        <f t="shared" si="17"/>
        <v>A</v>
      </c>
      <c r="B1134" s="59" t="s">
        <v>333</v>
      </c>
      <c r="C1134" s="60" t="s">
        <v>15</v>
      </c>
      <c r="D1134" s="61">
        <v>11793.546060000002</v>
      </c>
      <c r="E1134" s="61">
        <v>11746.250130000002</v>
      </c>
      <c r="F1134" s="61">
        <v>47.295929999999998</v>
      </c>
    </row>
    <row r="1135" spans="1:6" x14ac:dyDescent="0.3">
      <c r="A1135" s="43" t="str">
        <f t="shared" si="17"/>
        <v>A</v>
      </c>
      <c r="B1135" s="59" t="s">
        <v>333</v>
      </c>
      <c r="C1135" s="60" t="s">
        <v>16</v>
      </c>
      <c r="D1135" s="61">
        <v>28543.855340000002</v>
      </c>
      <c r="E1135" s="61">
        <v>28165.155420000003</v>
      </c>
      <c r="F1135" s="61">
        <v>378.69991999999991</v>
      </c>
    </row>
    <row r="1136" spans="1:6" x14ac:dyDescent="0.3">
      <c r="A1136" s="43" t="str">
        <f t="shared" si="17"/>
        <v>A</v>
      </c>
      <c r="B1136" s="55" t="s">
        <v>333</v>
      </c>
      <c r="C1136" s="56" t="s">
        <v>17</v>
      </c>
      <c r="D1136" s="57">
        <v>312256.06300999998</v>
      </c>
      <c r="E1136" s="57">
        <v>309596.92986999999</v>
      </c>
      <c r="F1136" s="57">
        <v>2659.1331399999999</v>
      </c>
    </row>
    <row r="1137" spans="1:6" x14ac:dyDescent="0.3">
      <c r="A1137" s="43" t="str">
        <f t="shared" si="17"/>
        <v>A</v>
      </c>
      <c r="B1137" s="55" t="s">
        <v>333</v>
      </c>
      <c r="C1137" s="56" t="s">
        <v>18</v>
      </c>
      <c r="D1137" s="57">
        <v>10720.8</v>
      </c>
      <c r="E1137" s="57">
        <v>10720.8</v>
      </c>
      <c r="F1137" s="57">
        <v>0</v>
      </c>
    </row>
    <row r="1138" spans="1:6" ht="16.8" thickBot="1" x14ac:dyDescent="0.35">
      <c r="A1138" s="43" t="str">
        <f t="shared" si="17"/>
        <v>A</v>
      </c>
      <c r="B1138" s="44" t="s">
        <v>676</v>
      </c>
      <c r="C1138" s="45" t="s">
        <v>677</v>
      </c>
      <c r="D1138" s="63">
        <v>390750.39784000005</v>
      </c>
      <c r="E1138" s="63">
        <v>390750.39784000005</v>
      </c>
      <c r="F1138" s="63">
        <v>0</v>
      </c>
    </row>
    <row r="1139" spans="1:6" ht="15" thickTop="1" x14ac:dyDescent="0.3">
      <c r="A1139" s="43" t="str">
        <f t="shared" si="17"/>
        <v>A</v>
      </c>
      <c r="B1139" s="55" t="s">
        <v>333</v>
      </c>
      <c r="C1139" s="56" t="s">
        <v>10</v>
      </c>
      <c r="D1139" s="57">
        <v>390519.94284000003</v>
      </c>
      <c r="E1139" s="57">
        <v>390519.94284000003</v>
      </c>
      <c r="F1139" s="57">
        <v>0</v>
      </c>
    </row>
    <row r="1140" spans="1:6" x14ac:dyDescent="0.3">
      <c r="A1140" s="43" t="str">
        <f t="shared" si="17"/>
        <v>A</v>
      </c>
      <c r="B1140" s="59" t="s">
        <v>333</v>
      </c>
      <c r="C1140" s="60" t="s">
        <v>11</v>
      </c>
      <c r="D1140" s="61">
        <v>357502.64568000002</v>
      </c>
      <c r="E1140" s="61">
        <v>357502.64568000002</v>
      </c>
      <c r="F1140" s="61">
        <v>0</v>
      </c>
    </row>
    <row r="1141" spans="1:6" x14ac:dyDescent="0.3">
      <c r="A1141" s="43" t="str">
        <f t="shared" si="17"/>
        <v>A</v>
      </c>
      <c r="B1141" s="59" t="s">
        <v>333</v>
      </c>
      <c r="C1141" s="60" t="s">
        <v>12</v>
      </c>
      <c r="D1141" s="61">
        <v>31891.548709999999</v>
      </c>
      <c r="E1141" s="61">
        <v>31891.548709999999</v>
      </c>
      <c r="F1141" s="61">
        <v>0</v>
      </c>
    </row>
    <row r="1142" spans="1:6" x14ac:dyDescent="0.3">
      <c r="A1142" s="43" t="str">
        <f t="shared" si="17"/>
        <v>A</v>
      </c>
      <c r="B1142" s="59" t="s">
        <v>333</v>
      </c>
      <c r="C1142" s="60" t="s">
        <v>2</v>
      </c>
      <c r="D1142" s="61">
        <v>1008.54875</v>
      </c>
      <c r="E1142" s="61">
        <v>1008.54875</v>
      </c>
      <c r="F1142" s="61">
        <v>0</v>
      </c>
    </row>
    <row r="1143" spans="1:6" x14ac:dyDescent="0.3">
      <c r="A1143" s="43" t="str">
        <f t="shared" si="17"/>
        <v>A</v>
      </c>
      <c r="B1143" s="59" t="s">
        <v>333</v>
      </c>
      <c r="C1143" s="60" t="s">
        <v>16</v>
      </c>
      <c r="D1143" s="61">
        <v>117.19970000000001</v>
      </c>
      <c r="E1143" s="61">
        <v>117.19970000000001</v>
      </c>
      <c r="F1143" s="61">
        <v>0</v>
      </c>
    </row>
    <row r="1144" spans="1:6" x14ac:dyDescent="0.3">
      <c r="A1144" s="43" t="str">
        <f t="shared" si="17"/>
        <v>A</v>
      </c>
      <c r="B1144" s="55" t="s">
        <v>333</v>
      </c>
      <c r="C1144" s="56" t="s">
        <v>17</v>
      </c>
      <c r="D1144" s="57">
        <v>230.45500000000001</v>
      </c>
      <c r="E1144" s="57">
        <v>230.45500000000001</v>
      </c>
      <c r="F1144" s="57">
        <v>0</v>
      </c>
    </row>
    <row r="1145" spans="1:6" ht="16.8" thickBot="1" x14ac:dyDescent="0.35">
      <c r="A1145" s="43" t="str">
        <f t="shared" si="17"/>
        <v>A</v>
      </c>
      <c r="B1145" s="44" t="s">
        <v>678</v>
      </c>
      <c r="C1145" s="45" t="s">
        <v>679</v>
      </c>
      <c r="D1145" s="63">
        <v>64956.975869999995</v>
      </c>
      <c r="E1145" s="63">
        <v>64660.525499999996</v>
      </c>
      <c r="F1145" s="63">
        <v>296.45037000000002</v>
      </c>
    </row>
    <row r="1146" spans="1:6" ht="15" thickTop="1" x14ac:dyDescent="0.3">
      <c r="A1146" s="43" t="str">
        <f t="shared" si="17"/>
        <v>A</v>
      </c>
      <c r="B1146" s="55" t="s">
        <v>333</v>
      </c>
      <c r="C1146" s="56" t="s">
        <v>10</v>
      </c>
      <c r="D1146" s="57">
        <v>64238.477209999997</v>
      </c>
      <c r="E1146" s="57">
        <v>63986.28484</v>
      </c>
      <c r="F1146" s="57">
        <v>252.19237000000001</v>
      </c>
    </row>
    <row r="1147" spans="1:6" x14ac:dyDescent="0.3">
      <c r="A1147" s="43" t="str">
        <f t="shared" si="17"/>
        <v>A</v>
      </c>
      <c r="B1147" s="59" t="s">
        <v>333</v>
      </c>
      <c r="C1147" s="60" t="s">
        <v>11</v>
      </c>
      <c r="D1147" s="61">
        <v>55890.542449999994</v>
      </c>
      <c r="E1147" s="61">
        <v>55890.542449999994</v>
      </c>
      <c r="F1147" s="61">
        <v>0</v>
      </c>
    </row>
    <row r="1148" spans="1:6" x14ac:dyDescent="0.3">
      <c r="A1148" s="43" t="str">
        <f t="shared" si="17"/>
        <v>A</v>
      </c>
      <c r="B1148" s="59" t="s">
        <v>333</v>
      </c>
      <c r="C1148" s="60" t="s">
        <v>12</v>
      </c>
      <c r="D1148" s="61">
        <v>7169.1730099999995</v>
      </c>
      <c r="E1148" s="61">
        <v>6917.4495299999999</v>
      </c>
      <c r="F1148" s="61">
        <v>251.72348</v>
      </c>
    </row>
    <row r="1149" spans="1:6" x14ac:dyDescent="0.3">
      <c r="A1149" s="43" t="str">
        <f t="shared" si="17"/>
        <v>A</v>
      </c>
      <c r="B1149" s="59" t="s">
        <v>333</v>
      </c>
      <c r="C1149" s="60" t="s">
        <v>15</v>
      </c>
      <c r="D1149" s="61">
        <v>302.28823</v>
      </c>
      <c r="E1149" s="61">
        <v>302.28823</v>
      </c>
      <c r="F1149" s="61">
        <v>0</v>
      </c>
    </row>
    <row r="1150" spans="1:6" x14ac:dyDescent="0.3">
      <c r="A1150" s="43" t="str">
        <f t="shared" si="17"/>
        <v>A</v>
      </c>
      <c r="B1150" s="59" t="s">
        <v>333</v>
      </c>
      <c r="C1150" s="60" t="s">
        <v>16</v>
      </c>
      <c r="D1150" s="61">
        <v>876.47352000000001</v>
      </c>
      <c r="E1150" s="61">
        <v>876.00463000000002</v>
      </c>
      <c r="F1150" s="61">
        <v>0.46888999999999997</v>
      </c>
    </row>
    <row r="1151" spans="1:6" x14ac:dyDescent="0.3">
      <c r="A1151" s="43" t="str">
        <f t="shared" si="17"/>
        <v>A</v>
      </c>
      <c r="B1151" s="55" t="s">
        <v>333</v>
      </c>
      <c r="C1151" s="56" t="s">
        <v>17</v>
      </c>
      <c r="D1151" s="57">
        <v>718.49865999999997</v>
      </c>
      <c r="E1151" s="57">
        <v>674.24065999999993</v>
      </c>
      <c r="F1151" s="57">
        <v>44.258000000000003</v>
      </c>
    </row>
    <row r="1152" spans="1:6" ht="16.8" thickBot="1" x14ac:dyDescent="0.35">
      <c r="A1152" s="43" t="str">
        <f t="shared" si="17"/>
        <v>A</v>
      </c>
      <c r="B1152" s="44" t="s">
        <v>680</v>
      </c>
      <c r="C1152" s="45" t="s">
        <v>681</v>
      </c>
      <c r="D1152" s="63">
        <v>62241.055479999995</v>
      </c>
      <c r="E1152" s="63">
        <v>48437.452449999997</v>
      </c>
      <c r="F1152" s="63">
        <v>13803.60303</v>
      </c>
    </row>
    <row r="1153" spans="1:6" ht="15" thickTop="1" x14ac:dyDescent="0.3">
      <c r="A1153" s="43" t="str">
        <f t="shared" si="17"/>
        <v>A</v>
      </c>
      <c r="B1153" s="55" t="s">
        <v>333</v>
      </c>
      <c r="C1153" s="56" t="s">
        <v>10</v>
      </c>
      <c r="D1153" s="57">
        <v>60296.622520000004</v>
      </c>
      <c r="E1153" s="57">
        <v>47013.019490000006</v>
      </c>
      <c r="F1153" s="57">
        <v>13283.60303</v>
      </c>
    </row>
    <row r="1154" spans="1:6" x14ac:dyDescent="0.3">
      <c r="A1154" s="43" t="str">
        <f t="shared" si="17"/>
        <v>A</v>
      </c>
      <c r="B1154" s="59" t="s">
        <v>333</v>
      </c>
      <c r="C1154" s="60" t="s">
        <v>11</v>
      </c>
      <c r="D1154" s="61">
        <v>10687.18643</v>
      </c>
      <c r="E1154" s="61">
        <v>4516.9785400000001</v>
      </c>
      <c r="F1154" s="61">
        <v>6170.2078899999997</v>
      </c>
    </row>
    <row r="1155" spans="1:6" x14ac:dyDescent="0.3">
      <c r="A1155" s="43" t="str">
        <f t="shared" si="17"/>
        <v>A</v>
      </c>
      <c r="B1155" s="59" t="s">
        <v>333</v>
      </c>
      <c r="C1155" s="60" t="s">
        <v>12</v>
      </c>
      <c r="D1155" s="61">
        <v>11650.903490000001</v>
      </c>
      <c r="E1155" s="61">
        <v>5384.04619</v>
      </c>
      <c r="F1155" s="61">
        <v>6266.8572999999997</v>
      </c>
    </row>
    <row r="1156" spans="1:6" x14ac:dyDescent="0.3">
      <c r="A1156" s="43" t="str">
        <f t="shared" ref="A1156:A1219" si="18">IF(OR(D1156&lt;&gt;0,),"A","B")</f>
        <v>A</v>
      </c>
      <c r="B1156" s="59" t="s">
        <v>333</v>
      </c>
      <c r="C1156" s="60" t="s">
        <v>2</v>
      </c>
      <c r="D1156" s="61">
        <v>775.37400000000002</v>
      </c>
      <c r="E1156" s="61">
        <v>0</v>
      </c>
      <c r="F1156" s="61">
        <v>775.37400000000002</v>
      </c>
    </row>
    <row r="1157" spans="1:6" x14ac:dyDescent="0.3">
      <c r="A1157" s="43" t="str">
        <f t="shared" si="18"/>
        <v>A</v>
      </c>
      <c r="B1157" s="59" t="s">
        <v>333</v>
      </c>
      <c r="C1157" s="60" t="s">
        <v>15</v>
      </c>
      <c r="D1157" s="61">
        <v>10178.257650000001</v>
      </c>
      <c r="E1157" s="61">
        <v>10130.961720000001</v>
      </c>
      <c r="F1157" s="61">
        <v>47.295929999999998</v>
      </c>
    </row>
    <row r="1158" spans="1:6" x14ac:dyDescent="0.3">
      <c r="A1158" s="43" t="str">
        <f t="shared" si="18"/>
        <v>A</v>
      </c>
      <c r="B1158" s="59" t="s">
        <v>333</v>
      </c>
      <c r="C1158" s="60" t="s">
        <v>16</v>
      </c>
      <c r="D1158" s="61">
        <v>27004.900950000003</v>
      </c>
      <c r="E1158" s="61">
        <v>26981.033040000002</v>
      </c>
      <c r="F1158" s="61">
        <v>23.867909999999998</v>
      </c>
    </row>
    <row r="1159" spans="1:6" x14ac:dyDescent="0.3">
      <c r="A1159" s="43" t="str">
        <f t="shared" si="18"/>
        <v>A</v>
      </c>
      <c r="B1159" s="55" t="s">
        <v>333</v>
      </c>
      <c r="C1159" s="56" t="s">
        <v>17</v>
      </c>
      <c r="D1159" s="57">
        <v>1944.4329600000001</v>
      </c>
      <c r="E1159" s="57">
        <v>1424.4329600000001</v>
      </c>
      <c r="F1159" s="57">
        <v>520</v>
      </c>
    </row>
    <row r="1160" spans="1:6" ht="33" thickBot="1" x14ac:dyDescent="0.35">
      <c r="A1160" s="43" t="str">
        <f t="shared" si="18"/>
        <v>A</v>
      </c>
      <c r="B1160" s="44" t="s">
        <v>682</v>
      </c>
      <c r="C1160" s="45" t="s">
        <v>683</v>
      </c>
      <c r="D1160" s="63">
        <v>15181.240600000001</v>
      </c>
      <c r="E1160" s="63">
        <v>15181.240600000001</v>
      </c>
      <c r="F1160" s="63">
        <v>0</v>
      </c>
    </row>
    <row r="1161" spans="1:6" ht="15" thickTop="1" x14ac:dyDescent="0.3">
      <c r="A1161" s="43" t="str">
        <f t="shared" si="18"/>
        <v>A</v>
      </c>
      <c r="B1161" s="55" t="s">
        <v>333</v>
      </c>
      <c r="C1161" s="56" t="s">
        <v>10</v>
      </c>
      <c r="D1161" s="57">
        <v>6878.08356</v>
      </c>
      <c r="E1161" s="57">
        <v>6878.08356</v>
      </c>
      <c r="F1161" s="57">
        <v>0</v>
      </c>
    </row>
    <row r="1162" spans="1:6" x14ac:dyDescent="0.3">
      <c r="A1162" s="43" t="str">
        <f t="shared" si="18"/>
        <v>A</v>
      </c>
      <c r="B1162" s="59" t="s">
        <v>333</v>
      </c>
      <c r="C1162" s="60" t="s">
        <v>11</v>
      </c>
      <c r="D1162" s="61">
        <v>1213.25765</v>
      </c>
      <c r="E1162" s="61">
        <v>1213.25765</v>
      </c>
      <c r="F1162" s="61">
        <v>0</v>
      </c>
    </row>
    <row r="1163" spans="1:6" x14ac:dyDescent="0.3">
      <c r="A1163" s="43" t="str">
        <f t="shared" si="18"/>
        <v>A</v>
      </c>
      <c r="B1163" s="59" t="s">
        <v>333</v>
      </c>
      <c r="C1163" s="60" t="s">
        <v>12</v>
      </c>
      <c r="D1163" s="61">
        <v>5651.4646700000003</v>
      </c>
      <c r="E1163" s="61">
        <v>5651.4646700000003</v>
      </c>
      <c r="F1163" s="61">
        <v>0</v>
      </c>
    </row>
    <row r="1164" spans="1:6" x14ac:dyDescent="0.3">
      <c r="A1164" s="43" t="str">
        <f t="shared" si="18"/>
        <v>A</v>
      </c>
      <c r="B1164" s="59" t="s">
        <v>333</v>
      </c>
      <c r="C1164" s="60" t="s">
        <v>15</v>
      </c>
      <c r="D1164" s="61">
        <v>11.654210000000001</v>
      </c>
      <c r="E1164" s="61">
        <v>11.654210000000001</v>
      </c>
      <c r="F1164" s="61">
        <v>0</v>
      </c>
    </row>
    <row r="1165" spans="1:6" x14ac:dyDescent="0.3">
      <c r="A1165" s="43" t="str">
        <f t="shared" si="18"/>
        <v>A</v>
      </c>
      <c r="B1165" s="59" t="s">
        <v>333</v>
      </c>
      <c r="C1165" s="60" t="s">
        <v>16</v>
      </c>
      <c r="D1165" s="61">
        <v>1.70703</v>
      </c>
      <c r="E1165" s="61">
        <v>1.70703</v>
      </c>
      <c r="F1165" s="61">
        <v>0</v>
      </c>
    </row>
    <row r="1166" spans="1:6" x14ac:dyDescent="0.3">
      <c r="A1166" s="43" t="str">
        <f t="shared" si="18"/>
        <v>A</v>
      </c>
      <c r="B1166" s="55" t="s">
        <v>333</v>
      </c>
      <c r="C1166" s="56" t="s">
        <v>17</v>
      </c>
      <c r="D1166" s="57">
        <v>8303.1570400000001</v>
      </c>
      <c r="E1166" s="57">
        <v>8303.1570400000001</v>
      </c>
      <c r="F1166" s="57">
        <v>0</v>
      </c>
    </row>
    <row r="1167" spans="1:6" ht="16.8" thickBot="1" x14ac:dyDescent="0.35">
      <c r="A1167" s="43" t="str">
        <f t="shared" si="18"/>
        <v>A</v>
      </c>
      <c r="B1167" s="44" t="s">
        <v>684</v>
      </c>
      <c r="C1167" s="45" t="s">
        <v>685</v>
      </c>
      <c r="D1167" s="63">
        <v>111979.69897</v>
      </c>
      <c r="E1167" s="63">
        <v>111979.69897</v>
      </c>
      <c r="F1167" s="63">
        <v>0</v>
      </c>
    </row>
    <row r="1168" spans="1:6" ht="15" thickTop="1" x14ac:dyDescent="0.3">
      <c r="A1168" s="43" t="str">
        <f t="shared" si="18"/>
        <v>A</v>
      </c>
      <c r="B1168" s="55" t="s">
        <v>333</v>
      </c>
      <c r="C1168" s="56" t="s">
        <v>10</v>
      </c>
      <c r="D1168" s="57">
        <v>936.15308000000005</v>
      </c>
      <c r="E1168" s="57">
        <v>936.15308000000005</v>
      </c>
      <c r="F1168" s="57">
        <v>0</v>
      </c>
    </row>
    <row r="1169" spans="1:6" x14ac:dyDescent="0.3">
      <c r="A1169" s="43" t="str">
        <f t="shared" si="18"/>
        <v>A</v>
      </c>
      <c r="B1169" s="59" t="s">
        <v>333</v>
      </c>
      <c r="C1169" s="60" t="s">
        <v>12</v>
      </c>
      <c r="D1169" s="61">
        <v>936.15308000000005</v>
      </c>
      <c r="E1169" s="61">
        <v>936.15308000000005</v>
      </c>
      <c r="F1169" s="61">
        <v>0</v>
      </c>
    </row>
    <row r="1170" spans="1:6" x14ac:dyDescent="0.3">
      <c r="A1170" s="43" t="str">
        <f t="shared" si="18"/>
        <v>A</v>
      </c>
      <c r="B1170" s="55" t="s">
        <v>333</v>
      </c>
      <c r="C1170" s="56" t="s">
        <v>17</v>
      </c>
      <c r="D1170" s="57">
        <v>111043.54588999999</v>
      </c>
      <c r="E1170" s="57">
        <v>111043.54588999999</v>
      </c>
      <c r="F1170" s="57">
        <v>0</v>
      </c>
    </row>
    <row r="1171" spans="1:6" ht="16.8" thickBot="1" x14ac:dyDescent="0.35">
      <c r="A1171" s="43" t="str">
        <f t="shared" si="18"/>
        <v>A</v>
      </c>
      <c r="B1171" s="44" t="s">
        <v>686</v>
      </c>
      <c r="C1171" s="45" t="s">
        <v>687</v>
      </c>
      <c r="D1171" s="63">
        <v>1592.63705</v>
      </c>
      <c r="E1171" s="63">
        <v>1592.63705</v>
      </c>
      <c r="F1171" s="63">
        <v>0</v>
      </c>
    </row>
    <row r="1172" spans="1:6" ht="15" thickTop="1" x14ac:dyDescent="0.3">
      <c r="A1172" s="43" t="str">
        <f t="shared" si="18"/>
        <v>A</v>
      </c>
      <c r="B1172" s="55" t="s">
        <v>333</v>
      </c>
      <c r="C1172" s="56" t="s">
        <v>10</v>
      </c>
      <c r="D1172" s="57">
        <v>1592.63705</v>
      </c>
      <c r="E1172" s="57">
        <v>1592.63705</v>
      </c>
      <c r="F1172" s="57">
        <v>0</v>
      </c>
    </row>
    <row r="1173" spans="1:6" x14ac:dyDescent="0.3">
      <c r="A1173" s="43" t="str">
        <f t="shared" si="18"/>
        <v>A</v>
      </c>
      <c r="B1173" s="59" t="s">
        <v>333</v>
      </c>
      <c r="C1173" s="60" t="s">
        <v>12</v>
      </c>
      <c r="D1173" s="61">
        <v>1592.63705</v>
      </c>
      <c r="E1173" s="61">
        <v>1592.63705</v>
      </c>
      <c r="F1173" s="61">
        <v>0</v>
      </c>
    </row>
    <row r="1174" spans="1:6" ht="33" thickBot="1" x14ac:dyDescent="0.35">
      <c r="A1174" s="43" t="str">
        <f t="shared" si="18"/>
        <v>A</v>
      </c>
      <c r="B1174" s="44" t="s">
        <v>688</v>
      </c>
      <c r="C1174" s="45" t="s">
        <v>689</v>
      </c>
      <c r="D1174" s="63">
        <v>57705.712030000002</v>
      </c>
      <c r="E1174" s="63">
        <v>54637.99682</v>
      </c>
      <c r="F1174" s="63">
        <v>3067.7152099999998</v>
      </c>
    </row>
    <row r="1175" spans="1:6" ht="15" thickTop="1" x14ac:dyDescent="0.3">
      <c r="A1175" s="43" t="str">
        <f t="shared" si="18"/>
        <v>A</v>
      </c>
      <c r="B1175" s="55" t="s">
        <v>333</v>
      </c>
      <c r="C1175" s="56" t="s">
        <v>10</v>
      </c>
      <c r="D1175" s="57">
        <v>40147.620280000003</v>
      </c>
      <c r="E1175" s="57">
        <v>39174.780210000004</v>
      </c>
      <c r="F1175" s="57">
        <v>972.84007000000008</v>
      </c>
    </row>
    <row r="1176" spans="1:6" x14ac:dyDescent="0.3">
      <c r="A1176" s="43" t="str">
        <f t="shared" si="18"/>
        <v>A</v>
      </c>
      <c r="B1176" s="59" t="s">
        <v>333</v>
      </c>
      <c r="C1176" s="60" t="s">
        <v>11</v>
      </c>
      <c r="D1176" s="61">
        <v>8802.5383500000007</v>
      </c>
      <c r="E1176" s="61">
        <v>8659.7952800000003</v>
      </c>
      <c r="F1176" s="61">
        <v>142.74306999999999</v>
      </c>
    </row>
    <row r="1177" spans="1:6" x14ac:dyDescent="0.3">
      <c r="A1177" s="43" t="str">
        <f t="shared" si="18"/>
        <v>A</v>
      </c>
      <c r="B1177" s="59" t="s">
        <v>333</v>
      </c>
      <c r="C1177" s="60" t="s">
        <v>12</v>
      </c>
      <c r="D1177" s="61">
        <v>29568.728710000003</v>
      </c>
      <c r="E1177" s="61">
        <v>29092.994830000003</v>
      </c>
      <c r="F1177" s="61">
        <v>475.73388</v>
      </c>
    </row>
    <row r="1178" spans="1:6" x14ac:dyDescent="0.3">
      <c r="A1178" s="43" t="str">
        <f t="shared" si="18"/>
        <v>A</v>
      </c>
      <c r="B1178" s="59" t="s">
        <v>333</v>
      </c>
      <c r="C1178" s="60" t="s">
        <v>15</v>
      </c>
      <c r="D1178" s="61">
        <v>1301.3459700000001</v>
      </c>
      <c r="E1178" s="61">
        <v>1301.3459700000001</v>
      </c>
      <c r="F1178" s="61">
        <v>0</v>
      </c>
    </row>
    <row r="1179" spans="1:6" x14ac:dyDescent="0.3">
      <c r="A1179" s="43" t="str">
        <f t="shared" si="18"/>
        <v>A</v>
      </c>
      <c r="B1179" s="59" t="s">
        <v>333</v>
      </c>
      <c r="C1179" s="60" t="s">
        <v>16</v>
      </c>
      <c r="D1179" s="61">
        <v>475.00724999999994</v>
      </c>
      <c r="E1179" s="61">
        <v>120.64413</v>
      </c>
      <c r="F1179" s="61">
        <v>354.36311999999992</v>
      </c>
    </row>
    <row r="1180" spans="1:6" x14ac:dyDescent="0.3">
      <c r="A1180" s="43" t="str">
        <f t="shared" si="18"/>
        <v>A</v>
      </c>
      <c r="B1180" s="55" t="s">
        <v>333</v>
      </c>
      <c r="C1180" s="56" t="s">
        <v>17</v>
      </c>
      <c r="D1180" s="57">
        <v>6837.2917500000003</v>
      </c>
      <c r="E1180" s="57">
        <v>4742.4166100000002</v>
      </c>
      <c r="F1180" s="57">
        <v>2094.8751400000001</v>
      </c>
    </row>
    <row r="1181" spans="1:6" x14ac:dyDescent="0.3">
      <c r="A1181" s="43" t="str">
        <f t="shared" si="18"/>
        <v>A</v>
      </c>
      <c r="B1181" s="55" t="s">
        <v>333</v>
      </c>
      <c r="C1181" s="56" t="s">
        <v>18</v>
      </c>
      <c r="D1181" s="57">
        <v>10720.8</v>
      </c>
      <c r="E1181" s="57">
        <v>10720.8</v>
      </c>
      <c r="F1181" s="57">
        <v>0</v>
      </c>
    </row>
    <row r="1182" spans="1:6" ht="16.8" thickBot="1" x14ac:dyDescent="0.35">
      <c r="A1182" s="43" t="str">
        <f t="shared" si="18"/>
        <v>A</v>
      </c>
      <c r="B1182" s="44" t="s">
        <v>690</v>
      </c>
      <c r="C1182" s="45" t="s">
        <v>691</v>
      </c>
      <c r="D1182" s="63">
        <v>168589.16769999999</v>
      </c>
      <c r="E1182" s="63">
        <v>168589.16769999999</v>
      </c>
      <c r="F1182" s="63">
        <v>0</v>
      </c>
    </row>
    <row r="1183" spans="1:6" ht="15" thickTop="1" x14ac:dyDescent="0.3">
      <c r="A1183" s="43" t="str">
        <f t="shared" si="18"/>
        <v>A</v>
      </c>
      <c r="B1183" s="55" t="s">
        <v>333</v>
      </c>
      <c r="C1183" s="56" t="s">
        <v>10</v>
      </c>
      <c r="D1183" s="57">
        <v>524.51769999999999</v>
      </c>
      <c r="E1183" s="57">
        <v>524.51769999999999</v>
      </c>
      <c r="F1183" s="57">
        <v>0</v>
      </c>
    </row>
    <row r="1184" spans="1:6" x14ac:dyDescent="0.3">
      <c r="A1184" s="43" t="str">
        <f t="shared" si="18"/>
        <v>A</v>
      </c>
      <c r="B1184" s="59" t="s">
        <v>333</v>
      </c>
      <c r="C1184" s="60" t="s">
        <v>12</v>
      </c>
      <c r="D1184" s="61">
        <v>524.51769999999999</v>
      </c>
      <c r="E1184" s="61">
        <v>524.51769999999999</v>
      </c>
      <c r="F1184" s="61">
        <v>0</v>
      </c>
    </row>
    <row r="1185" spans="1:6" x14ac:dyDescent="0.3">
      <c r="A1185" s="43" t="str">
        <f t="shared" si="18"/>
        <v>A</v>
      </c>
      <c r="B1185" s="55" t="s">
        <v>333</v>
      </c>
      <c r="C1185" s="56" t="s">
        <v>17</v>
      </c>
      <c r="D1185" s="57">
        <v>168064.65</v>
      </c>
      <c r="E1185" s="57">
        <v>168064.65</v>
      </c>
      <c r="F1185" s="57">
        <v>0</v>
      </c>
    </row>
    <row r="1186" spans="1:6" ht="16.8" thickBot="1" x14ac:dyDescent="0.35">
      <c r="A1186" s="43" t="str">
        <f t="shared" si="18"/>
        <v>A</v>
      </c>
      <c r="B1186" s="44" t="s">
        <v>692</v>
      </c>
      <c r="C1186" s="45" t="s">
        <v>693</v>
      </c>
      <c r="D1186" s="63">
        <v>233526.16490999993</v>
      </c>
      <c r="E1186" s="63">
        <v>233526.16490999993</v>
      </c>
      <c r="F1186" s="63">
        <v>0</v>
      </c>
    </row>
    <row r="1187" spans="1:6" ht="15" thickTop="1" x14ac:dyDescent="0.3">
      <c r="A1187" s="43" t="str">
        <f t="shared" si="18"/>
        <v>A</v>
      </c>
      <c r="B1187" s="55" t="s">
        <v>333</v>
      </c>
      <c r="C1187" s="56" t="s">
        <v>10</v>
      </c>
      <c r="D1187" s="57">
        <v>218412.13320000004</v>
      </c>
      <c r="E1187" s="57">
        <v>218412.13320000004</v>
      </c>
      <c r="F1187" s="57">
        <v>0</v>
      </c>
    </row>
    <row r="1188" spans="1:6" x14ac:dyDescent="0.3">
      <c r="A1188" s="43" t="str">
        <f t="shared" si="18"/>
        <v>A</v>
      </c>
      <c r="B1188" s="59" t="s">
        <v>333</v>
      </c>
      <c r="C1188" s="60" t="s">
        <v>11</v>
      </c>
      <c r="D1188" s="61">
        <v>37310.076529999998</v>
      </c>
      <c r="E1188" s="61">
        <v>37310.076529999998</v>
      </c>
      <c r="F1188" s="61">
        <v>0</v>
      </c>
    </row>
    <row r="1189" spans="1:6" x14ac:dyDescent="0.3">
      <c r="A1189" s="43" t="str">
        <f t="shared" si="18"/>
        <v>A</v>
      </c>
      <c r="B1189" s="59" t="s">
        <v>333</v>
      </c>
      <c r="C1189" s="60" t="s">
        <v>12</v>
      </c>
      <c r="D1189" s="61">
        <v>181033.48978000006</v>
      </c>
      <c r="E1189" s="61">
        <v>181033.48978000006</v>
      </c>
      <c r="F1189" s="61">
        <v>0</v>
      </c>
    </row>
    <row r="1190" spans="1:6" x14ac:dyDescent="0.3">
      <c r="A1190" s="43" t="str">
        <f t="shared" si="18"/>
        <v>A</v>
      </c>
      <c r="B1190" s="59" t="s">
        <v>333</v>
      </c>
      <c r="C1190" s="60" t="s">
        <v>16</v>
      </c>
      <c r="D1190" s="61">
        <v>68.566890000000001</v>
      </c>
      <c r="E1190" s="61">
        <v>68.566890000000001</v>
      </c>
      <c r="F1190" s="61">
        <v>0</v>
      </c>
    </row>
    <row r="1191" spans="1:6" x14ac:dyDescent="0.3">
      <c r="A1191" s="43" t="str">
        <f t="shared" si="18"/>
        <v>A</v>
      </c>
      <c r="B1191" s="55" t="s">
        <v>333</v>
      </c>
      <c r="C1191" s="56" t="s">
        <v>17</v>
      </c>
      <c r="D1191" s="57">
        <v>15114.031709999999</v>
      </c>
      <c r="E1191" s="57">
        <v>15114.031709999999</v>
      </c>
      <c r="F1191" s="57">
        <v>0</v>
      </c>
    </row>
    <row r="1192" spans="1:6" ht="16.8" thickBot="1" x14ac:dyDescent="0.35">
      <c r="A1192" s="43" t="str">
        <f t="shared" si="18"/>
        <v>A</v>
      </c>
      <c r="B1192" s="44" t="s">
        <v>694</v>
      </c>
      <c r="C1192" s="45" t="s">
        <v>695</v>
      </c>
      <c r="D1192" s="63">
        <v>1294436.7732600002</v>
      </c>
      <c r="E1192" s="63">
        <v>967163.89902000001</v>
      </c>
      <c r="F1192" s="63">
        <v>327272.87424000009</v>
      </c>
    </row>
    <row r="1193" spans="1:6" ht="15" thickTop="1" x14ac:dyDescent="0.3">
      <c r="A1193" s="43" t="str">
        <f t="shared" si="18"/>
        <v>A</v>
      </c>
      <c r="B1193" s="55" t="s">
        <v>333</v>
      </c>
      <c r="C1193" s="56" t="s">
        <v>10</v>
      </c>
      <c r="D1193" s="57">
        <v>1112739.3852500003</v>
      </c>
      <c r="E1193" s="57">
        <v>826754.26045000018</v>
      </c>
      <c r="F1193" s="57">
        <v>285985.12480000005</v>
      </c>
    </row>
    <row r="1194" spans="1:6" x14ac:dyDescent="0.3">
      <c r="A1194" s="43" t="str">
        <f t="shared" si="18"/>
        <v>A</v>
      </c>
      <c r="B1194" s="59" t="s">
        <v>333</v>
      </c>
      <c r="C1194" s="60" t="s">
        <v>11</v>
      </c>
      <c r="D1194" s="61">
        <v>687981.64897999994</v>
      </c>
      <c r="E1194" s="61">
        <v>577164.45079999999</v>
      </c>
      <c r="F1194" s="61">
        <v>110817.19817999999</v>
      </c>
    </row>
    <row r="1195" spans="1:6" x14ac:dyDescent="0.3">
      <c r="A1195" s="43" t="str">
        <f t="shared" si="18"/>
        <v>A</v>
      </c>
      <c r="B1195" s="59" t="s">
        <v>333</v>
      </c>
      <c r="C1195" s="60" t="s">
        <v>12</v>
      </c>
      <c r="D1195" s="61">
        <v>306438.51584000007</v>
      </c>
      <c r="E1195" s="61">
        <v>210618.91666000005</v>
      </c>
      <c r="F1195" s="61">
        <v>95819.599180000005</v>
      </c>
    </row>
    <row r="1196" spans="1:6" x14ac:dyDescent="0.3">
      <c r="A1196" s="43" t="str">
        <f t="shared" si="18"/>
        <v>A</v>
      </c>
      <c r="B1196" s="59" t="s">
        <v>333</v>
      </c>
      <c r="C1196" s="60" t="s">
        <v>2</v>
      </c>
      <c r="D1196" s="61">
        <v>51086.58456000001</v>
      </c>
      <c r="E1196" s="61">
        <v>169.98939999999999</v>
      </c>
      <c r="F1196" s="61">
        <v>50916.595160000012</v>
      </c>
    </row>
    <row r="1197" spans="1:6" x14ac:dyDescent="0.3">
      <c r="A1197" s="43" t="str">
        <f t="shared" si="18"/>
        <v>A</v>
      </c>
      <c r="B1197" s="59" t="s">
        <v>333</v>
      </c>
      <c r="C1197" s="60" t="s">
        <v>15</v>
      </c>
      <c r="D1197" s="61">
        <v>15279.793650000001</v>
      </c>
      <c r="E1197" s="61">
        <v>12578.401880000001</v>
      </c>
      <c r="F1197" s="61">
        <v>2701.3917699999997</v>
      </c>
    </row>
    <row r="1198" spans="1:6" x14ac:dyDescent="0.3">
      <c r="A1198" s="43" t="str">
        <f t="shared" si="18"/>
        <v>A</v>
      </c>
      <c r="B1198" s="59" t="s">
        <v>333</v>
      </c>
      <c r="C1198" s="60" t="s">
        <v>16</v>
      </c>
      <c r="D1198" s="61">
        <v>51952.842219999991</v>
      </c>
      <c r="E1198" s="61">
        <v>26222.501709999993</v>
      </c>
      <c r="F1198" s="61">
        <v>25730.340510000002</v>
      </c>
    </row>
    <row r="1199" spans="1:6" x14ac:dyDescent="0.3">
      <c r="A1199" s="43" t="str">
        <f t="shared" si="18"/>
        <v>A</v>
      </c>
      <c r="B1199" s="55" t="s">
        <v>333</v>
      </c>
      <c r="C1199" s="56" t="s">
        <v>17</v>
      </c>
      <c r="D1199" s="57">
        <v>181697.38801000002</v>
      </c>
      <c r="E1199" s="57">
        <v>140409.63857000001</v>
      </c>
      <c r="F1199" s="57">
        <v>41287.749440000007</v>
      </c>
    </row>
    <row r="1200" spans="1:6" ht="33" thickBot="1" x14ac:dyDescent="0.35">
      <c r="A1200" s="43" t="str">
        <f t="shared" si="18"/>
        <v>A</v>
      </c>
      <c r="B1200" s="44" t="s">
        <v>696</v>
      </c>
      <c r="C1200" s="45" t="s">
        <v>697</v>
      </c>
      <c r="D1200" s="63">
        <v>688085.64865999995</v>
      </c>
      <c r="E1200" s="63">
        <v>687936.14865999995</v>
      </c>
      <c r="F1200" s="63">
        <v>149.5</v>
      </c>
    </row>
    <row r="1201" spans="1:6" ht="15" thickTop="1" x14ac:dyDescent="0.3">
      <c r="A1201" s="43" t="str">
        <f t="shared" si="18"/>
        <v>A</v>
      </c>
      <c r="B1201" s="55" t="s">
        <v>333</v>
      </c>
      <c r="C1201" s="56" t="s">
        <v>10</v>
      </c>
      <c r="D1201" s="57">
        <v>596920.8306000001</v>
      </c>
      <c r="E1201" s="57">
        <v>596771.3306000001</v>
      </c>
      <c r="F1201" s="57">
        <v>149.5</v>
      </c>
    </row>
    <row r="1202" spans="1:6" x14ac:dyDescent="0.3">
      <c r="A1202" s="43" t="str">
        <f t="shared" si="18"/>
        <v>A</v>
      </c>
      <c r="B1202" s="59" t="s">
        <v>333</v>
      </c>
      <c r="C1202" s="60" t="s">
        <v>11</v>
      </c>
      <c r="D1202" s="61">
        <v>421497.93024999998</v>
      </c>
      <c r="E1202" s="61">
        <v>421497.93024999998</v>
      </c>
      <c r="F1202" s="61">
        <v>0</v>
      </c>
    </row>
    <row r="1203" spans="1:6" x14ac:dyDescent="0.3">
      <c r="A1203" s="43" t="str">
        <f t="shared" si="18"/>
        <v>A</v>
      </c>
      <c r="B1203" s="59" t="s">
        <v>333</v>
      </c>
      <c r="C1203" s="60" t="s">
        <v>12</v>
      </c>
      <c r="D1203" s="61">
        <v>148095.57482000001</v>
      </c>
      <c r="E1203" s="61">
        <v>147946.07482000001</v>
      </c>
      <c r="F1203" s="61">
        <v>149.5</v>
      </c>
    </row>
    <row r="1204" spans="1:6" x14ac:dyDescent="0.3">
      <c r="A1204" s="43" t="str">
        <f t="shared" si="18"/>
        <v>A</v>
      </c>
      <c r="B1204" s="59" t="s">
        <v>333</v>
      </c>
      <c r="C1204" s="60" t="s">
        <v>2</v>
      </c>
      <c r="D1204" s="61">
        <v>97.245400000000004</v>
      </c>
      <c r="E1204" s="61">
        <v>97.245400000000004</v>
      </c>
      <c r="F1204" s="61">
        <v>0</v>
      </c>
    </row>
    <row r="1205" spans="1:6" x14ac:dyDescent="0.3">
      <c r="A1205" s="43" t="str">
        <f t="shared" si="18"/>
        <v>A</v>
      </c>
      <c r="B1205" s="59" t="s">
        <v>333</v>
      </c>
      <c r="C1205" s="60" t="s">
        <v>15</v>
      </c>
      <c r="D1205" s="61">
        <v>7820.70453</v>
      </c>
      <c r="E1205" s="61">
        <v>7820.70453</v>
      </c>
      <c r="F1205" s="61">
        <v>0</v>
      </c>
    </row>
    <row r="1206" spans="1:6" x14ac:dyDescent="0.3">
      <c r="A1206" s="43" t="str">
        <f t="shared" si="18"/>
        <v>A</v>
      </c>
      <c r="B1206" s="59" t="s">
        <v>333</v>
      </c>
      <c r="C1206" s="60" t="s">
        <v>16</v>
      </c>
      <c r="D1206" s="61">
        <v>19409.375599999992</v>
      </c>
      <c r="E1206" s="61">
        <v>19409.375599999992</v>
      </c>
      <c r="F1206" s="61">
        <v>0</v>
      </c>
    </row>
    <row r="1207" spans="1:6" x14ac:dyDescent="0.3">
      <c r="A1207" s="43" t="str">
        <f t="shared" si="18"/>
        <v>A</v>
      </c>
      <c r="B1207" s="55" t="s">
        <v>333</v>
      </c>
      <c r="C1207" s="56" t="s">
        <v>17</v>
      </c>
      <c r="D1207" s="57">
        <v>91164.818060000005</v>
      </c>
      <c r="E1207" s="57">
        <v>91164.818060000005</v>
      </c>
      <c r="F1207" s="57">
        <v>0</v>
      </c>
    </row>
    <row r="1208" spans="1:6" ht="16.8" thickBot="1" x14ac:dyDescent="0.35">
      <c r="A1208" s="43" t="str">
        <f t="shared" si="18"/>
        <v>A</v>
      </c>
      <c r="B1208" s="44" t="s">
        <v>698</v>
      </c>
      <c r="C1208" s="45" t="s">
        <v>699</v>
      </c>
      <c r="D1208" s="63">
        <v>154479.95192999998</v>
      </c>
      <c r="E1208" s="63">
        <v>154479.95192999998</v>
      </c>
      <c r="F1208" s="63">
        <v>0</v>
      </c>
    </row>
    <row r="1209" spans="1:6" ht="15" thickTop="1" x14ac:dyDescent="0.3">
      <c r="A1209" s="43" t="str">
        <f t="shared" si="18"/>
        <v>A</v>
      </c>
      <c r="B1209" s="55" t="s">
        <v>333</v>
      </c>
      <c r="C1209" s="56" t="s">
        <v>10</v>
      </c>
      <c r="D1209" s="57">
        <v>107708.21563999998</v>
      </c>
      <c r="E1209" s="57">
        <v>107708.21563999998</v>
      </c>
      <c r="F1209" s="57">
        <v>0</v>
      </c>
    </row>
    <row r="1210" spans="1:6" x14ac:dyDescent="0.3">
      <c r="A1210" s="43" t="str">
        <f t="shared" si="18"/>
        <v>A</v>
      </c>
      <c r="B1210" s="59" t="s">
        <v>333</v>
      </c>
      <c r="C1210" s="60" t="s">
        <v>11</v>
      </c>
      <c r="D1210" s="61">
        <v>75024.433799999999</v>
      </c>
      <c r="E1210" s="61">
        <v>75024.433799999999</v>
      </c>
      <c r="F1210" s="61">
        <v>0</v>
      </c>
    </row>
    <row r="1211" spans="1:6" x14ac:dyDescent="0.3">
      <c r="A1211" s="43" t="str">
        <f t="shared" si="18"/>
        <v>A</v>
      </c>
      <c r="B1211" s="59" t="s">
        <v>333</v>
      </c>
      <c r="C1211" s="60" t="s">
        <v>12</v>
      </c>
      <c r="D1211" s="61">
        <v>27180.056430000004</v>
      </c>
      <c r="E1211" s="61">
        <v>27180.056430000004</v>
      </c>
      <c r="F1211" s="61">
        <v>0</v>
      </c>
    </row>
    <row r="1212" spans="1:6" x14ac:dyDescent="0.3">
      <c r="A1212" s="43" t="str">
        <f t="shared" si="18"/>
        <v>A</v>
      </c>
      <c r="B1212" s="59" t="s">
        <v>333</v>
      </c>
      <c r="C1212" s="60" t="s">
        <v>15</v>
      </c>
      <c r="D1212" s="61">
        <v>2494.95208</v>
      </c>
      <c r="E1212" s="61">
        <v>2494.95208</v>
      </c>
      <c r="F1212" s="61">
        <v>0</v>
      </c>
    </row>
    <row r="1213" spans="1:6" x14ac:dyDescent="0.3">
      <c r="A1213" s="43" t="str">
        <f t="shared" si="18"/>
        <v>A</v>
      </c>
      <c r="B1213" s="59" t="s">
        <v>333</v>
      </c>
      <c r="C1213" s="60" t="s">
        <v>16</v>
      </c>
      <c r="D1213" s="61">
        <v>3008.7733300000004</v>
      </c>
      <c r="E1213" s="61">
        <v>3008.7733300000004</v>
      </c>
      <c r="F1213" s="61">
        <v>0</v>
      </c>
    </row>
    <row r="1214" spans="1:6" x14ac:dyDescent="0.3">
      <c r="A1214" s="43" t="str">
        <f t="shared" si="18"/>
        <v>A</v>
      </c>
      <c r="B1214" s="55" t="s">
        <v>333</v>
      </c>
      <c r="C1214" s="56" t="s">
        <v>17</v>
      </c>
      <c r="D1214" s="57">
        <v>46771.736290000001</v>
      </c>
      <c r="E1214" s="57">
        <v>46771.736290000001</v>
      </c>
      <c r="F1214" s="57">
        <v>0</v>
      </c>
    </row>
    <row r="1215" spans="1:6" ht="49.2" thickBot="1" x14ac:dyDescent="0.35">
      <c r="A1215" s="43" t="str">
        <f t="shared" si="18"/>
        <v>A</v>
      </c>
      <c r="B1215" s="44" t="s">
        <v>700</v>
      </c>
      <c r="C1215" s="45" t="s">
        <v>701</v>
      </c>
      <c r="D1215" s="63">
        <v>163211.31378000003</v>
      </c>
      <c r="E1215" s="63">
        <v>11883.28016</v>
      </c>
      <c r="F1215" s="63">
        <v>151328.03362000003</v>
      </c>
    </row>
    <row r="1216" spans="1:6" ht="15" thickTop="1" x14ac:dyDescent="0.3">
      <c r="A1216" s="43" t="str">
        <f t="shared" si="18"/>
        <v>A</v>
      </c>
      <c r="B1216" s="55" t="s">
        <v>333</v>
      </c>
      <c r="C1216" s="56" t="s">
        <v>10</v>
      </c>
      <c r="D1216" s="57">
        <v>155155.65841000003</v>
      </c>
      <c r="E1216" s="57">
        <v>11870.76116</v>
      </c>
      <c r="F1216" s="57">
        <v>143284.89725000004</v>
      </c>
    </row>
    <row r="1217" spans="1:6" x14ac:dyDescent="0.3">
      <c r="A1217" s="43" t="str">
        <f t="shared" si="18"/>
        <v>A</v>
      </c>
      <c r="B1217" s="59" t="s">
        <v>333</v>
      </c>
      <c r="C1217" s="60" t="s">
        <v>11</v>
      </c>
      <c r="D1217" s="61">
        <v>96770.280129999999</v>
      </c>
      <c r="E1217" s="61">
        <v>10469.75251</v>
      </c>
      <c r="F1217" s="61">
        <v>86300.527619999993</v>
      </c>
    </row>
    <row r="1218" spans="1:6" x14ac:dyDescent="0.3">
      <c r="A1218" s="43" t="str">
        <f t="shared" si="18"/>
        <v>A</v>
      </c>
      <c r="B1218" s="59" t="s">
        <v>333</v>
      </c>
      <c r="C1218" s="60" t="s">
        <v>12</v>
      </c>
      <c r="D1218" s="61">
        <v>16334.438550000003</v>
      </c>
      <c r="E1218" s="61">
        <v>658.13729999999998</v>
      </c>
      <c r="F1218" s="61">
        <v>15676.301250000002</v>
      </c>
    </row>
    <row r="1219" spans="1:6" x14ac:dyDescent="0.3">
      <c r="A1219" s="43" t="str">
        <f t="shared" si="18"/>
        <v>A</v>
      </c>
      <c r="B1219" s="59" t="s">
        <v>333</v>
      </c>
      <c r="C1219" s="60" t="s">
        <v>2</v>
      </c>
      <c r="D1219" s="61">
        <v>15843.931260000001</v>
      </c>
      <c r="E1219" s="61">
        <v>0</v>
      </c>
      <c r="F1219" s="61">
        <v>15843.931260000001</v>
      </c>
    </row>
    <row r="1220" spans="1:6" x14ac:dyDescent="0.3">
      <c r="A1220" s="43" t="str">
        <f t="shared" ref="A1220:A1283" si="19">IF(OR(D1220&lt;&gt;0,),"A","B")</f>
        <v>A</v>
      </c>
      <c r="B1220" s="59" t="s">
        <v>333</v>
      </c>
      <c r="C1220" s="60" t="s">
        <v>15</v>
      </c>
      <c r="D1220" s="61">
        <v>2254.3726799999999</v>
      </c>
      <c r="E1220" s="61">
        <v>188.89608999999999</v>
      </c>
      <c r="F1220" s="61">
        <v>2065.4765899999998</v>
      </c>
    </row>
    <row r="1221" spans="1:6" x14ac:dyDescent="0.3">
      <c r="A1221" s="43" t="str">
        <f t="shared" si="19"/>
        <v>A</v>
      </c>
      <c r="B1221" s="59" t="s">
        <v>333</v>
      </c>
      <c r="C1221" s="60" t="s">
        <v>16</v>
      </c>
      <c r="D1221" s="61">
        <v>23952.63579</v>
      </c>
      <c r="E1221" s="61">
        <v>553.97526000000005</v>
      </c>
      <c r="F1221" s="61">
        <v>23398.660530000001</v>
      </c>
    </row>
    <row r="1222" spans="1:6" x14ac:dyDescent="0.3">
      <c r="A1222" s="43" t="str">
        <f t="shared" si="19"/>
        <v>A</v>
      </c>
      <c r="B1222" s="55" t="s">
        <v>333</v>
      </c>
      <c r="C1222" s="56" t="s">
        <v>17</v>
      </c>
      <c r="D1222" s="57">
        <v>8055.6553700000004</v>
      </c>
      <c r="E1222" s="57">
        <v>12.519</v>
      </c>
      <c r="F1222" s="57">
        <v>8043.1363700000002</v>
      </c>
    </row>
    <row r="1223" spans="1:6" ht="65.400000000000006" thickBot="1" x14ac:dyDescent="0.35">
      <c r="A1223" s="43" t="str">
        <f t="shared" si="19"/>
        <v>A</v>
      </c>
      <c r="B1223" s="44" t="s">
        <v>702</v>
      </c>
      <c r="C1223" s="45" t="s">
        <v>703</v>
      </c>
      <c r="D1223" s="63">
        <v>6960.1034799999998</v>
      </c>
      <c r="E1223" s="63">
        <v>6849.7830999999996</v>
      </c>
      <c r="F1223" s="63">
        <v>110.32038</v>
      </c>
    </row>
    <row r="1224" spans="1:6" ht="15" thickTop="1" x14ac:dyDescent="0.3">
      <c r="A1224" s="43" t="str">
        <f t="shared" si="19"/>
        <v>A</v>
      </c>
      <c r="B1224" s="55" t="s">
        <v>333</v>
      </c>
      <c r="C1224" s="56" t="s">
        <v>10</v>
      </c>
      <c r="D1224" s="57">
        <v>6734.4583099999991</v>
      </c>
      <c r="E1224" s="57">
        <v>6628.3259299999991</v>
      </c>
      <c r="F1224" s="57">
        <v>106.13238</v>
      </c>
    </row>
    <row r="1225" spans="1:6" x14ac:dyDescent="0.3">
      <c r="A1225" s="43" t="str">
        <f t="shared" si="19"/>
        <v>A</v>
      </c>
      <c r="B1225" s="59" t="s">
        <v>333</v>
      </c>
      <c r="C1225" s="60" t="s">
        <v>11</v>
      </c>
      <c r="D1225" s="61">
        <v>3053.56909</v>
      </c>
      <c r="E1225" s="61">
        <v>3053.56909</v>
      </c>
      <c r="F1225" s="61">
        <v>0</v>
      </c>
    </row>
    <row r="1226" spans="1:6" x14ac:dyDescent="0.3">
      <c r="A1226" s="43" t="str">
        <f t="shared" si="19"/>
        <v>A</v>
      </c>
      <c r="B1226" s="59" t="s">
        <v>333</v>
      </c>
      <c r="C1226" s="60" t="s">
        <v>12</v>
      </c>
      <c r="D1226" s="61">
        <v>3500.2572100000002</v>
      </c>
      <c r="E1226" s="61">
        <v>3394.6046700000002</v>
      </c>
      <c r="F1226" s="61">
        <v>105.65254</v>
      </c>
    </row>
    <row r="1227" spans="1:6" x14ac:dyDescent="0.3">
      <c r="A1227" s="43" t="str">
        <f t="shared" si="19"/>
        <v>A</v>
      </c>
      <c r="B1227" s="59" t="s">
        <v>333</v>
      </c>
      <c r="C1227" s="60" t="s">
        <v>15</v>
      </c>
      <c r="D1227" s="61">
        <v>49.49306</v>
      </c>
      <c r="E1227" s="61">
        <v>49.49306</v>
      </c>
      <c r="F1227" s="61">
        <v>0</v>
      </c>
    </row>
    <row r="1228" spans="1:6" x14ac:dyDescent="0.3">
      <c r="A1228" s="43" t="str">
        <f t="shared" si="19"/>
        <v>A</v>
      </c>
      <c r="B1228" s="59" t="s">
        <v>333</v>
      </c>
      <c r="C1228" s="60" t="s">
        <v>16</v>
      </c>
      <c r="D1228" s="61">
        <v>131.13894999999999</v>
      </c>
      <c r="E1228" s="61">
        <v>130.65911</v>
      </c>
      <c r="F1228" s="61">
        <v>0.47983999999999999</v>
      </c>
    </row>
    <row r="1229" spans="1:6" x14ac:dyDescent="0.3">
      <c r="A1229" s="43" t="str">
        <f t="shared" si="19"/>
        <v>A</v>
      </c>
      <c r="B1229" s="55" t="s">
        <v>333</v>
      </c>
      <c r="C1229" s="56" t="s">
        <v>17</v>
      </c>
      <c r="D1229" s="57">
        <v>225.64517000000001</v>
      </c>
      <c r="E1229" s="57">
        <v>221.45717000000002</v>
      </c>
      <c r="F1229" s="57">
        <v>4.1879999999999997</v>
      </c>
    </row>
    <row r="1230" spans="1:6" ht="65.400000000000006" thickBot="1" x14ac:dyDescent="0.35">
      <c r="A1230" s="43" t="str">
        <f t="shared" si="19"/>
        <v>A</v>
      </c>
      <c r="B1230" s="44" t="s">
        <v>704</v>
      </c>
      <c r="C1230" s="45" t="s">
        <v>705</v>
      </c>
      <c r="D1230" s="63">
        <v>5421.8813800000007</v>
      </c>
      <c r="E1230" s="63">
        <v>5363.2853800000003</v>
      </c>
      <c r="F1230" s="63">
        <v>58.596000000000004</v>
      </c>
    </row>
    <row r="1231" spans="1:6" ht="15" thickTop="1" x14ac:dyDescent="0.3">
      <c r="A1231" s="43" t="str">
        <f t="shared" si="19"/>
        <v>A</v>
      </c>
      <c r="B1231" s="55" t="s">
        <v>333</v>
      </c>
      <c r="C1231" s="56" t="s">
        <v>10</v>
      </c>
      <c r="D1231" s="57">
        <v>5380.7603800000006</v>
      </c>
      <c r="E1231" s="57">
        <v>5363.2853800000003</v>
      </c>
      <c r="F1231" s="57">
        <v>17.475000000000001</v>
      </c>
    </row>
    <row r="1232" spans="1:6" x14ac:dyDescent="0.3">
      <c r="A1232" s="43" t="str">
        <f t="shared" si="19"/>
        <v>A</v>
      </c>
      <c r="B1232" s="59" t="s">
        <v>333</v>
      </c>
      <c r="C1232" s="60" t="s">
        <v>11</v>
      </c>
      <c r="D1232" s="61">
        <v>940.83014000000003</v>
      </c>
      <c r="E1232" s="61">
        <v>940.83014000000003</v>
      </c>
      <c r="F1232" s="61">
        <v>0</v>
      </c>
    </row>
    <row r="1233" spans="1:6" x14ac:dyDescent="0.3">
      <c r="A1233" s="43" t="str">
        <f t="shared" si="19"/>
        <v>A</v>
      </c>
      <c r="B1233" s="59" t="s">
        <v>333</v>
      </c>
      <c r="C1233" s="60" t="s">
        <v>12</v>
      </c>
      <c r="D1233" s="61">
        <v>4339.6859700000005</v>
      </c>
      <c r="E1233" s="61">
        <v>4322.2109700000001</v>
      </c>
      <c r="F1233" s="61">
        <v>17.475000000000001</v>
      </c>
    </row>
    <row r="1234" spans="1:6" x14ac:dyDescent="0.3">
      <c r="A1234" s="43" t="str">
        <f t="shared" si="19"/>
        <v>A</v>
      </c>
      <c r="B1234" s="59" t="s">
        <v>333</v>
      </c>
      <c r="C1234" s="60" t="s">
        <v>15</v>
      </c>
      <c r="D1234" s="61">
        <v>18.39648</v>
      </c>
      <c r="E1234" s="61">
        <v>18.39648</v>
      </c>
      <c r="F1234" s="61">
        <v>0</v>
      </c>
    </row>
    <row r="1235" spans="1:6" x14ac:dyDescent="0.3">
      <c r="A1235" s="43" t="str">
        <f t="shared" si="19"/>
        <v>A</v>
      </c>
      <c r="B1235" s="59" t="s">
        <v>333</v>
      </c>
      <c r="C1235" s="60" t="s">
        <v>16</v>
      </c>
      <c r="D1235" s="61">
        <v>81.847790000000003</v>
      </c>
      <c r="E1235" s="61">
        <v>81.847790000000003</v>
      </c>
      <c r="F1235" s="61">
        <v>0</v>
      </c>
    </row>
    <row r="1236" spans="1:6" x14ac:dyDescent="0.3">
      <c r="A1236" s="43" t="str">
        <f t="shared" si="19"/>
        <v>A</v>
      </c>
      <c r="B1236" s="55" t="s">
        <v>333</v>
      </c>
      <c r="C1236" s="56" t="s">
        <v>17</v>
      </c>
      <c r="D1236" s="57">
        <v>41.121000000000002</v>
      </c>
      <c r="E1236" s="57">
        <v>0</v>
      </c>
      <c r="F1236" s="57">
        <v>41.121000000000002</v>
      </c>
    </row>
    <row r="1237" spans="1:6" ht="33" thickBot="1" x14ac:dyDescent="0.35">
      <c r="A1237" s="43" t="str">
        <f t="shared" si="19"/>
        <v>A</v>
      </c>
      <c r="B1237" s="44" t="s">
        <v>706</v>
      </c>
      <c r="C1237" s="45" t="s">
        <v>707</v>
      </c>
      <c r="D1237" s="63">
        <v>107123.99679000002</v>
      </c>
      <c r="E1237" s="63">
        <v>100651.44979000001</v>
      </c>
      <c r="F1237" s="63">
        <v>6472.5470000000005</v>
      </c>
    </row>
    <row r="1238" spans="1:6" ht="15" thickTop="1" x14ac:dyDescent="0.3">
      <c r="A1238" s="43" t="str">
        <f t="shared" si="19"/>
        <v>A</v>
      </c>
      <c r="B1238" s="55" t="s">
        <v>333</v>
      </c>
      <c r="C1238" s="56" t="s">
        <v>10</v>
      </c>
      <c r="D1238" s="57">
        <v>104095.30474000001</v>
      </c>
      <c r="E1238" s="57">
        <v>98412.341740000003</v>
      </c>
      <c r="F1238" s="57">
        <v>5682.9630000000006</v>
      </c>
    </row>
    <row r="1239" spans="1:6" x14ac:dyDescent="0.3">
      <c r="A1239" s="43" t="str">
        <f t="shared" si="19"/>
        <v>A</v>
      </c>
      <c r="B1239" s="59" t="s">
        <v>333</v>
      </c>
      <c r="C1239" s="60" t="s">
        <v>11</v>
      </c>
      <c r="D1239" s="61">
        <v>66177.935010000001</v>
      </c>
      <c r="E1239" s="61">
        <v>66177.935010000001</v>
      </c>
      <c r="F1239" s="61">
        <v>0</v>
      </c>
    </row>
    <row r="1240" spans="1:6" x14ac:dyDescent="0.3">
      <c r="A1240" s="43" t="str">
        <f t="shared" si="19"/>
        <v>A</v>
      </c>
      <c r="B1240" s="59" t="s">
        <v>333</v>
      </c>
      <c r="C1240" s="60" t="s">
        <v>12</v>
      </c>
      <c r="D1240" s="61">
        <v>32795.252419999997</v>
      </c>
      <c r="E1240" s="61">
        <v>27117.832469999998</v>
      </c>
      <c r="F1240" s="61">
        <v>5677.4199500000004</v>
      </c>
    </row>
    <row r="1241" spans="1:6" x14ac:dyDescent="0.3">
      <c r="A1241" s="43" t="str">
        <f t="shared" si="19"/>
        <v>A</v>
      </c>
      <c r="B1241" s="59" t="s">
        <v>333</v>
      </c>
      <c r="C1241" s="60" t="s">
        <v>2</v>
      </c>
      <c r="D1241" s="61">
        <v>72.744</v>
      </c>
      <c r="E1241" s="61">
        <v>72.744</v>
      </c>
      <c r="F1241" s="61">
        <v>0</v>
      </c>
    </row>
    <row r="1242" spans="1:6" x14ac:dyDescent="0.3">
      <c r="A1242" s="43" t="str">
        <f t="shared" si="19"/>
        <v>A</v>
      </c>
      <c r="B1242" s="59" t="s">
        <v>333</v>
      </c>
      <c r="C1242" s="60" t="s">
        <v>15</v>
      </c>
      <c r="D1242" s="61">
        <v>2009.5263500000001</v>
      </c>
      <c r="E1242" s="61">
        <v>2005.95964</v>
      </c>
      <c r="F1242" s="61">
        <v>3.56671</v>
      </c>
    </row>
    <row r="1243" spans="1:6" x14ac:dyDescent="0.3">
      <c r="A1243" s="43" t="str">
        <f t="shared" si="19"/>
        <v>A</v>
      </c>
      <c r="B1243" s="59" t="s">
        <v>333</v>
      </c>
      <c r="C1243" s="60" t="s">
        <v>16</v>
      </c>
      <c r="D1243" s="61">
        <v>3039.8469600000003</v>
      </c>
      <c r="E1243" s="61">
        <v>3037.8706200000001</v>
      </c>
      <c r="F1243" s="61">
        <v>1.97634</v>
      </c>
    </row>
    <row r="1244" spans="1:6" x14ac:dyDescent="0.3">
      <c r="A1244" s="43" t="str">
        <f t="shared" si="19"/>
        <v>A</v>
      </c>
      <c r="B1244" s="55" t="s">
        <v>333</v>
      </c>
      <c r="C1244" s="56" t="s">
        <v>17</v>
      </c>
      <c r="D1244" s="57">
        <v>3028.6920499999997</v>
      </c>
      <c r="E1244" s="57">
        <v>2239.1080499999998</v>
      </c>
      <c r="F1244" s="57">
        <v>789.58399999999995</v>
      </c>
    </row>
    <row r="1245" spans="1:6" ht="65.400000000000006" thickBot="1" x14ac:dyDescent="0.35">
      <c r="A1245" s="43" t="str">
        <f t="shared" si="19"/>
        <v>A</v>
      </c>
      <c r="B1245" s="44" t="s">
        <v>1327</v>
      </c>
      <c r="C1245" s="45" t="s">
        <v>1518</v>
      </c>
      <c r="D1245" s="63">
        <v>144133.27244000003</v>
      </c>
      <c r="E1245" s="63">
        <v>0</v>
      </c>
      <c r="F1245" s="63">
        <v>144133.27244000003</v>
      </c>
    </row>
    <row r="1246" spans="1:6" ht="15" thickTop="1" x14ac:dyDescent="0.3">
      <c r="A1246" s="43" t="str">
        <f t="shared" si="19"/>
        <v>A</v>
      </c>
      <c r="B1246" s="55" t="s">
        <v>333</v>
      </c>
      <c r="C1246" s="56" t="s">
        <v>10</v>
      </c>
      <c r="D1246" s="57">
        <v>114928.79698000003</v>
      </c>
      <c r="E1246" s="57">
        <v>0</v>
      </c>
      <c r="F1246" s="57">
        <v>114928.79698000003</v>
      </c>
    </row>
    <row r="1247" spans="1:6" x14ac:dyDescent="0.3">
      <c r="A1247" s="43" t="str">
        <f t="shared" si="19"/>
        <v>A</v>
      </c>
      <c r="B1247" s="59" t="s">
        <v>333</v>
      </c>
      <c r="C1247" s="60" t="s">
        <v>11</v>
      </c>
      <c r="D1247" s="61">
        <v>17147.407380000001</v>
      </c>
      <c r="E1247" s="61">
        <v>0</v>
      </c>
      <c r="F1247" s="61">
        <v>17147.407380000001</v>
      </c>
    </row>
    <row r="1248" spans="1:6" x14ac:dyDescent="0.3">
      <c r="A1248" s="43" t="str">
        <f t="shared" si="19"/>
        <v>A</v>
      </c>
      <c r="B1248" s="59" t="s">
        <v>333</v>
      </c>
      <c r="C1248" s="60" t="s">
        <v>12</v>
      </c>
      <c r="D1248" s="61">
        <v>62596.493130000003</v>
      </c>
      <c r="E1248" s="61">
        <v>0</v>
      </c>
      <c r="F1248" s="61">
        <v>62596.493130000003</v>
      </c>
    </row>
    <row r="1249" spans="1:6" x14ac:dyDescent="0.3">
      <c r="A1249" s="43" t="str">
        <f t="shared" si="19"/>
        <v>A</v>
      </c>
      <c r="B1249" s="59" t="s">
        <v>333</v>
      </c>
      <c r="C1249" s="60" t="s">
        <v>2</v>
      </c>
      <c r="D1249" s="61">
        <v>33435.663900000007</v>
      </c>
      <c r="E1249" s="61">
        <v>0</v>
      </c>
      <c r="F1249" s="61">
        <v>33435.663900000007</v>
      </c>
    </row>
    <row r="1250" spans="1:6" x14ac:dyDescent="0.3">
      <c r="A1250" s="43" t="str">
        <f t="shared" si="19"/>
        <v>A</v>
      </c>
      <c r="B1250" s="59" t="s">
        <v>333</v>
      </c>
      <c r="C1250" s="60" t="s">
        <v>15</v>
      </c>
      <c r="D1250" s="61">
        <v>314.18765000000002</v>
      </c>
      <c r="E1250" s="61">
        <v>0</v>
      </c>
      <c r="F1250" s="61">
        <v>314.18765000000002</v>
      </c>
    </row>
    <row r="1251" spans="1:6" x14ac:dyDescent="0.3">
      <c r="A1251" s="43" t="str">
        <f t="shared" si="19"/>
        <v>A</v>
      </c>
      <c r="B1251" s="59" t="s">
        <v>333</v>
      </c>
      <c r="C1251" s="60" t="s">
        <v>16</v>
      </c>
      <c r="D1251" s="61">
        <v>1435.04492</v>
      </c>
      <c r="E1251" s="61">
        <v>0</v>
      </c>
      <c r="F1251" s="61">
        <v>1435.04492</v>
      </c>
    </row>
    <row r="1252" spans="1:6" x14ac:dyDescent="0.3">
      <c r="A1252" s="43" t="str">
        <f t="shared" si="19"/>
        <v>A</v>
      </c>
      <c r="B1252" s="55" t="s">
        <v>333</v>
      </c>
      <c r="C1252" s="56" t="s">
        <v>17</v>
      </c>
      <c r="D1252" s="57">
        <v>29204.475460000001</v>
      </c>
      <c r="E1252" s="57">
        <v>0</v>
      </c>
      <c r="F1252" s="57">
        <v>29204.475460000001</v>
      </c>
    </row>
    <row r="1253" spans="1:6" ht="33" thickBot="1" x14ac:dyDescent="0.35">
      <c r="A1253" s="43" t="str">
        <f t="shared" si="19"/>
        <v>A</v>
      </c>
      <c r="B1253" s="44" t="s">
        <v>1325</v>
      </c>
      <c r="C1253" s="45" t="s">
        <v>1519</v>
      </c>
      <c r="D1253" s="63">
        <v>25020.604800000005</v>
      </c>
      <c r="E1253" s="63">
        <v>0</v>
      </c>
      <c r="F1253" s="63">
        <v>25020.604800000005</v>
      </c>
    </row>
    <row r="1254" spans="1:6" ht="15" thickTop="1" x14ac:dyDescent="0.3">
      <c r="A1254" s="43" t="str">
        <f t="shared" si="19"/>
        <v>A</v>
      </c>
      <c r="B1254" s="55" t="s">
        <v>333</v>
      </c>
      <c r="C1254" s="56" t="s">
        <v>10</v>
      </c>
      <c r="D1254" s="57">
        <v>21815.360190000003</v>
      </c>
      <c r="E1254" s="57">
        <v>0</v>
      </c>
      <c r="F1254" s="57">
        <v>21815.360190000003</v>
      </c>
    </row>
    <row r="1255" spans="1:6" x14ac:dyDescent="0.3">
      <c r="A1255" s="43" t="str">
        <f t="shared" si="19"/>
        <v>A</v>
      </c>
      <c r="B1255" s="59" t="s">
        <v>333</v>
      </c>
      <c r="C1255" s="60" t="s">
        <v>11</v>
      </c>
      <c r="D1255" s="61">
        <v>7369.2631799999999</v>
      </c>
      <c r="E1255" s="61">
        <v>0</v>
      </c>
      <c r="F1255" s="61">
        <v>7369.2631799999999</v>
      </c>
    </row>
    <row r="1256" spans="1:6" x14ac:dyDescent="0.3">
      <c r="A1256" s="43" t="str">
        <f t="shared" si="19"/>
        <v>A</v>
      </c>
      <c r="B1256" s="59" t="s">
        <v>333</v>
      </c>
      <c r="C1256" s="60" t="s">
        <v>12</v>
      </c>
      <c r="D1256" s="61">
        <v>11596.757310000001</v>
      </c>
      <c r="E1256" s="61">
        <v>0</v>
      </c>
      <c r="F1256" s="61">
        <v>11596.757310000001</v>
      </c>
    </row>
    <row r="1257" spans="1:6" x14ac:dyDescent="0.3">
      <c r="A1257" s="43" t="str">
        <f t="shared" si="19"/>
        <v>A</v>
      </c>
      <c r="B1257" s="59" t="s">
        <v>333</v>
      </c>
      <c r="C1257" s="60" t="s">
        <v>2</v>
      </c>
      <c r="D1257" s="61">
        <v>1637</v>
      </c>
      <c r="E1257" s="61">
        <v>0</v>
      </c>
      <c r="F1257" s="61">
        <v>1637</v>
      </c>
    </row>
    <row r="1258" spans="1:6" x14ac:dyDescent="0.3">
      <c r="A1258" s="43" t="str">
        <f t="shared" si="19"/>
        <v>A</v>
      </c>
      <c r="B1258" s="59" t="s">
        <v>333</v>
      </c>
      <c r="C1258" s="60" t="s">
        <v>15</v>
      </c>
      <c r="D1258" s="61">
        <v>318.16082</v>
      </c>
      <c r="E1258" s="61">
        <v>0</v>
      </c>
      <c r="F1258" s="61">
        <v>318.16082</v>
      </c>
    </row>
    <row r="1259" spans="1:6" x14ac:dyDescent="0.3">
      <c r="A1259" s="43" t="str">
        <f t="shared" si="19"/>
        <v>A</v>
      </c>
      <c r="B1259" s="59" t="s">
        <v>333</v>
      </c>
      <c r="C1259" s="60" t="s">
        <v>16</v>
      </c>
      <c r="D1259" s="61">
        <v>894.17888000000005</v>
      </c>
      <c r="E1259" s="61">
        <v>0</v>
      </c>
      <c r="F1259" s="61">
        <v>894.17888000000005</v>
      </c>
    </row>
    <row r="1260" spans="1:6" x14ac:dyDescent="0.3">
      <c r="A1260" s="43" t="str">
        <f t="shared" si="19"/>
        <v>A</v>
      </c>
      <c r="B1260" s="55" t="s">
        <v>333</v>
      </c>
      <c r="C1260" s="56" t="s">
        <v>17</v>
      </c>
      <c r="D1260" s="57">
        <v>3205.2446100000002</v>
      </c>
      <c r="E1260" s="57">
        <v>0</v>
      </c>
      <c r="F1260" s="57">
        <v>3205.2446100000002</v>
      </c>
    </row>
    <row r="1261" spans="1:6" ht="33" thickBot="1" x14ac:dyDescent="0.35">
      <c r="A1261" s="43" t="str">
        <f t="shared" si="19"/>
        <v>A</v>
      </c>
      <c r="B1261" s="44" t="s">
        <v>708</v>
      </c>
      <c r="C1261" s="45" t="s">
        <v>709</v>
      </c>
      <c r="D1261" s="63">
        <v>847072.24962000013</v>
      </c>
      <c r="E1261" s="63">
        <v>760420.31454000017</v>
      </c>
      <c r="F1261" s="63">
        <v>86651.93508000001</v>
      </c>
    </row>
    <row r="1262" spans="1:6" ht="15" thickTop="1" x14ac:dyDescent="0.3">
      <c r="A1262" s="43" t="str">
        <f t="shared" si="19"/>
        <v>A</v>
      </c>
      <c r="B1262" s="55" t="s">
        <v>333</v>
      </c>
      <c r="C1262" s="56" t="s">
        <v>10</v>
      </c>
      <c r="D1262" s="57">
        <v>786041.31388000003</v>
      </c>
      <c r="E1262" s="57">
        <v>703012.83370000008</v>
      </c>
      <c r="F1262" s="57">
        <v>83028.480179999984</v>
      </c>
    </row>
    <row r="1263" spans="1:6" x14ac:dyDescent="0.3">
      <c r="A1263" s="43" t="str">
        <f t="shared" si="19"/>
        <v>A</v>
      </c>
      <c r="B1263" s="59" t="s">
        <v>333</v>
      </c>
      <c r="C1263" s="60" t="s">
        <v>11</v>
      </c>
      <c r="D1263" s="61">
        <v>73107.534039999999</v>
      </c>
      <c r="E1263" s="61">
        <v>56013.730549999993</v>
      </c>
      <c r="F1263" s="61">
        <v>17093.803490000002</v>
      </c>
    </row>
    <row r="1264" spans="1:6" x14ac:dyDescent="0.3">
      <c r="A1264" s="43" t="str">
        <f t="shared" si="19"/>
        <v>A</v>
      </c>
      <c r="B1264" s="59" t="s">
        <v>333</v>
      </c>
      <c r="C1264" s="60" t="s">
        <v>12</v>
      </c>
      <c r="D1264" s="61">
        <v>124796.86887000001</v>
      </c>
      <c r="E1264" s="61">
        <v>92833.271080000006</v>
      </c>
      <c r="F1264" s="61">
        <v>31963.597790000003</v>
      </c>
    </row>
    <row r="1265" spans="1:6" x14ac:dyDescent="0.3">
      <c r="A1265" s="43" t="str">
        <f t="shared" si="19"/>
        <v>A</v>
      </c>
      <c r="B1265" s="59" t="s">
        <v>333</v>
      </c>
      <c r="C1265" s="60" t="s">
        <v>14</v>
      </c>
      <c r="D1265" s="61">
        <v>378288.94295000006</v>
      </c>
      <c r="E1265" s="61">
        <v>360719.93895000004</v>
      </c>
      <c r="F1265" s="61">
        <v>17569.004000000001</v>
      </c>
    </row>
    <row r="1266" spans="1:6" x14ac:dyDescent="0.3">
      <c r="A1266" s="43" t="str">
        <f t="shared" si="19"/>
        <v>A</v>
      </c>
      <c r="B1266" s="59" t="s">
        <v>333</v>
      </c>
      <c r="C1266" s="60" t="s">
        <v>2</v>
      </c>
      <c r="D1266" s="61">
        <v>29152.602350000001</v>
      </c>
      <c r="E1266" s="61">
        <v>22318.646660000002</v>
      </c>
      <c r="F1266" s="61">
        <v>6833.9556900000007</v>
      </c>
    </row>
    <row r="1267" spans="1:6" x14ac:dyDescent="0.3">
      <c r="A1267" s="43" t="str">
        <f t="shared" si="19"/>
        <v>A</v>
      </c>
      <c r="B1267" s="59" t="s">
        <v>333</v>
      </c>
      <c r="C1267" s="60" t="s">
        <v>15</v>
      </c>
      <c r="D1267" s="61">
        <v>1106.4179800000002</v>
      </c>
      <c r="E1267" s="61">
        <v>806.96106000000009</v>
      </c>
      <c r="F1267" s="61">
        <v>299.45692000000003</v>
      </c>
    </row>
    <row r="1268" spans="1:6" x14ac:dyDescent="0.3">
      <c r="A1268" s="43" t="str">
        <f t="shared" si="19"/>
        <v>A</v>
      </c>
      <c r="B1268" s="59" t="s">
        <v>333</v>
      </c>
      <c r="C1268" s="60" t="s">
        <v>16</v>
      </c>
      <c r="D1268" s="61">
        <v>179588.94769000003</v>
      </c>
      <c r="E1268" s="61">
        <v>170320.28540000002</v>
      </c>
      <c r="F1268" s="61">
        <v>9268.6622899999984</v>
      </c>
    </row>
    <row r="1269" spans="1:6" x14ac:dyDescent="0.3">
      <c r="A1269" s="43" t="str">
        <f t="shared" si="19"/>
        <v>A</v>
      </c>
      <c r="B1269" s="55" t="s">
        <v>333</v>
      </c>
      <c r="C1269" s="56" t="s">
        <v>17</v>
      </c>
      <c r="D1269" s="57">
        <v>61030.935739999986</v>
      </c>
      <c r="E1269" s="57">
        <v>57407.480839999989</v>
      </c>
      <c r="F1269" s="57">
        <v>3623.4549000000002</v>
      </c>
    </row>
    <row r="1270" spans="1:6" ht="33" thickBot="1" x14ac:dyDescent="0.35">
      <c r="A1270" s="43" t="str">
        <f t="shared" si="19"/>
        <v>A</v>
      </c>
      <c r="B1270" s="44" t="s">
        <v>710</v>
      </c>
      <c r="C1270" s="45" t="s">
        <v>711</v>
      </c>
      <c r="D1270" s="63">
        <v>36744.558220000006</v>
      </c>
      <c r="E1270" s="63">
        <v>36744.558220000006</v>
      </c>
      <c r="F1270" s="63">
        <v>0</v>
      </c>
    </row>
    <row r="1271" spans="1:6" ht="15" thickTop="1" x14ac:dyDescent="0.3">
      <c r="A1271" s="43" t="str">
        <f t="shared" si="19"/>
        <v>A</v>
      </c>
      <c r="B1271" s="55" t="s">
        <v>333</v>
      </c>
      <c r="C1271" s="56" t="s">
        <v>10</v>
      </c>
      <c r="D1271" s="57">
        <v>35416.483120000004</v>
      </c>
      <c r="E1271" s="57">
        <v>35416.483120000004</v>
      </c>
      <c r="F1271" s="57">
        <v>0</v>
      </c>
    </row>
    <row r="1272" spans="1:6" x14ac:dyDescent="0.3">
      <c r="A1272" s="43" t="str">
        <f t="shared" si="19"/>
        <v>A</v>
      </c>
      <c r="B1272" s="59" t="s">
        <v>333</v>
      </c>
      <c r="C1272" s="60" t="s">
        <v>11</v>
      </c>
      <c r="D1272" s="61">
        <v>7778.0012200000001</v>
      </c>
      <c r="E1272" s="61">
        <v>7778.0012200000001</v>
      </c>
      <c r="F1272" s="61">
        <v>0</v>
      </c>
    </row>
    <row r="1273" spans="1:6" x14ac:dyDescent="0.3">
      <c r="A1273" s="43" t="str">
        <f t="shared" si="19"/>
        <v>A</v>
      </c>
      <c r="B1273" s="59" t="s">
        <v>333</v>
      </c>
      <c r="C1273" s="60" t="s">
        <v>12</v>
      </c>
      <c r="D1273" s="61">
        <v>6958.6218200000003</v>
      </c>
      <c r="E1273" s="61">
        <v>6958.6218200000003</v>
      </c>
      <c r="F1273" s="61">
        <v>0</v>
      </c>
    </row>
    <row r="1274" spans="1:6" x14ac:dyDescent="0.3">
      <c r="A1274" s="43" t="str">
        <f t="shared" si="19"/>
        <v>A</v>
      </c>
      <c r="B1274" s="59" t="s">
        <v>333</v>
      </c>
      <c r="C1274" s="60" t="s">
        <v>2</v>
      </c>
      <c r="D1274" s="61">
        <v>20473.68923</v>
      </c>
      <c r="E1274" s="61">
        <v>20473.68923</v>
      </c>
      <c r="F1274" s="61">
        <v>0</v>
      </c>
    </row>
    <row r="1275" spans="1:6" x14ac:dyDescent="0.3">
      <c r="A1275" s="43" t="str">
        <f t="shared" si="19"/>
        <v>A</v>
      </c>
      <c r="B1275" s="59" t="s">
        <v>333</v>
      </c>
      <c r="C1275" s="60" t="s">
        <v>15</v>
      </c>
      <c r="D1275" s="61">
        <v>156.34923999999998</v>
      </c>
      <c r="E1275" s="61">
        <v>156.34923999999998</v>
      </c>
      <c r="F1275" s="61">
        <v>0</v>
      </c>
    </row>
    <row r="1276" spans="1:6" x14ac:dyDescent="0.3">
      <c r="A1276" s="43" t="str">
        <f t="shared" si="19"/>
        <v>A</v>
      </c>
      <c r="B1276" s="59" t="s">
        <v>333</v>
      </c>
      <c r="C1276" s="60" t="s">
        <v>16</v>
      </c>
      <c r="D1276" s="61">
        <v>49.82161</v>
      </c>
      <c r="E1276" s="61">
        <v>49.82161</v>
      </c>
      <c r="F1276" s="61">
        <v>0</v>
      </c>
    </row>
    <row r="1277" spans="1:6" x14ac:dyDescent="0.3">
      <c r="A1277" s="43" t="str">
        <f t="shared" si="19"/>
        <v>A</v>
      </c>
      <c r="B1277" s="55" t="s">
        <v>333</v>
      </c>
      <c r="C1277" s="56" t="s">
        <v>17</v>
      </c>
      <c r="D1277" s="57">
        <v>1328.0750999999998</v>
      </c>
      <c r="E1277" s="57">
        <v>1328.0750999999998</v>
      </c>
      <c r="F1277" s="57">
        <v>0</v>
      </c>
    </row>
    <row r="1278" spans="1:6" ht="33" thickBot="1" x14ac:dyDescent="0.35">
      <c r="A1278" s="43" t="str">
        <f t="shared" si="19"/>
        <v>A</v>
      </c>
      <c r="B1278" s="44" t="s">
        <v>712</v>
      </c>
      <c r="C1278" s="45" t="s">
        <v>713</v>
      </c>
      <c r="D1278" s="63">
        <v>31785.369750000005</v>
      </c>
      <c r="E1278" s="63">
        <v>31785.369750000005</v>
      </c>
      <c r="F1278" s="63">
        <v>0</v>
      </c>
    </row>
    <row r="1279" spans="1:6" ht="15" thickTop="1" x14ac:dyDescent="0.3">
      <c r="A1279" s="43" t="str">
        <f t="shared" si="19"/>
        <v>A</v>
      </c>
      <c r="B1279" s="55" t="s">
        <v>333</v>
      </c>
      <c r="C1279" s="56" t="s">
        <v>10</v>
      </c>
      <c r="D1279" s="57">
        <v>31548.586950000004</v>
      </c>
      <c r="E1279" s="57">
        <v>31548.586950000004</v>
      </c>
      <c r="F1279" s="57">
        <v>0</v>
      </c>
    </row>
    <row r="1280" spans="1:6" x14ac:dyDescent="0.3">
      <c r="A1280" s="43" t="str">
        <f t="shared" si="19"/>
        <v>A</v>
      </c>
      <c r="B1280" s="59" t="s">
        <v>333</v>
      </c>
      <c r="C1280" s="60" t="s">
        <v>11</v>
      </c>
      <c r="D1280" s="61">
        <v>7054.9788600000002</v>
      </c>
      <c r="E1280" s="61">
        <v>7054.9788600000002</v>
      </c>
      <c r="F1280" s="61">
        <v>0</v>
      </c>
    </row>
    <row r="1281" spans="1:6" x14ac:dyDescent="0.3">
      <c r="A1281" s="43" t="str">
        <f t="shared" si="19"/>
        <v>A</v>
      </c>
      <c r="B1281" s="59" t="s">
        <v>333</v>
      </c>
      <c r="C1281" s="60" t="s">
        <v>12</v>
      </c>
      <c r="D1281" s="61">
        <v>3902.7860100000003</v>
      </c>
      <c r="E1281" s="61">
        <v>3902.7860100000003</v>
      </c>
      <c r="F1281" s="61">
        <v>0</v>
      </c>
    </row>
    <row r="1282" spans="1:6" x14ac:dyDescent="0.3">
      <c r="A1282" s="43" t="str">
        <f t="shared" si="19"/>
        <v>A</v>
      </c>
      <c r="B1282" s="59" t="s">
        <v>333</v>
      </c>
      <c r="C1282" s="60" t="s">
        <v>2</v>
      </c>
      <c r="D1282" s="61">
        <v>20409.03283</v>
      </c>
      <c r="E1282" s="61">
        <v>20409.03283</v>
      </c>
      <c r="F1282" s="61">
        <v>0</v>
      </c>
    </row>
    <row r="1283" spans="1:6" x14ac:dyDescent="0.3">
      <c r="A1283" s="43" t="str">
        <f t="shared" si="19"/>
        <v>A</v>
      </c>
      <c r="B1283" s="59" t="s">
        <v>333</v>
      </c>
      <c r="C1283" s="60" t="s">
        <v>15</v>
      </c>
      <c r="D1283" s="61">
        <v>131.96763999999999</v>
      </c>
      <c r="E1283" s="61">
        <v>131.96763999999999</v>
      </c>
      <c r="F1283" s="61">
        <v>0</v>
      </c>
    </row>
    <row r="1284" spans="1:6" x14ac:dyDescent="0.3">
      <c r="A1284" s="43" t="str">
        <f t="shared" ref="A1284:A1347" si="20">IF(OR(D1284&lt;&gt;0,),"A","B")</f>
        <v>A</v>
      </c>
      <c r="B1284" s="59" t="s">
        <v>333</v>
      </c>
      <c r="C1284" s="60" t="s">
        <v>16</v>
      </c>
      <c r="D1284" s="61">
        <v>49.82161</v>
      </c>
      <c r="E1284" s="61">
        <v>49.82161</v>
      </c>
      <c r="F1284" s="61">
        <v>0</v>
      </c>
    </row>
    <row r="1285" spans="1:6" x14ac:dyDescent="0.3">
      <c r="A1285" s="43" t="str">
        <f t="shared" si="20"/>
        <v>A</v>
      </c>
      <c r="B1285" s="55" t="s">
        <v>333</v>
      </c>
      <c r="C1285" s="56" t="s">
        <v>17</v>
      </c>
      <c r="D1285" s="57">
        <v>236.78280000000001</v>
      </c>
      <c r="E1285" s="57">
        <v>236.78280000000001</v>
      </c>
      <c r="F1285" s="57">
        <v>0</v>
      </c>
    </row>
    <row r="1286" spans="1:6" ht="16.8" thickBot="1" x14ac:dyDescent="0.35">
      <c r="A1286" s="43" t="str">
        <f t="shared" si="20"/>
        <v>A</v>
      </c>
      <c r="B1286" s="44" t="s">
        <v>714</v>
      </c>
      <c r="C1286" s="45" t="s">
        <v>715</v>
      </c>
      <c r="D1286" s="63">
        <v>831.91269000000011</v>
      </c>
      <c r="E1286" s="63">
        <v>831.91269000000011</v>
      </c>
      <c r="F1286" s="63">
        <v>0</v>
      </c>
    </row>
    <row r="1287" spans="1:6" ht="15" thickTop="1" x14ac:dyDescent="0.3">
      <c r="A1287" s="43" t="str">
        <f t="shared" si="20"/>
        <v>A</v>
      </c>
      <c r="B1287" s="55" t="s">
        <v>333</v>
      </c>
      <c r="C1287" s="56" t="s">
        <v>10</v>
      </c>
      <c r="D1287" s="57">
        <v>803.30459000000008</v>
      </c>
      <c r="E1287" s="57">
        <v>803.30459000000008</v>
      </c>
      <c r="F1287" s="57">
        <v>0</v>
      </c>
    </row>
    <row r="1288" spans="1:6" x14ac:dyDescent="0.3">
      <c r="A1288" s="43" t="str">
        <f t="shared" si="20"/>
        <v>A</v>
      </c>
      <c r="B1288" s="59" t="s">
        <v>333</v>
      </c>
      <c r="C1288" s="60" t="s">
        <v>11</v>
      </c>
      <c r="D1288" s="61">
        <v>723.02235999999994</v>
      </c>
      <c r="E1288" s="61">
        <v>723.02235999999994</v>
      </c>
      <c r="F1288" s="61">
        <v>0</v>
      </c>
    </row>
    <row r="1289" spans="1:6" x14ac:dyDescent="0.3">
      <c r="A1289" s="43" t="str">
        <f t="shared" si="20"/>
        <v>A</v>
      </c>
      <c r="B1289" s="59" t="s">
        <v>333</v>
      </c>
      <c r="C1289" s="60" t="s">
        <v>12</v>
      </c>
      <c r="D1289" s="61">
        <v>55.90063</v>
      </c>
      <c r="E1289" s="61">
        <v>55.90063</v>
      </c>
      <c r="F1289" s="61">
        <v>0</v>
      </c>
    </row>
    <row r="1290" spans="1:6" x14ac:dyDescent="0.3">
      <c r="A1290" s="43" t="str">
        <f t="shared" si="20"/>
        <v>A</v>
      </c>
      <c r="B1290" s="59" t="s">
        <v>333</v>
      </c>
      <c r="C1290" s="60" t="s">
        <v>15</v>
      </c>
      <c r="D1290" s="61">
        <v>24.381599999999999</v>
      </c>
      <c r="E1290" s="61">
        <v>24.381599999999999</v>
      </c>
      <c r="F1290" s="61">
        <v>0</v>
      </c>
    </row>
    <row r="1291" spans="1:6" x14ac:dyDescent="0.3">
      <c r="A1291" s="43" t="str">
        <f t="shared" si="20"/>
        <v>A</v>
      </c>
      <c r="B1291" s="55" t="s">
        <v>333</v>
      </c>
      <c r="C1291" s="56" t="s">
        <v>17</v>
      </c>
      <c r="D1291" s="57">
        <v>28.6081</v>
      </c>
      <c r="E1291" s="57">
        <v>28.6081</v>
      </c>
      <c r="F1291" s="57">
        <v>0</v>
      </c>
    </row>
    <row r="1292" spans="1:6" ht="16.8" thickBot="1" x14ac:dyDescent="0.35">
      <c r="A1292" s="43" t="str">
        <f t="shared" si="20"/>
        <v>A</v>
      </c>
      <c r="B1292" s="44" t="s">
        <v>716</v>
      </c>
      <c r="C1292" s="45" t="s">
        <v>717</v>
      </c>
      <c r="D1292" s="63">
        <v>1444.30268</v>
      </c>
      <c r="E1292" s="63">
        <v>1444.30268</v>
      </c>
      <c r="F1292" s="63">
        <v>0</v>
      </c>
    </row>
    <row r="1293" spans="1:6" ht="15" thickTop="1" x14ac:dyDescent="0.3">
      <c r="A1293" s="43" t="str">
        <f t="shared" si="20"/>
        <v>A</v>
      </c>
      <c r="B1293" s="55" t="s">
        <v>333</v>
      </c>
      <c r="C1293" s="56" t="s">
        <v>10</v>
      </c>
      <c r="D1293" s="57">
        <v>1444.30268</v>
      </c>
      <c r="E1293" s="57">
        <v>1444.30268</v>
      </c>
      <c r="F1293" s="57">
        <v>0</v>
      </c>
    </row>
    <row r="1294" spans="1:6" x14ac:dyDescent="0.3">
      <c r="A1294" s="43" t="str">
        <f t="shared" si="20"/>
        <v>A</v>
      </c>
      <c r="B1294" s="59" t="s">
        <v>333</v>
      </c>
      <c r="C1294" s="60" t="s">
        <v>12</v>
      </c>
      <c r="D1294" s="61">
        <v>1444.30268</v>
      </c>
      <c r="E1294" s="61">
        <v>1444.30268</v>
      </c>
      <c r="F1294" s="61">
        <v>0</v>
      </c>
    </row>
    <row r="1295" spans="1:6" ht="16.8" thickBot="1" x14ac:dyDescent="0.35">
      <c r="A1295" s="43" t="str">
        <f t="shared" si="20"/>
        <v>A</v>
      </c>
      <c r="B1295" s="44" t="s">
        <v>718</v>
      </c>
      <c r="C1295" s="45" t="s">
        <v>719</v>
      </c>
      <c r="D1295" s="63">
        <v>299.65539999999999</v>
      </c>
      <c r="E1295" s="63">
        <v>299.65539999999999</v>
      </c>
      <c r="F1295" s="63">
        <v>0</v>
      </c>
    </row>
    <row r="1296" spans="1:6" ht="15" thickTop="1" x14ac:dyDescent="0.3">
      <c r="A1296" s="43" t="str">
        <f t="shared" si="20"/>
        <v>A</v>
      </c>
      <c r="B1296" s="55" t="s">
        <v>333</v>
      </c>
      <c r="C1296" s="56" t="s">
        <v>10</v>
      </c>
      <c r="D1296" s="57">
        <v>299.65539999999999</v>
      </c>
      <c r="E1296" s="57">
        <v>299.65539999999999</v>
      </c>
      <c r="F1296" s="57">
        <v>0</v>
      </c>
    </row>
    <row r="1297" spans="1:6" x14ac:dyDescent="0.3">
      <c r="A1297" s="43" t="str">
        <f t="shared" si="20"/>
        <v>A</v>
      </c>
      <c r="B1297" s="59" t="s">
        <v>333</v>
      </c>
      <c r="C1297" s="60" t="s">
        <v>12</v>
      </c>
      <c r="D1297" s="61">
        <v>234.999</v>
      </c>
      <c r="E1297" s="61">
        <v>234.999</v>
      </c>
      <c r="F1297" s="61">
        <v>0</v>
      </c>
    </row>
    <row r="1298" spans="1:6" x14ac:dyDescent="0.3">
      <c r="A1298" s="43" t="str">
        <f t="shared" si="20"/>
        <v>A</v>
      </c>
      <c r="B1298" s="59" t="s">
        <v>333</v>
      </c>
      <c r="C1298" s="60" t="s">
        <v>2</v>
      </c>
      <c r="D1298" s="61">
        <v>64.656400000000005</v>
      </c>
      <c r="E1298" s="61">
        <v>64.656400000000005</v>
      </c>
      <c r="F1298" s="61">
        <v>0</v>
      </c>
    </row>
    <row r="1299" spans="1:6" ht="33" thickBot="1" x14ac:dyDescent="0.35">
      <c r="A1299" s="43" t="str">
        <f t="shared" si="20"/>
        <v>A</v>
      </c>
      <c r="B1299" s="44" t="s">
        <v>720</v>
      </c>
      <c r="C1299" s="45" t="s">
        <v>721</v>
      </c>
      <c r="D1299" s="63">
        <v>2383.3176999999996</v>
      </c>
      <c r="E1299" s="63">
        <v>2383.3176999999996</v>
      </c>
      <c r="F1299" s="63">
        <v>0</v>
      </c>
    </row>
    <row r="1300" spans="1:6" ht="15" thickTop="1" x14ac:dyDescent="0.3">
      <c r="A1300" s="43" t="str">
        <f t="shared" si="20"/>
        <v>A</v>
      </c>
      <c r="B1300" s="55" t="s">
        <v>333</v>
      </c>
      <c r="C1300" s="56" t="s">
        <v>10</v>
      </c>
      <c r="D1300" s="57">
        <v>1320.6334999999999</v>
      </c>
      <c r="E1300" s="57">
        <v>1320.6334999999999</v>
      </c>
      <c r="F1300" s="57">
        <v>0</v>
      </c>
    </row>
    <row r="1301" spans="1:6" x14ac:dyDescent="0.3">
      <c r="A1301" s="43" t="str">
        <f t="shared" si="20"/>
        <v>A</v>
      </c>
      <c r="B1301" s="59" t="s">
        <v>333</v>
      </c>
      <c r="C1301" s="60" t="s">
        <v>12</v>
      </c>
      <c r="D1301" s="61">
        <v>1320.6334999999999</v>
      </c>
      <c r="E1301" s="61">
        <v>1320.6334999999999</v>
      </c>
      <c r="F1301" s="61">
        <v>0</v>
      </c>
    </row>
    <row r="1302" spans="1:6" x14ac:dyDescent="0.3">
      <c r="A1302" s="43" t="str">
        <f t="shared" si="20"/>
        <v>A</v>
      </c>
      <c r="B1302" s="55" t="s">
        <v>333</v>
      </c>
      <c r="C1302" s="56" t="s">
        <v>17</v>
      </c>
      <c r="D1302" s="57">
        <v>1062.6841999999999</v>
      </c>
      <c r="E1302" s="57">
        <v>1062.6841999999999</v>
      </c>
      <c r="F1302" s="57">
        <v>0</v>
      </c>
    </row>
    <row r="1303" spans="1:6" ht="33" thickBot="1" x14ac:dyDescent="0.35">
      <c r="A1303" s="43" t="str">
        <f t="shared" si="20"/>
        <v>A</v>
      </c>
      <c r="B1303" s="44" t="s">
        <v>722</v>
      </c>
      <c r="C1303" s="45" t="s">
        <v>723</v>
      </c>
      <c r="D1303" s="63">
        <v>68900.669249999992</v>
      </c>
      <c r="E1303" s="63">
        <v>61515.793859999998</v>
      </c>
      <c r="F1303" s="63">
        <v>7384.8753900000002</v>
      </c>
    </row>
    <row r="1304" spans="1:6" ht="15" thickTop="1" x14ac:dyDescent="0.3">
      <c r="A1304" s="43" t="str">
        <f t="shared" si="20"/>
        <v>A</v>
      </c>
      <c r="B1304" s="55" t="s">
        <v>333</v>
      </c>
      <c r="C1304" s="56" t="s">
        <v>10</v>
      </c>
      <c r="D1304" s="57">
        <v>57237.6558</v>
      </c>
      <c r="E1304" s="57">
        <v>49987.474410000003</v>
      </c>
      <c r="F1304" s="57">
        <v>7250.1813899999997</v>
      </c>
    </row>
    <row r="1305" spans="1:6" x14ac:dyDescent="0.3">
      <c r="A1305" s="43" t="str">
        <f t="shared" si="20"/>
        <v>A</v>
      </c>
      <c r="B1305" s="59" t="s">
        <v>333</v>
      </c>
      <c r="C1305" s="60" t="s">
        <v>11</v>
      </c>
      <c r="D1305" s="61">
        <v>11557.901250000001</v>
      </c>
      <c r="E1305" s="61">
        <v>8437.1</v>
      </c>
      <c r="F1305" s="61">
        <v>3120.80125</v>
      </c>
    </row>
    <row r="1306" spans="1:6" x14ac:dyDescent="0.3">
      <c r="A1306" s="43" t="str">
        <f t="shared" si="20"/>
        <v>A</v>
      </c>
      <c r="B1306" s="59" t="s">
        <v>333</v>
      </c>
      <c r="C1306" s="60" t="s">
        <v>12</v>
      </c>
      <c r="D1306" s="61">
        <v>43984.944559999996</v>
      </c>
      <c r="E1306" s="61">
        <v>40791.450299999997</v>
      </c>
      <c r="F1306" s="61">
        <v>3193.4942599999999</v>
      </c>
    </row>
    <row r="1307" spans="1:6" x14ac:dyDescent="0.3">
      <c r="A1307" s="43" t="str">
        <f t="shared" si="20"/>
        <v>A</v>
      </c>
      <c r="B1307" s="59" t="s">
        <v>333</v>
      </c>
      <c r="C1307" s="60" t="s">
        <v>14</v>
      </c>
      <c r="D1307" s="61">
        <v>183.24</v>
      </c>
      <c r="E1307" s="61">
        <v>183.24</v>
      </c>
      <c r="F1307" s="61">
        <v>0</v>
      </c>
    </row>
    <row r="1308" spans="1:6" x14ac:dyDescent="0.3">
      <c r="A1308" s="43" t="str">
        <f t="shared" si="20"/>
        <v>A</v>
      </c>
      <c r="B1308" s="59" t="s">
        <v>333</v>
      </c>
      <c r="C1308" s="60" t="s">
        <v>2</v>
      </c>
      <c r="D1308" s="61">
        <v>1010.44812</v>
      </c>
      <c r="E1308" s="61">
        <v>230.44812000000002</v>
      </c>
      <c r="F1308" s="61">
        <v>780</v>
      </c>
    </row>
    <row r="1309" spans="1:6" x14ac:dyDescent="0.3">
      <c r="A1309" s="43" t="str">
        <f t="shared" si="20"/>
        <v>A</v>
      </c>
      <c r="B1309" s="59" t="s">
        <v>333</v>
      </c>
      <c r="C1309" s="60" t="s">
        <v>15</v>
      </c>
      <c r="D1309" s="61">
        <v>40.160109999999996</v>
      </c>
      <c r="E1309" s="61">
        <v>32.862499999999997</v>
      </c>
      <c r="F1309" s="61">
        <v>7.2976099999999997</v>
      </c>
    </row>
    <row r="1310" spans="1:6" x14ac:dyDescent="0.3">
      <c r="A1310" s="43" t="str">
        <f t="shared" si="20"/>
        <v>A</v>
      </c>
      <c r="B1310" s="59" t="s">
        <v>333</v>
      </c>
      <c r="C1310" s="60" t="s">
        <v>16</v>
      </c>
      <c r="D1310" s="61">
        <v>460.96176000000003</v>
      </c>
      <c r="E1310" s="61">
        <v>312.37349</v>
      </c>
      <c r="F1310" s="61">
        <v>148.58826999999999</v>
      </c>
    </row>
    <row r="1311" spans="1:6" x14ac:dyDescent="0.3">
      <c r="A1311" s="43" t="str">
        <f t="shared" si="20"/>
        <v>A</v>
      </c>
      <c r="B1311" s="55" t="s">
        <v>333</v>
      </c>
      <c r="C1311" s="56" t="s">
        <v>17</v>
      </c>
      <c r="D1311" s="57">
        <v>11663.01345</v>
      </c>
      <c r="E1311" s="57">
        <v>11528.319450000001</v>
      </c>
      <c r="F1311" s="57">
        <v>134.69399999999999</v>
      </c>
    </row>
    <row r="1312" spans="1:6" ht="16.8" thickBot="1" x14ac:dyDescent="0.35">
      <c r="A1312" s="43" t="str">
        <f t="shared" si="20"/>
        <v>A</v>
      </c>
      <c r="B1312" s="44" t="s">
        <v>724</v>
      </c>
      <c r="C1312" s="45" t="s">
        <v>725</v>
      </c>
      <c r="D1312" s="63">
        <v>111537.28906999998</v>
      </c>
      <c r="E1312" s="63">
        <v>109560.67984999999</v>
      </c>
      <c r="F1312" s="63">
        <v>1976.6092200000001</v>
      </c>
    </row>
    <row r="1313" spans="1:6" ht="15" thickTop="1" x14ac:dyDescent="0.3">
      <c r="A1313" s="43" t="str">
        <f t="shared" si="20"/>
        <v>A</v>
      </c>
      <c r="B1313" s="55" t="s">
        <v>333</v>
      </c>
      <c r="C1313" s="56" t="s">
        <v>10</v>
      </c>
      <c r="D1313" s="57">
        <v>110865.05007</v>
      </c>
      <c r="E1313" s="57">
        <v>109098.85085</v>
      </c>
      <c r="F1313" s="57">
        <v>1766.19922</v>
      </c>
    </row>
    <row r="1314" spans="1:6" x14ac:dyDescent="0.3">
      <c r="A1314" s="43" t="str">
        <f t="shared" si="20"/>
        <v>A</v>
      </c>
      <c r="B1314" s="59" t="s">
        <v>333</v>
      </c>
      <c r="C1314" s="60" t="s">
        <v>11</v>
      </c>
      <c r="D1314" s="61">
        <v>1609.54817</v>
      </c>
      <c r="E1314" s="61">
        <v>1424.7809999999999</v>
      </c>
      <c r="F1314" s="61">
        <v>184.76716999999999</v>
      </c>
    </row>
    <row r="1315" spans="1:6" x14ac:dyDescent="0.3">
      <c r="A1315" s="43" t="str">
        <f t="shared" si="20"/>
        <v>A</v>
      </c>
      <c r="B1315" s="59" t="s">
        <v>333</v>
      </c>
      <c r="C1315" s="60" t="s">
        <v>12</v>
      </c>
      <c r="D1315" s="61">
        <v>13051.71387</v>
      </c>
      <c r="E1315" s="61">
        <v>11898.37983</v>
      </c>
      <c r="F1315" s="61">
        <v>1153.33404</v>
      </c>
    </row>
    <row r="1316" spans="1:6" x14ac:dyDescent="0.3">
      <c r="A1316" s="43" t="str">
        <f t="shared" si="20"/>
        <v>A</v>
      </c>
      <c r="B1316" s="59" t="s">
        <v>333</v>
      </c>
      <c r="C1316" s="60" t="s">
        <v>14</v>
      </c>
      <c r="D1316" s="61">
        <v>95766.856800000009</v>
      </c>
      <c r="E1316" s="61">
        <v>95766.856800000009</v>
      </c>
      <c r="F1316" s="61">
        <v>0</v>
      </c>
    </row>
    <row r="1317" spans="1:6" x14ac:dyDescent="0.3">
      <c r="A1317" s="43" t="str">
        <f t="shared" si="20"/>
        <v>A</v>
      </c>
      <c r="B1317" s="59" t="s">
        <v>333</v>
      </c>
      <c r="C1317" s="60" t="s">
        <v>2</v>
      </c>
      <c r="D1317" s="61">
        <v>319.18299999999999</v>
      </c>
      <c r="E1317" s="61">
        <v>0</v>
      </c>
      <c r="F1317" s="61">
        <v>319.18299999999999</v>
      </c>
    </row>
    <row r="1318" spans="1:6" x14ac:dyDescent="0.3">
      <c r="A1318" s="43" t="str">
        <f t="shared" si="20"/>
        <v>A</v>
      </c>
      <c r="B1318" s="59" t="s">
        <v>333</v>
      </c>
      <c r="C1318" s="60" t="s">
        <v>15</v>
      </c>
      <c r="D1318" s="61">
        <v>96.462209999999999</v>
      </c>
      <c r="E1318" s="61">
        <v>0</v>
      </c>
      <c r="F1318" s="61">
        <v>96.462209999999999</v>
      </c>
    </row>
    <row r="1319" spans="1:6" x14ac:dyDescent="0.3">
      <c r="A1319" s="43" t="str">
        <f t="shared" si="20"/>
        <v>A</v>
      </c>
      <c r="B1319" s="59" t="s">
        <v>333</v>
      </c>
      <c r="C1319" s="60" t="s">
        <v>16</v>
      </c>
      <c r="D1319" s="61">
        <v>21.286020000000001</v>
      </c>
      <c r="E1319" s="61">
        <v>8.8332200000000007</v>
      </c>
      <c r="F1319" s="61">
        <v>12.4528</v>
      </c>
    </row>
    <row r="1320" spans="1:6" x14ac:dyDescent="0.3">
      <c r="A1320" s="43" t="str">
        <f t="shared" si="20"/>
        <v>A</v>
      </c>
      <c r="B1320" s="55" t="s">
        <v>333</v>
      </c>
      <c r="C1320" s="56" t="s">
        <v>17</v>
      </c>
      <c r="D1320" s="57">
        <v>672.23900000000003</v>
      </c>
      <c r="E1320" s="57">
        <v>461.82900000000001</v>
      </c>
      <c r="F1320" s="57">
        <v>210.41</v>
      </c>
    </row>
    <row r="1321" spans="1:6" ht="33" thickBot="1" x14ac:dyDescent="0.35">
      <c r="A1321" s="43" t="str">
        <f t="shared" si="20"/>
        <v>A</v>
      </c>
      <c r="B1321" s="44" t="s">
        <v>726</v>
      </c>
      <c r="C1321" s="45" t="s">
        <v>727</v>
      </c>
      <c r="D1321" s="63">
        <v>5693.3596599999992</v>
      </c>
      <c r="E1321" s="63">
        <v>5570.5916899999993</v>
      </c>
      <c r="F1321" s="63">
        <v>122.76797000000001</v>
      </c>
    </row>
    <row r="1322" spans="1:6" ht="15" thickTop="1" x14ac:dyDescent="0.3">
      <c r="A1322" s="43" t="str">
        <f t="shared" si="20"/>
        <v>A</v>
      </c>
      <c r="B1322" s="55" t="s">
        <v>333</v>
      </c>
      <c r="C1322" s="56" t="s">
        <v>10</v>
      </c>
      <c r="D1322" s="57">
        <v>5197.3416399999996</v>
      </c>
      <c r="E1322" s="57">
        <v>5083.3326699999998</v>
      </c>
      <c r="F1322" s="57">
        <v>114.00897000000001</v>
      </c>
    </row>
    <row r="1323" spans="1:6" x14ac:dyDescent="0.3">
      <c r="A1323" s="43" t="str">
        <f t="shared" si="20"/>
        <v>A</v>
      </c>
      <c r="B1323" s="59" t="s">
        <v>333</v>
      </c>
      <c r="C1323" s="60" t="s">
        <v>11</v>
      </c>
      <c r="D1323" s="61">
        <v>2167.7492499999998</v>
      </c>
      <c r="E1323" s="61">
        <v>2167.7492499999998</v>
      </c>
      <c r="F1323" s="61">
        <v>0</v>
      </c>
    </row>
    <row r="1324" spans="1:6" x14ac:dyDescent="0.3">
      <c r="A1324" s="43" t="str">
        <f t="shared" si="20"/>
        <v>A</v>
      </c>
      <c r="B1324" s="59" t="s">
        <v>333</v>
      </c>
      <c r="C1324" s="60" t="s">
        <v>12</v>
      </c>
      <c r="D1324" s="61">
        <v>2927.2134899999992</v>
      </c>
      <c r="E1324" s="61">
        <v>2836.1870199999994</v>
      </c>
      <c r="F1324" s="61">
        <v>91.026470000000003</v>
      </c>
    </row>
    <row r="1325" spans="1:6" x14ac:dyDescent="0.3">
      <c r="A1325" s="43" t="str">
        <f t="shared" si="20"/>
        <v>A</v>
      </c>
      <c r="B1325" s="59" t="s">
        <v>333</v>
      </c>
      <c r="C1325" s="60" t="s">
        <v>2</v>
      </c>
      <c r="D1325" s="61">
        <v>10.560689999999999</v>
      </c>
      <c r="E1325" s="61">
        <v>10.560689999999999</v>
      </c>
      <c r="F1325" s="61">
        <v>0</v>
      </c>
    </row>
    <row r="1326" spans="1:6" x14ac:dyDescent="0.3">
      <c r="A1326" s="43" t="str">
        <f t="shared" si="20"/>
        <v>A</v>
      </c>
      <c r="B1326" s="59" t="s">
        <v>333</v>
      </c>
      <c r="C1326" s="60" t="s">
        <v>15</v>
      </c>
      <c r="D1326" s="61">
        <v>45.398249999999997</v>
      </c>
      <c r="E1326" s="61">
        <v>45.398249999999997</v>
      </c>
      <c r="F1326" s="61">
        <v>0</v>
      </c>
    </row>
    <row r="1327" spans="1:6" x14ac:dyDescent="0.3">
      <c r="A1327" s="43" t="str">
        <f t="shared" si="20"/>
        <v>A</v>
      </c>
      <c r="B1327" s="59" t="s">
        <v>333</v>
      </c>
      <c r="C1327" s="60" t="s">
        <v>16</v>
      </c>
      <c r="D1327" s="61">
        <v>46.419960000000003</v>
      </c>
      <c r="E1327" s="61">
        <v>23.437460000000002</v>
      </c>
      <c r="F1327" s="61">
        <v>22.982500000000002</v>
      </c>
    </row>
    <row r="1328" spans="1:6" x14ac:dyDescent="0.3">
      <c r="A1328" s="43" t="str">
        <f t="shared" si="20"/>
        <v>A</v>
      </c>
      <c r="B1328" s="55" t="s">
        <v>333</v>
      </c>
      <c r="C1328" s="56" t="s">
        <v>17</v>
      </c>
      <c r="D1328" s="57">
        <v>496.01802000000004</v>
      </c>
      <c r="E1328" s="57">
        <v>487.25902000000002</v>
      </c>
      <c r="F1328" s="57">
        <v>8.7590000000000003</v>
      </c>
    </row>
    <row r="1329" spans="1:6" ht="16.8" thickBot="1" x14ac:dyDescent="0.35">
      <c r="A1329" s="43" t="str">
        <f t="shared" si="20"/>
        <v>A</v>
      </c>
      <c r="B1329" s="44" t="s">
        <v>728</v>
      </c>
      <c r="C1329" s="45" t="s">
        <v>729</v>
      </c>
      <c r="D1329" s="63">
        <v>387064.32027000008</v>
      </c>
      <c r="E1329" s="63">
        <v>367851.30972000008</v>
      </c>
      <c r="F1329" s="63">
        <v>19213.010550000003</v>
      </c>
    </row>
    <row r="1330" spans="1:6" ht="15" thickTop="1" x14ac:dyDescent="0.3">
      <c r="A1330" s="43" t="str">
        <f t="shared" si="20"/>
        <v>A</v>
      </c>
      <c r="B1330" s="55" t="s">
        <v>333</v>
      </c>
      <c r="C1330" s="56" t="s">
        <v>10</v>
      </c>
      <c r="D1330" s="57">
        <v>385968.43417000014</v>
      </c>
      <c r="E1330" s="57">
        <v>366775.33862000011</v>
      </c>
      <c r="F1330" s="57">
        <v>19193.095550000002</v>
      </c>
    </row>
    <row r="1331" spans="1:6" x14ac:dyDescent="0.3">
      <c r="A1331" s="43" t="str">
        <f t="shared" si="20"/>
        <v>A</v>
      </c>
      <c r="B1331" s="59" t="s">
        <v>333</v>
      </c>
      <c r="C1331" s="60" t="s">
        <v>11</v>
      </c>
      <c r="D1331" s="61">
        <v>8468.4104800000005</v>
      </c>
      <c r="E1331" s="61">
        <v>8281.5579799999996</v>
      </c>
      <c r="F1331" s="61">
        <v>186.85249999999999</v>
      </c>
    </row>
    <row r="1332" spans="1:6" x14ac:dyDescent="0.3">
      <c r="A1332" s="43" t="str">
        <f t="shared" si="20"/>
        <v>A</v>
      </c>
      <c r="B1332" s="59" t="s">
        <v>333</v>
      </c>
      <c r="C1332" s="60" t="s">
        <v>12</v>
      </c>
      <c r="D1332" s="61">
        <v>4596.03784</v>
      </c>
      <c r="E1332" s="61">
        <v>4483.2357300000003</v>
      </c>
      <c r="F1332" s="61">
        <v>112.80211</v>
      </c>
    </row>
    <row r="1333" spans="1:6" x14ac:dyDescent="0.3">
      <c r="A1333" s="43" t="str">
        <f t="shared" si="20"/>
        <v>A</v>
      </c>
      <c r="B1333" s="59" t="s">
        <v>333</v>
      </c>
      <c r="C1333" s="60" t="s">
        <v>14</v>
      </c>
      <c r="D1333" s="61">
        <v>255774.12263</v>
      </c>
      <c r="E1333" s="61">
        <v>238205.11863000001</v>
      </c>
      <c r="F1333" s="61">
        <v>17569.004000000001</v>
      </c>
    </row>
    <row r="1334" spans="1:6" x14ac:dyDescent="0.3">
      <c r="A1334" s="43" t="str">
        <f t="shared" si="20"/>
        <v>A</v>
      </c>
      <c r="B1334" s="59" t="s">
        <v>333</v>
      </c>
      <c r="C1334" s="60" t="s">
        <v>2</v>
      </c>
      <c r="D1334" s="61">
        <v>1200.98191</v>
      </c>
      <c r="E1334" s="61">
        <v>1057.1949500000001</v>
      </c>
      <c r="F1334" s="61">
        <v>143.78695999999999</v>
      </c>
    </row>
    <row r="1335" spans="1:6" x14ac:dyDescent="0.3">
      <c r="A1335" s="43" t="str">
        <f t="shared" si="20"/>
        <v>A</v>
      </c>
      <c r="B1335" s="59" t="s">
        <v>333</v>
      </c>
      <c r="C1335" s="60" t="s">
        <v>15</v>
      </c>
      <c r="D1335" s="61">
        <v>219.32606000000001</v>
      </c>
      <c r="E1335" s="61">
        <v>219.32606000000001</v>
      </c>
      <c r="F1335" s="61">
        <v>0</v>
      </c>
    </row>
    <row r="1336" spans="1:6" x14ac:dyDescent="0.3">
      <c r="A1336" s="43" t="str">
        <f t="shared" si="20"/>
        <v>A</v>
      </c>
      <c r="B1336" s="59" t="s">
        <v>333</v>
      </c>
      <c r="C1336" s="60" t="s">
        <v>16</v>
      </c>
      <c r="D1336" s="61">
        <v>115709.55525</v>
      </c>
      <c r="E1336" s="61">
        <v>114528.90527</v>
      </c>
      <c r="F1336" s="61">
        <v>1180.6499800000001</v>
      </c>
    </row>
    <row r="1337" spans="1:6" x14ac:dyDescent="0.3">
      <c r="A1337" s="43" t="str">
        <f t="shared" si="20"/>
        <v>A</v>
      </c>
      <c r="B1337" s="55" t="s">
        <v>333</v>
      </c>
      <c r="C1337" s="56" t="s">
        <v>17</v>
      </c>
      <c r="D1337" s="57">
        <v>1095.8860999999999</v>
      </c>
      <c r="E1337" s="57">
        <v>1075.9711</v>
      </c>
      <c r="F1337" s="57">
        <v>19.914999999999999</v>
      </c>
    </row>
    <row r="1338" spans="1:6" ht="16.8" thickBot="1" x14ac:dyDescent="0.35">
      <c r="A1338" s="43" t="str">
        <f t="shared" si="20"/>
        <v>A</v>
      </c>
      <c r="B1338" s="44" t="s">
        <v>730</v>
      </c>
      <c r="C1338" s="45" t="s">
        <v>731</v>
      </c>
      <c r="D1338" s="63">
        <v>18955.455030000001</v>
      </c>
      <c r="E1338" s="63">
        <v>18468.427250000001</v>
      </c>
      <c r="F1338" s="63">
        <v>487.02777999999995</v>
      </c>
    </row>
    <row r="1339" spans="1:6" ht="15" thickTop="1" x14ac:dyDescent="0.3">
      <c r="A1339" s="43" t="str">
        <f t="shared" si="20"/>
        <v>A</v>
      </c>
      <c r="B1339" s="55" t="s">
        <v>333</v>
      </c>
      <c r="C1339" s="56" t="s">
        <v>10</v>
      </c>
      <c r="D1339" s="57">
        <v>18321.71603</v>
      </c>
      <c r="E1339" s="57">
        <v>17854.60325</v>
      </c>
      <c r="F1339" s="57">
        <v>467.11277999999993</v>
      </c>
    </row>
    <row r="1340" spans="1:6" x14ac:dyDescent="0.3">
      <c r="A1340" s="43" t="str">
        <f t="shared" si="20"/>
        <v>A</v>
      </c>
      <c r="B1340" s="59" t="s">
        <v>333</v>
      </c>
      <c r="C1340" s="60" t="s">
        <v>11</v>
      </c>
      <c r="D1340" s="61">
        <v>8468.4104800000005</v>
      </c>
      <c r="E1340" s="61">
        <v>8281.5579799999996</v>
      </c>
      <c r="F1340" s="61">
        <v>186.85249999999999</v>
      </c>
    </row>
    <row r="1341" spans="1:6" x14ac:dyDescent="0.3">
      <c r="A1341" s="43" t="str">
        <f t="shared" si="20"/>
        <v>A</v>
      </c>
      <c r="B1341" s="59" t="s">
        <v>333</v>
      </c>
      <c r="C1341" s="60" t="s">
        <v>12</v>
      </c>
      <c r="D1341" s="61">
        <v>3821.9381899999998</v>
      </c>
      <c r="E1341" s="61">
        <v>3709.1360799999998</v>
      </c>
      <c r="F1341" s="61">
        <v>112.80211</v>
      </c>
    </row>
    <row r="1342" spans="1:6" x14ac:dyDescent="0.3">
      <c r="A1342" s="43" t="str">
        <f t="shared" si="20"/>
        <v>A</v>
      </c>
      <c r="B1342" s="59" t="s">
        <v>333</v>
      </c>
      <c r="C1342" s="60" t="s">
        <v>14</v>
      </c>
      <c r="D1342" s="61">
        <v>1000</v>
      </c>
      <c r="E1342" s="61">
        <v>1000</v>
      </c>
      <c r="F1342" s="61">
        <v>0</v>
      </c>
    </row>
    <row r="1343" spans="1:6" x14ac:dyDescent="0.3">
      <c r="A1343" s="43" t="str">
        <f t="shared" si="20"/>
        <v>A</v>
      </c>
      <c r="B1343" s="59" t="s">
        <v>333</v>
      </c>
      <c r="C1343" s="60" t="s">
        <v>2</v>
      </c>
      <c r="D1343" s="61">
        <v>200.98191</v>
      </c>
      <c r="E1343" s="61">
        <v>57.194949999999999</v>
      </c>
      <c r="F1343" s="61">
        <v>143.78695999999999</v>
      </c>
    </row>
    <row r="1344" spans="1:6" x14ac:dyDescent="0.3">
      <c r="A1344" s="43" t="str">
        <f t="shared" si="20"/>
        <v>A</v>
      </c>
      <c r="B1344" s="59" t="s">
        <v>333</v>
      </c>
      <c r="C1344" s="60" t="s">
        <v>15</v>
      </c>
      <c r="D1344" s="61">
        <v>219.32606000000001</v>
      </c>
      <c r="E1344" s="61">
        <v>219.32606000000001</v>
      </c>
      <c r="F1344" s="61">
        <v>0</v>
      </c>
    </row>
    <row r="1345" spans="1:6" x14ac:dyDescent="0.3">
      <c r="A1345" s="43" t="str">
        <f t="shared" si="20"/>
        <v>A</v>
      </c>
      <c r="B1345" s="59" t="s">
        <v>333</v>
      </c>
      <c r="C1345" s="60" t="s">
        <v>16</v>
      </c>
      <c r="D1345" s="61">
        <v>4611.0593900000003</v>
      </c>
      <c r="E1345" s="61">
        <v>4587.3881799999999</v>
      </c>
      <c r="F1345" s="61">
        <v>23.671209999999999</v>
      </c>
    </row>
    <row r="1346" spans="1:6" x14ac:dyDescent="0.3">
      <c r="A1346" s="43" t="str">
        <f t="shared" si="20"/>
        <v>A</v>
      </c>
      <c r="B1346" s="55" t="s">
        <v>333</v>
      </c>
      <c r="C1346" s="56" t="s">
        <v>17</v>
      </c>
      <c r="D1346" s="57">
        <v>633.73899999999992</v>
      </c>
      <c r="E1346" s="57">
        <v>613.82399999999996</v>
      </c>
      <c r="F1346" s="57">
        <v>19.914999999999999</v>
      </c>
    </row>
    <row r="1347" spans="1:6" ht="16.8" thickBot="1" x14ac:dyDescent="0.35">
      <c r="A1347" s="43" t="str">
        <f t="shared" si="20"/>
        <v>A</v>
      </c>
      <c r="B1347" s="44" t="s">
        <v>732</v>
      </c>
      <c r="C1347" s="45" t="s">
        <v>733</v>
      </c>
      <c r="D1347" s="63">
        <v>203018.00400000002</v>
      </c>
      <c r="E1347" s="63">
        <v>185449</v>
      </c>
      <c r="F1347" s="63">
        <v>17569.004000000001</v>
      </c>
    </row>
    <row r="1348" spans="1:6" ht="15" thickTop="1" x14ac:dyDescent="0.3">
      <c r="A1348" s="43" t="str">
        <f t="shared" ref="A1348:A1411" si="21">IF(OR(D1348&lt;&gt;0,),"A","B")</f>
        <v>A</v>
      </c>
      <c r="B1348" s="55" t="s">
        <v>333</v>
      </c>
      <c r="C1348" s="56" t="s">
        <v>10</v>
      </c>
      <c r="D1348" s="57">
        <v>203018.00400000002</v>
      </c>
      <c r="E1348" s="57">
        <v>185449</v>
      </c>
      <c r="F1348" s="57">
        <v>17569.004000000001</v>
      </c>
    </row>
    <row r="1349" spans="1:6" x14ac:dyDescent="0.3">
      <c r="A1349" s="43" t="str">
        <f t="shared" si="21"/>
        <v>A</v>
      </c>
      <c r="B1349" s="59" t="s">
        <v>333</v>
      </c>
      <c r="C1349" s="60" t="s">
        <v>14</v>
      </c>
      <c r="D1349" s="61">
        <v>203018.00400000002</v>
      </c>
      <c r="E1349" s="61">
        <v>185449</v>
      </c>
      <c r="F1349" s="61">
        <v>17569.004000000001</v>
      </c>
    </row>
    <row r="1350" spans="1:6" ht="16.8" thickBot="1" x14ac:dyDescent="0.35">
      <c r="A1350" s="43" t="str">
        <f t="shared" si="21"/>
        <v>A</v>
      </c>
      <c r="B1350" s="44" t="s">
        <v>734</v>
      </c>
      <c r="C1350" s="45" t="s">
        <v>735</v>
      </c>
      <c r="D1350" s="63">
        <v>8485.9500800000005</v>
      </c>
      <c r="E1350" s="63">
        <v>8485.9500800000005</v>
      </c>
      <c r="F1350" s="63">
        <v>0</v>
      </c>
    </row>
    <row r="1351" spans="1:6" ht="15" thickTop="1" x14ac:dyDescent="0.3">
      <c r="A1351" s="43" t="str">
        <f t="shared" si="21"/>
        <v>A</v>
      </c>
      <c r="B1351" s="55" t="s">
        <v>333</v>
      </c>
      <c r="C1351" s="56" t="s">
        <v>10</v>
      </c>
      <c r="D1351" s="57">
        <v>8485.9500800000005</v>
      </c>
      <c r="E1351" s="57">
        <v>8485.9500800000005</v>
      </c>
      <c r="F1351" s="57">
        <v>0</v>
      </c>
    </row>
    <row r="1352" spans="1:6" x14ac:dyDescent="0.3">
      <c r="A1352" s="43" t="str">
        <f t="shared" si="21"/>
        <v>A</v>
      </c>
      <c r="B1352" s="59" t="s">
        <v>333</v>
      </c>
      <c r="C1352" s="60" t="s">
        <v>14</v>
      </c>
      <c r="D1352" s="61">
        <v>8485.9500800000005</v>
      </c>
      <c r="E1352" s="61">
        <v>8485.9500800000005</v>
      </c>
      <c r="F1352" s="61">
        <v>0</v>
      </c>
    </row>
    <row r="1353" spans="1:6" ht="16.8" thickBot="1" x14ac:dyDescent="0.35">
      <c r="A1353" s="43" t="str">
        <f t="shared" si="21"/>
        <v>A</v>
      </c>
      <c r="B1353" s="44" t="s">
        <v>736</v>
      </c>
      <c r="C1353" s="45" t="s">
        <v>737</v>
      </c>
      <c r="D1353" s="63">
        <v>33509.587179999995</v>
      </c>
      <c r="E1353" s="63">
        <v>33509.587179999995</v>
      </c>
      <c r="F1353" s="63">
        <v>0</v>
      </c>
    </row>
    <row r="1354" spans="1:6" ht="15" thickTop="1" x14ac:dyDescent="0.3">
      <c r="A1354" s="43" t="str">
        <f t="shared" si="21"/>
        <v>A</v>
      </c>
      <c r="B1354" s="55" t="s">
        <v>333</v>
      </c>
      <c r="C1354" s="56" t="s">
        <v>10</v>
      </c>
      <c r="D1354" s="57">
        <v>33509.587179999995</v>
      </c>
      <c r="E1354" s="57">
        <v>33509.587179999995</v>
      </c>
      <c r="F1354" s="57">
        <v>0</v>
      </c>
    </row>
    <row r="1355" spans="1:6" x14ac:dyDescent="0.3">
      <c r="A1355" s="43" t="str">
        <f t="shared" si="21"/>
        <v>A</v>
      </c>
      <c r="B1355" s="59" t="s">
        <v>333</v>
      </c>
      <c r="C1355" s="60" t="s">
        <v>14</v>
      </c>
      <c r="D1355" s="61">
        <v>33509.587179999995</v>
      </c>
      <c r="E1355" s="61">
        <v>33509.587179999995</v>
      </c>
      <c r="F1355" s="61">
        <v>0</v>
      </c>
    </row>
    <row r="1356" spans="1:6" ht="16.8" thickBot="1" x14ac:dyDescent="0.35">
      <c r="A1356" s="43" t="str">
        <f t="shared" si="21"/>
        <v>A</v>
      </c>
      <c r="B1356" s="44" t="s">
        <v>738</v>
      </c>
      <c r="C1356" s="45" t="s">
        <v>739</v>
      </c>
      <c r="D1356" s="63">
        <v>1395.3223500000001</v>
      </c>
      <c r="E1356" s="63">
        <v>1395.3223500000001</v>
      </c>
      <c r="F1356" s="63">
        <v>0</v>
      </c>
    </row>
    <row r="1357" spans="1:6" ht="15" thickTop="1" x14ac:dyDescent="0.3">
      <c r="A1357" s="43" t="str">
        <f t="shared" si="21"/>
        <v>A</v>
      </c>
      <c r="B1357" s="55" t="s">
        <v>333</v>
      </c>
      <c r="C1357" s="56" t="s">
        <v>10</v>
      </c>
      <c r="D1357" s="57">
        <v>1065.8623500000001</v>
      </c>
      <c r="E1357" s="57">
        <v>1065.8623500000001</v>
      </c>
      <c r="F1357" s="57">
        <v>0</v>
      </c>
    </row>
    <row r="1358" spans="1:6" x14ac:dyDescent="0.3">
      <c r="A1358" s="43" t="str">
        <f t="shared" si="21"/>
        <v>A</v>
      </c>
      <c r="B1358" s="59" t="s">
        <v>333</v>
      </c>
      <c r="C1358" s="60" t="s">
        <v>14</v>
      </c>
      <c r="D1358" s="61">
        <v>1065.8623500000001</v>
      </c>
      <c r="E1358" s="61">
        <v>1065.8623500000001</v>
      </c>
      <c r="F1358" s="61">
        <v>0</v>
      </c>
    </row>
    <row r="1359" spans="1:6" x14ac:dyDescent="0.3">
      <c r="A1359" s="43" t="str">
        <f t="shared" si="21"/>
        <v>A</v>
      </c>
      <c r="B1359" s="55" t="s">
        <v>333</v>
      </c>
      <c r="C1359" s="56" t="s">
        <v>17</v>
      </c>
      <c r="D1359" s="57">
        <v>329.46</v>
      </c>
      <c r="E1359" s="57">
        <v>329.46</v>
      </c>
      <c r="F1359" s="57">
        <v>0</v>
      </c>
    </row>
    <row r="1360" spans="1:6" ht="33" thickBot="1" x14ac:dyDescent="0.35">
      <c r="A1360" s="43" t="str">
        <f t="shared" si="21"/>
        <v>A</v>
      </c>
      <c r="B1360" s="44" t="s">
        <v>740</v>
      </c>
      <c r="C1360" s="45" t="s">
        <v>741</v>
      </c>
      <c r="D1360" s="63">
        <v>24867.99235</v>
      </c>
      <c r="E1360" s="63">
        <v>24867.99235</v>
      </c>
      <c r="F1360" s="63">
        <v>0</v>
      </c>
    </row>
    <row r="1361" spans="1:6" ht="15" thickTop="1" x14ac:dyDescent="0.3">
      <c r="A1361" s="43" t="str">
        <f t="shared" si="21"/>
        <v>A</v>
      </c>
      <c r="B1361" s="55" t="s">
        <v>333</v>
      </c>
      <c r="C1361" s="56" t="s">
        <v>10</v>
      </c>
      <c r="D1361" s="57">
        <v>24867.99235</v>
      </c>
      <c r="E1361" s="57">
        <v>24867.99235</v>
      </c>
      <c r="F1361" s="57">
        <v>0</v>
      </c>
    </row>
    <row r="1362" spans="1:6" x14ac:dyDescent="0.3">
      <c r="A1362" s="43" t="str">
        <f t="shared" si="21"/>
        <v>A</v>
      </c>
      <c r="B1362" s="59" t="s">
        <v>333</v>
      </c>
      <c r="C1362" s="60" t="s">
        <v>16</v>
      </c>
      <c r="D1362" s="61">
        <v>24867.99235</v>
      </c>
      <c r="E1362" s="61">
        <v>24867.99235</v>
      </c>
      <c r="F1362" s="61">
        <v>0</v>
      </c>
    </row>
    <row r="1363" spans="1:6" ht="16.8" thickBot="1" x14ac:dyDescent="0.35">
      <c r="A1363" s="43" t="str">
        <f t="shared" si="21"/>
        <v>A</v>
      </c>
      <c r="B1363" s="44" t="s">
        <v>742</v>
      </c>
      <c r="C1363" s="45" t="s">
        <v>743</v>
      </c>
      <c r="D1363" s="63">
        <v>290.63767999999999</v>
      </c>
      <c r="E1363" s="63">
        <v>290.63767999999999</v>
      </c>
      <c r="F1363" s="63">
        <v>0</v>
      </c>
    </row>
    <row r="1364" spans="1:6" ht="15" thickTop="1" x14ac:dyDescent="0.3">
      <c r="A1364" s="43" t="str">
        <f t="shared" si="21"/>
        <v>A</v>
      </c>
      <c r="B1364" s="55" t="s">
        <v>333</v>
      </c>
      <c r="C1364" s="56" t="s">
        <v>10</v>
      </c>
      <c r="D1364" s="57">
        <v>290.63767999999999</v>
      </c>
      <c r="E1364" s="57">
        <v>290.63767999999999</v>
      </c>
      <c r="F1364" s="57">
        <v>0</v>
      </c>
    </row>
    <row r="1365" spans="1:6" x14ac:dyDescent="0.3">
      <c r="A1365" s="43" t="str">
        <f t="shared" si="21"/>
        <v>A</v>
      </c>
      <c r="B1365" s="59" t="s">
        <v>333</v>
      </c>
      <c r="C1365" s="60" t="s">
        <v>12</v>
      </c>
      <c r="D1365" s="61">
        <v>290.63767999999999</v>
      </c>
      <c r="E1365" s="61">
        <v>290.63767999999999</v>
      </c>
      <c r="F1365" s="61">
        <v>0</v>
      </c>
    </row>
    <row r="1366" spans="1:6" ht="16.8" thickBot="1" x14ac:dyDescent="0.35">
      <c r="A1366" s="43" t="str">
        <f t="shared" si="21"/>
        <v>A</v>
      </c>
      <c r="B1366" s="44" t="s">
        <v>744</v>
      </c>
      <c r="C1366" s="45" t="s">
        <v>745</v>
      </c>
      <c r="D1366" s="63">
        <v>855.16089999999997</v>
      </c>
      <c r="E1366" s="63">
        <v>855.16089999999997</v>
      </c>
      <c r="F1366" s="63">
        <v>0</v>
      </c>
    </row>
    <row r="1367" spans="1:6" ht="15" thickTop="1" x14ac:dyDescent="0.3">
      <c r="A1367" s="43" t="str">
        <f t="shared" si="21"/>
        <v>A</v>
      </c>
      <c r="B1367" s="55" t="s">
        <v>333</v>
      </c>
      <c r="C1367" s="56" t="s">
        <v>10</v>
      </c>
      <c r="D1367" s="57">
        <v>855.16089999999997</v>
      </c>
      <c r="E1367" s="57">
        <v>855.16089999999997</v>
      </c>
      <c r="F1367" s="57">
        <v>0</v>
      </c>
    </row>
    <row r="1368" spans="1:6" x14ac:dyDescent="0.3">
      <c r="A1368" s="43" t="str">
        <f t="shared" si="21"/>
        <v>A</v>
      </c>
      <c r="B1368" s="59" t="s">
        <v>333</v>
      </c>
      <c r="C1368" s="60" t="s">
        <v>14</v>
      </c>
      <c r="D1368" s="61">
        <v>806.82561999999996</v>
      </c>
      <c r="E1368" s="61">
        <v>806.82561999999996</v>
      </c>
      <c r="F1368" s="61">
        <v>0</v>
      </c>
    </row>
    <row r="1369" spans="1:6" x14ac:dyDescent="0.3">
      <c r="A1369" s="43" t="str">
        <f t="shared" si="21"/>
        <v>A</v>
      </c>
      <c r="B1369" s="59" t="s">
        <v>333</v>
      </c>
      <c r="C1369" s="60" t="s">
        <v>16</v>
      </c>
      <c r="D1369" s="61">
        <v>48.335279999999997</v>
      </c>
      <c r="E1369" s="61">
        <v>48.335279999999997</v>
      </c>
      <c r="F1369" s="61">
        <v>0</v>
      </c>
    </row>
    <row r="1370" spans="1:6" ht="33" thickBot="1" x14ac:dyDescent="0.35">
      <c r="A1370" s="43" t="str">
        <f t="shared" si="21"/>
        <v>A</v>
      </c>
      <c r="B1370" s="44" t="s">
        <v>746</v>
      </c>
      <c r="C1370" s="45" t="s">
        <v>747</v>
      </c>
      <c r="D1370" s="63">
        <v>1882.3553400000001</v>
      </c>
      <c r="E1370" s="63">
        <v>1882.3553400000001</v>
      </c>
      <c r="F1370" s="63">
        <v>0</v>
      </c>
    </row>
    <row r="1371" spans="1:6" ht="15" thickTop="1" x14ac:dyDescent="0.3">
      <c r="A1371" s="43" t="str">
        <f t="shared" si="21"/>
        <v>A</v>
      </c>
      <c r="B1371" s="55" t="s">
        <v>333</v>
      </c>
      <c r="C1371" s="56" t="s">
        <v>10</v>
      </c>
      <c r="D1371" s="57">
        <v>1882.3553400000001</v>
      </c>
      <c r="E1371" s="57">
        <v>1882.3553400000001</v>
      </c>
      <c r="F1371" s="57">
        <v>0</v>
      </c>
    </row>
    <row r="1372" spans="1:6" x14ac:dyDescent="0.3">
      <c r="A1372" s="43" t="str">
        <f t="shared" si="21"/>
        <v>A</v>
      </c>
      <c r="B1372" s="59" t="s">
        <v>333</v>
      </c>
      <c r="C1372" s="60" t="s">
        <v>12</v>
      </c>
      <c r="D1372" s="61">
        <v>0.60050000000000003</v>
      </c>
      <c r="E1372" s="61">
        <v>0.60050000000000003</v>
      </c>
      <c r="F1372" s="61">
        <v>0</v>
      </c>
    </row>
    <row r="1373" spans="1:6" x14ac:dyDescent="0.3">
      <c r="A1373" s="43" t="str">
        <f t="shared" si="21"/>
        <v>A</v>
      </c>
      <c r="B1373" s="59" t="s">
        <v>333</v>
      </c>
      <c r="C1373" s="60" t="s">
        <v>16</v>
      </c>
      <c r="D1373" s="61">
        <v>1881.7548400000001</v>
      </c>
      <c r="E1373" s="61">
        <v>1881.7548400000001</v>
      </c>
      <c r="F1373" s="61">
        <v>0</v>
      </c>
    </row>
    <row r="1374" spans="1:6" ht="16.8" thickBot="1" x14ac:dyDescent="0.35">
      <c r="A1374" s="43" t="str">
        <f t="shared" si="21"/>
        <v>A</v>
      </c>
      <c r="B1374" s="44" t="s">
        <v>748</v>
      </c>
      <c r="C1374" s="45" t="s">
        <v>749</v>
      </c>
      <c r="D1374" s="63">
        <v>4488.3909000000003</v>
      </c>
      <c r="E1374" s="63">
        <v>4488.3909000000003</v>
      </c>
      <c r="F1374" s="63">
        <v>0</v>
      </c>
    </row>
    <row r="1375" spans="1:6" ht="15" thickTop="1" x14ac:dyDescent="0.3">
      <c r="A1375" s="43" t="str">
        <f t="shared" si="21"/>
        <v>A</v>
      </c>
      <c r="B1375" s="55" t="s">
        <v>333</v>
      </c>
      <c r="C1375" s="56" t="s">
        <v>10</v>
      </c>
      <c r="D1375" s="57">
        <v>4488.3909000000003</v>
      </c>
      <c r="E1375" s="57">
        <v>4488.3909000000003</v>
      </c>
      <c r="F1375" s="57">
        <v>0</v>
      </c>
    </row>
    <row r="1376" spans="1:6" x14ac:dyDescent="0.3">
      <c r="A1376" s="43" t="str">
        <f t="shared" si="21"/>
        <v>A</v>
      </c>
      <c r="B1376" s="59" t="s">
        <v>333</v>
      </c>
      <c r="C1376" s="60" t="s">
        <v>16</v>
      </c>
      <c r="D1376" s="61">
        <v>4488.3909000000003</v>
      </c>
      <c r="E1376" s="61">
        <v>4488.3909000000003</v>
      </c>
      <c r="F1376" s="61">
        <v>0</v>
      </c>
    </row>
    <row r="1377" spans="1:6" ht="16.8" thickBot="1" x14ac:dyDescent="0.35">
      <c r="A1377" s="43" t="str">
        <f t="shared" si="21"/>
        <v>A</v>
      </c>
      <c r="B1377" s="44" t="s">
        <v>750</v>
      </c>
      <c r="C1377" s="45" t="s">
        <v>751</v>
      </c>
      <c r="D1377" s="63">
        <v>5309.1557499999999</v>
      </c>
      <c r="E1377" s="63">
        <v>4152.1769800000002</v>
      </c>
      <c r="F1377" s="63">
        <v>1156.9787700000002</v>
      </c>
    </row>
    <row r="1378" spans="1:6" ht="15" thickTop="1" x14ac:dyDescent="0.3">
      <c r="A1378" s="43" t="str">
        <f t="shared" si="21"/>
        <v>A</v>
      </c>
      <c r="B1378" s="55" t="s">
        <v>333</v>
      </c>
      <c r="C1378" s="56" t="s">
        <v>10</v>
      </c>
      <c r="D1378" s="57">
        <v>5309.1557499999999</v>
      </c>
      <c r="E1378" s="57">
        <v>4152.1769800000002</v>
      </c>
      <c r="F1378" s="57">
        <v>1156.9787700000002</v>
      </c>
    </row>
    <row r="1379" spans="1:6" x14ac:dyDescent="0.3">
      <c r="A1379" s="43" t="str">
        <f t="shared" si="21"/>
        <v>A</v>
      </c>
      <c r="B1379" s="59" t="s">
        <v>333</v>
      </c>
      <c r="C1379" s="60" t="s">
        <v>2</v>
      </c>
      <c r="D1379" s="61">
        <v>1000</v>
      </c>
      <c r="E1379" s="61">
        <v>1000</v>
      </c>
      <c r="F1379" s="61">
        <v>0</v>
      </c>
    </row>
    <row r="1380" spans="1:6" x14ac:dyDescent="0.3">
      <c r="A1380" s="43" t="str">
        <f t="shared" si="21"/>
        <v>A</v>
      </c>
      <c r="B1380" s="59" t="s">
        <v>333</v>
      </c>
      <c r="C1380" s="60" t="s">
        <v>16</v>
      </c>
      <c r="D1380" s="61">
        <v>4309.1557499999999</v>
      </c>
      <c r="E1380" s="61">
        <v>3152.1769800000002</v>
      </c>
      <c r="F1380" s="61">
        <v>1156.9787700000002</v>
      </c>
    </row>
    <row r="1381" spans="1:6" ht="33" thickBot="1" x14ac:dyDescent="0.35">
      <c r="A1381" s="43" t="str">
        <f t="shared" si="21"/>
        <v>A</v>
      </c>
      <c r="B1381" s="44" t="s">
        <v>752</v>
      </c>
      <c r="C1381" s="45" t="s">
        <v>753</v>
      </c>
      <c r="D1381" s="63">
        <v>5079.7217200000005</v>
      </c>
      <c r="E1381" s="63">
        <v>4152.1769800000002</v>
      </c>
      <c r="F1381" s="63">
        <v>927.54474000000005</v>
      </c>
    </row>
    <row r="1382" spans="1:6" ht="15" thickTop="1" x14ac:dyDescent="0.3">
      <c r="A1382" s="43" t="str">
        <f t="shared" si="21"/>
        <v>A</v>
      </c>
      <c r="B1382" s="55" t="s">
        <v>333</v>
      </c>
      <c r="C1382" s="56" t="s">
        <v>10</v>
      </c>
      <c r="D1382" s="57">
        <v>5079.7217200000005</v>
      </c>
      <c r="E1382" s="57">
        <v>4152.1769800000002</v>
      </c>
      <c r="F1382" s="57">
        <v>927.54474000000005</v>
      </c>
    </row>
    <row r="1383" spans="1:6" x14ac:dyDescent="0.3">
      <c r="A1383" s="43" t="str">
        <f t="shared" si="21"/>
        <v>A</v>
      </c>
      <c r="B1383" s="59" t="s">
        <v>333</v>
      </c>
      <c r="C1383" s="60" t="s">
        <v>2</v>
      </c>
      <c r="D1383" s="61">
        <v>1000</v>
      </c>
      <c r="E1383" s="61">
        <v>1000</v>
      </c>
      <c r="F1383" s="61">
        <v>0</v>
      </c>
    </row>
    <row r="1384" spans="1:6" x14ac:dyDescent="0.3">
      <c r="A1384" s="43" t="str">
        <f t="shared" si="21"/>
        <v>A</v>
      </c>
      <c r="B1384" s="59" t="s">
        <v>333</v>
      </c>
      <c r="C1384" s="60" t="s">
        <v>16</v>
      </c>
      <c r="D1384" s="61">
        <v>4079.7217200000005</v>
      </c>
      <c r="E1384" s="61">
        <v>3152.1769800000002</v>
      </c>
      <c r="F1384" s="61">
        <v>927.54474000000005</v>
      </c>
    </row>
    <row r="1385" spans="1:6" ht="33" thickBot="1" x14ac:dyDescent="0.35">
      <c r="A1385" s="43" t="str">
        <f t="shared" si="21"/>
        <v>A</v>
      </c>
      <c r="B1385" s="44" t="s">
        <v>1520</v>
      </c>
      <c r="C1385" s="45" t="s">
        <v>1521</v>
      </c>
      <c r="D1385" s="63">
        <v>229.43403000000001</v>
      </c>
      <c r="E1385" s="63">
        <v>0</v>
      </c>
      <c r="F1385" s="63">
        <v>229.43403000000001</v>
      </c>
    </row>
    <row r="1386" spans="1:6" ht="15" thickTop="1" x14ac:dyDescent="0.3">
      <c r="A1386" s="43" t="str">
        <f t="shared" si="21"/>
        <v>A</v>
      </c>
      <c r="B1386" s="55" t="s">
        <v>333</v>
      </c>
      <c r="C1386" s="56" t="s">
        <v>10</v>
      </c>
      <c r="D1386" s="57">
        <v>229.43403000000001</v>
      </c>
      <c r="E1386" s="57">
        <v>0</v>
      </c>
      <c r="F1386" s="57">
        <v>229.43403000000001</v>
      </c>
    </row>
    <row r="1387" spans="1:6" x14ac:dyDescent="0.3">
      <c r="A1387" s="43" t="str">
        <f t="shared" si="21"/>
        <v>A</v>
      </c>
      <c r="B1387" s="59" t="s">
        <v>333</v>
      </c>
      <c r="C1387" s="60" t="s">
        <v>16</v>
      </c>
      <c r="D1387" s="61">
        <v>229.43403000000001</v>
      </c>
      <c r="E1387" s="61">
        <v>0</v>
      </c>
      <c r="F1387" s="61">
        <v>229.43403000000001</v>
      </c>
    </row>
    <row r="1388" spans="1:6" ht="33" thickBot="1" x14ac:dyDescent="0.35">
      <c r="A1388" s="43" t="str">
        <f t="shared" si="21"/>
        <v>A</v>
      </c>
      <c r="B1388" s="44" t="s">
        <v>754</v>
      </c>
      <c r="C1388" s="45" t="s">
        <v>755</v>
      </c>
      <c r="D1388" s="63">
        <v>38833.132640000003</v>
      </c>
      <c r="E1388" s="63">
        <v>38833.132640000003</v>
      </c>
      <c r="F1388" s="63">
        <v>0</v>
      </c>
    </row>
    <row r="1389" spans="1:6" ht="15" thickTop="1" x14ac:dyDescent="0.3">
      <c r="A1389" s="43" t="str">
        <f t="shared" si="21"/>
        <v>A</v>
      </c>
      <c r="B1389" s="55" t="s">
        <v>333</v>
      </c>
      <c r="C1389" s="56" t="s">
        <v>10</v>
      </c>
      <c r="D1389" s="57">
        <v>38833.132640000003</v>
      </c>
      <c r="E1389" s="57">
        <v>38833.132640000003</v>
      </c>
      <c r="F1389" s="57">
        <v>0</v>
      </c>
    </row>
    <row r="1390" spans="1:6" x14ac:dyDescent="0.3">
      <c r="A1390" s="43" t="str">
        <f t="shared" si="21"/>
        <v>A</v>
      </c>
      <c r="B1390" s="59" t="s">
        <v>333</v>
      </c>
      <c r="C1390" s="60" t="s">
        <v>16</v>
      </c>
      <c r="D1390" s="61">
        <v>38833.132640000003</v>
      </c>
      <c r="E1390" s="61">
        <v>38833.132640000003</v>
      </c>
      <c r="F1390" s="61">
        <v>0</v>
      </c>
    </row>
    <row r="1391" spans="1:6" ht="16.8" thickBot="1" x14ac:dyDescent="0.35">
      <c r="A1391" s="43" t="str">
        <f t="shared" si="21"/>
        <v>A</v>
      </c>
      <c r="B1391" s="44" t="s">
        <v>756</v>
      </c>
      <c r="C1391" s="45" t="s">
        <v>757</v>
      </c>
      <c r="D1391" s="63">
        <v>3500</v>
      </c>
      <c r="E1391" s="63">
        <v>3500</v>
      </c>
      <c r="F1391" s="63">
        <v>0</v>
      </c>
    </row>
    <row r="1392" spans="1:6" ht="15" thickTop="1" x14ac:dyDescent="0.3">
      <c r="A1392" s="43" t="str">
        <f t="shared" si="21"/>
        <v>A</v>
      </c>
      <c r="B1392" s="55" t="s">
        <v>333</v>
      </c>
      <c r="C1392" s="56" t="s">
        <v>10</v>
      </c>
      <c r="D1392" s="57">
        <v>3500</v>
      </c>
      <c r="E1392" s="57">
        <v>3500</v>
      </c>
      <c r="F1392" s="57">
        <v>0</v>
      </c>
    </row>
    <row r="1393" spans="1:6" x14ac:dyDescent="0.3">
      <c r="A1393" s="43" t="str">
        <f t="shared" si="21"/>
        <v>A</v>
      </c>
      <c r="B1393" s="59" t="s">
        <v>333</v>
      </c>
      <c r="C1393" s="60" t="s">
        <v>14</v>
      </c>
      <c r="D1393" s="61">
        <v>2700</v>
      </c>
      <c r="E1393" s="61">
        <v>2700</v>
      </c>
      <c r="F1393" s="61">
        <v>0</v>
      </c>
    </row>
    <row r="1394" spans="1:6" x14ac:dyDescent="0.3">
      <c r="A1394" s="43" t="str">
        <f t="shared" si="21"/>
        <v>A</v>
      </c>
      <c r="B1394" s="59" t="s">
        <v>333</v>
      </c>
      <c r="C1394" s="60" t="s">
        <v>16</v>
      </c>
      <c r="D1394" s="61">
        <v>800</v>
      </c>
      <c r="E1394" s="61">
        <v>800</v>
      </c>
      <c r="F1394" s="61">
        <v>0</v>
      </c>
    </row>
    <row r="1395" spans="1:6" ht="33" thickBot="1" x14ac:dyDescent="0.35">
      <c r="A1395" s="43" t="str">
        <f t="shared" si="21"/>
        <v>A</v>
      </c>
      <c r="B1395" s="44" t="s">
        <v>760</v>
      </c>
      <c r="C1395" s="45" t="s">
        <v>761</v>
      </c>
      <c r="D1395" s="63">
        <v>35752.914100000002</v>
      </c>
      <c r="E1395" s="63">
        <v>35752.914100000002</v>
      </c>
      <c r="F1395" s="63">
        <v>0</v>
      </c>
    </row>
    <row r="1396" spans="1:6" ht="15" thickTop="1" x14ac:dyDescent="0.3">
      <c r="A1396" s="43" t="str">
        <f t="shared" si="21"/>
        <v>A</v>
      </c>
      <c r="B1396" s="55" t="s">
        <v>333</v>
      </c>
      <c r="C1396" s="56" t="s">
        <v>10</v>
      </c>
      <c r="D1396" s="57">
        <v>35752.914100000002</v>
      </c>
      <c r="E1396" s="57">
        <v>35752.914100000002</v>
      </c>
      <c r="F1396" s="57">
        <v>0</v>
      </c>
    </row>
    <row r="1397" spans="1:6" x14ac:dyDescent="0.3">
      <c r="A1397" s="43" t="str">
        <f t="shared" si="21"/>
        <v>A</v>
      </c>
      <c r="B1397" s="59" t="s">
        <v>333</v>
      </c>
      <c r="C1397" s="60" t="s">
        <v>16</v>
      </c>
      <c r="D1397" s="61">
        <v>35752.914100000002</v>
      </c>
      <c r="E1397" s="61">
        <v>35752.914100000002</v>
      </c>
      <c r="F1397" s="61">
        <v>0</v>
      </c>
    </row>
    <row r="1398" spans="1:6" ht="33" thickBot="1" x14ac:dyDescent="0.35">
      <c r="A1398" s="43" t="str">
        <f t="shared" si="21"/>
        <v>A</v>
      </c>
      <c r="B1398" s="44" t="s">
        <v>762</v>
      </c>
      <c r="C1398" s="45" t="s">
        <v>763</v>
      </c>
      <c r="D1398" s="63">
        <v>116.82</v>
      </c>
      <c r="E1398" s="63">
        <v>116.82</v>
      </c>
      <c r="F1398" s="63">
        <v>0</v>
      </c>
    </row>
    <row r="1399" spans="1:6" ht="15" thickTop="1" x14ac:dyDescent="0.3">
      <c r="A1399" s="43" t="str">
        <f t="shared" si="21"/>
        <v>A</v>
      </c>
      <c r="B1399" s="55" t="s">
        <v>333</v>
      </c>
      <c r="C1399" s="56" t="s">
        <v>10</v>
      </c>
      <c r="D1399" s="57">
        <v>116.82</v>
      </c>
      <c r="E1399" s="57">
        <v>116.82</v>
      </c>
      <c r="F1399" s="57">
        <v>0</v>
      </c>
    </row>
    <row r="1400" spans="1:6" x14ac:dyDescent="0.3">
      <c r="A1400" s="43" t="str">
        <f t="shared" si="21"/>
        <v>A</v>
      </c>
      <c r="B1400" s="59" t="s">
        <v>333</v>
      </c>
      <c r="C1400" s="60" t="s">
        <v>16</v>
      </c>
      <c r="D1400" s="61">
        <v>116.82</v>
      </c>
      <c r="E1400" s="61">
        <v>116.82</v>
      </c>
      <c r="F1400" s="61">
        <v>0</v>
      </c>
    </row>
    <row r="1401" spans="1:6" ht="33" thickBot="1" x14ac:dyDescent="0.35">
      <c r="A1401" s="43" t="str">
        <f t="shared" si="21"/>
        <v>A</v>
      </c>
      <c r="B1401" s="44" t="s">
        <v>764</v>
      </c>
      <c r="C1401" s="45" t="s">
        <v>765</v>
      </c>
      <c r="D1401" s="63">
        <v>5338.5484799999995</v>
      </c>
      <c r="E1401" s="63">
        <v>5338.5484799999995</v>
      </c>
      <c r="F1401" s="63">
        <v>0</v>
      </c>
    </row>
    <row r="1402" spans="1:6" ht="15" thickTop="1" x14ac:dyDescent="0.3">
      <c r="A1402" s="43" t="str">
        <f t="shared" si="21"/>
        <v>A</v>
      </c>
      <c r="B1402" s="55" t="s">
        <v>333</v>
      </c>
      <c r="C1402" s="56" t="s">
        <v>10</v>
      </c>
      <c r="D1402" s="57">
        <v>5313.6613799999996</v>
      </c>
      <c r="E1402" s="57">
        <v>5313.6613799999996</v>
      </c>
      <c r="F1402" s="57">
        <v>0</v>
      </c>
    </row>
    <row r="1403" spans="1:6" x14ac:dyDescent="0.3">
      <c r="A1403" s="43" t="str">
        <f t="shared" si="21"/>
        <v>A</v>
      </c>
      <c r="B1403" s="59" t="s">
        <v>333</v>
      </c>
      <c r="C1403" s="60" t="s">
        <v>12</v>
      </c>
      <c r="D1403" s="61">
        <v>125.76797999999999</v>
      </c>
      <c r="E1403" s="61">
        <v>125.76797999999999</v>
      </c>
      <c r="F1403" s="61">
        <v>0</v>
      </c>
    </row>
    <row r="1404" spans="1:6" x14ac:dyDescent="0.3">
      <c r="A1404" s="43" t="str">
        <f t="shared" si="21"/>
        <v>A</v>
      </c>
      <c r="B1404" s="59" t="s">
        <v>333</v>
      </c>
      <c r="C1404" s="60" t="s">
        <v>14</v>
      </c>
      <c r="D1404" s="61">
        <v>5187.8933999999999</v>
      </c>
      <c r="E1404" s="61">
        <v>5187.8933999999999</v>
      </c>
      <c r="F1404" s="61">
        <v>0</v>
      </c>
    </row>
    <row r="1405" spans="1:6" x14ac:dyDescent="0.3">
      <c r="A1405" s="43" t="str">
        <f t="shared" si="21"/>
        <v>A</v>
      </c>
      <c r="B1405" s="55" t="s">
        <v>333</v>
      </c>
      <c r="C1405" s="56" t="s">
        <v>17</v>
      </c>
      <c r="D1405" s="57">
        <v>24.8871</v>
      </c>
      <c r="E1405" s="57">
        <v>24.8871</v>
      </c>
      <c r="F1405" s="57">
        <v>0</v>
      </c>
    </row>
    <row r="1406" spans="1:6" ht="16.8" thickBot="1" x14ac:dyDescent="0.35">
      <c r="A1406" s="43" t="str">
        <f t="shared" si="21"/>
        <v>A</v>
      </c>
      <c r="B1406" s="44" t="s">
        <v>766</v>
      </c>
      <c r="C1406" s="45" t="s">
        <v>767</v>
      </c>
      <c r="D1406" s="63">
        <v>464.89348999999999</v>
      </c>
      <c r="E1406" s="63">
        <v>464.89348999999999</v>
      </c>
      <c r="F1406" s="63">
        <v>0</v>
      </c>
    </row>
    <row r="1407" spans="1:6" ht="15" thickTop="1" x14ac:dyDescent="0.3">
      <c r="A1407" s="43" t="str">
        <f t="shared" si="21"/>
        <v>A</v>
      </c>
      <c r="B1407" s="55" t="s">
        <v>333</v>
      </c>
      <c r="C1407" s="56" t="s">
        <v>10</v>
      </c>
      <c r="D1407" s="57">
        <v>357.09348999999997</v>
      </c>
      <c r="E1407" s="57">
        <v>357.09348999999997</v>
      </c>
      <c r="F1407" s="57">
        <v>0</v>
      </c>
    </row>
    <row r="1408" spans="1:6" x14ac:dyDescent="0.3">
      <c r="A1408" s="43" t="str">
        <f t="shared" si="21"/>
        <v>A</v>
      </c>
      <c r="B1408" s="59" t="s">
        <v>333</v>
      </c>
      <c r="C1408" s="60" t="s">
        <v>12</v>
      </c>
      <c r="D1408" s="61">
        <v>357.09348999999997</v>
      </c>
      <c r="E1408" s="61">
        <v>357.09348999999997</v>
      </c>
      <c r="F1408" s="61">
        <v>0</v>
      </c>
    </row>
    <row r="1409" spans="1:6" x14ac:dyDescent="0.3">
      <c r="A1409" s="43" t="str">
        <f t="shared" si="21"/>
        <v>A</v>
      </c>
      <c r="B1409" s="55" t="s">
        <v>333</v>
      </c>
      <c r="C1409" s="56" t="s">
        <v>17</v>
      </c>
      <c r="D1409" s="57">
        <v>107.8</v>
      </c>
      <c r="E1409" s="57">
        <v>107.8</v>
      </c>
      <c r="F1409" s="57">
        <v>0</v>
      </c>
    </row>
    <row r="1410" spans="1:6" ht="16.8" thickBot="1" x14ac:dyDescent="0.35">
      <c r="A1410" s="43" t="str">
        <f t="shared" si="21"/>
        <v>A</v>
      </c>
      <c r="B1410" s="44" t="s">
        <v>768</v>
      </c>
      <c r="C1410" s="45" t="s">
        <v>769</v>
      </c>
      <c r="D1410" s="63">
        <v>80391.695219999994</v>
      </c>
      <c r="E1410" s="63">
        <v>80391.695219999994</v>
      </c>
      <c r="F1410" s="63">
        <v>0</v>
      </c>
    </row>
    <row r="1411" spans="1:6" ht="15" thickTop="1" x14ac:dyDescent="0.3">
      <c r="A1411" s="43" t="str">
        <f t="shared" si="21"/>
        <v>A</v>
      </c>
      <c r="B1411" s="55" t="s">
        <v>333</v>
      </c>
      <c r="C1411" s="56" t="s">
        <v>10</v>
      </c>
      <c r="D1411" s="57">
        <v>79728.862479999996</v>
      </c>
      <c r="E1411" s="57">
        <v>79728.862479999996</v>
      </c>
      <c r="F1411" s="57">
        <v>0</v>
      </c>
    </row>
    <row r="1412" spans="1:6" x14ac:dyDescent="0.3">
      <c r="A1412" s="43" t="str">
        <f t="shared" ref="A1412:A1475" si="22">IF(OR(D1412&lt;&gt;0,),"A","B")</f>
        <v>A</v>
      </c>
      <c r="B1412" s="59" t="s">
        <v>333</v>
      </c>
      <c r="C1412" s="60" t="s">
        <v>14</v>
      </c>
      <c r="D1412" s="61">
        <v>26000</v>
      </c>
      <c r="E1412" s="61">
        <v>26000</v>
      </c>
      <c r="F1412" s="61">
        <v>0</v>
      </c>
    </row>
    <row r="1413" spans="1:6" x14ac:dyDescent="0.3">
      <c r="A1413" s="43" t="str">
        <f t="shared" si="22"/>
        <v>A</v>
      </c>
      <c r="B1413" s="59" t="s">
        <v>333</v>
      </c>
      <c r="C1413" s="60" t="s">
        <v>16</v>
      </c>
      <c r="D1413" s="61">
        <v>53728.862479999996</v>
      </c>
      <c r="E1413" s="61">
        <v>53728.862479999996</v>
      </c>
      <c r="F1413" s="61">
        <v>0</v>
      </c>
    </row>
    <row r="1414" spans="1:6" x14ac:dyDescent="0.3">
      <c r="A1414" s="43" t="str">
        <f t="shared" si="22"/>
        <v>A</v>
      </c>
      <c r="B1414" s="55" t="s">
        <v>333</v>
      </c>
      <c r="C1414" s="56" t="s">
        <v>17</v>
      </c>
      <c r="D1414" s="57">
        <v>662.83273999999994</v>
      </c>
      <c r="E1414" s="57">
        <v>662.83273999999994</v>
      </c>
      <c r="F1414" s="57">
        <v>0</v>
      </c>
    </row>
    <row r="1415" spans="1:6" ht="33" thickBot="1" x14ac:dyDescent="0.35">
      <c r="A1415" s="43" t="str">
        <f t="shared" si="22"/>
        <v>A</v>
      </c>
      <c r="B1415" s="44" t="s">
        <v>770</v>
      </c>
      <c r="C1415" s="45" t="s">
        <v>771</v>
      </c>
      <c r="D1415" s="63">
        <v>36000</v>
      </c>
      <c r="E1415" s="63">
        <v>36000</v>
      </c>
      <c r="F1415" s="63">
        <v>0</v>
      </c>
    </row>
    <row r="1416" spans="1:6" ht="15" thickTop="1" x14ac:dyDescent="0.3">
      <c r="A1416" s="43" t="str">
        <f t="shared" si="22"/>
        <v>A</v>
      </c>
      <c r="B1416" s="55" t="s">
        <v>333</v>
      </c>
      <c r="C1416" s="56" t="s">
        <v>10</v>
      </c>
      <c r="D1416" s="57">
        <v>36000</v>
      </c>
      <c r="E1416" s="57">
        <v>36000</v>
      </c>
      <c r="F1416" s="57">
        <v>0</v>
      </c>
    </row>
    <row r="1417" spans="1:6" x14ac:dyDescent="0.3">
      <c r="A1417" s="43" t="str">
        <f t="shared" si="22"/>
        <v>A</v>
      </c>
      <c r="B1417" s="59" t="s">
        <v>333</v>
      </c>
      <c r="C1417" s="60" t="s">
        <v>16</v>
      </c>
      <c r="D1417" s="61">
        <v>36000</v>
      </c>
      <c r="E1417" s="61">
        <v>36000</v>
      </c>
      <c r="F1417" s="61">
        <v>0</v>
      </c>
    </row>
    <row r="1418" spans="1:6" ht="33" thickBot="1" x14ac:dyDescent="0.35">
      <c r="A1418" s="43" t="str">
        <f t="shared" si="22"/>
        <v>A</v>
      </c>
      <c r="B1418" s="44" t="s">
        <v>772</v>
      </c>
      <c r="C1418" s="45" t="s">
        <v>773</v>
      </c>
      <c r="D1418" s="63">
        <v>26000</v>
      </c>
      <c r="E1418" s="63">
        <v>26000</v>
      </c>
      <c r="F1418" s="63">
        <v>0</v>
      </c>
    </row>
    <row r="1419" spans="1:6" ht="15" thickTop="1" x14ac:dyDescent="0.3">
      <c r="A1419" s="43" t="str">
        <f t="shared" si="22"/>
        <v>A</v>
      </c>
      <c r="B1419" s="55" t="s">
        <v>333</v>
      </c>
      <c r="C1419" s="56" t="s">
        <v>10</v>
      </c>
      <c r="D1419" s="57">
        <v>26000</v>
      </c>
      <c r="E1419" s="57">
        <v>26000</v>
      </c>
      <c r="F1419" s="57">
        <v>0</v>
      </c>
    </row>
    <row r="1420" spans="1:6" x14ac:dyDescent="0.3">
      <c r="A1420" s="43" t="str">
        <f t="shared" si="22"/>
        <v>A</v>
      </c>
      <c r="B1420" s="59" t="s">
        <v>333</v>
      </c>
      <c r="C1420" s="60" t="s">
        <v>14</v>
      </c>
      <c r="D1420" s="61">
        <v>26000</v>
      </c>
      <c r="E1420" s="61">
        <v>26000</v>
      </c>
      <c r="F1420" s="61">
        <v>0</v>
      </c>
    </row>
    <row r="1421" spans="1:6" ht="16.8" thickBot="1" x14ac:dyDescent="0.35">
      <c r="A1421" s="43" t="str">
        <f t="shared" si="22"/>
        <v>A</v>
      </c>
      <c r="B1421" s="44" t="s">
        <v>774</v>
      </c>
      <c r="C1421" s="45" t="s">
        <v>775</v>
      </c>
      <c r="D1421" s="63">
        <v>18391.695220000001</v>
      </c>
      <c r="E1421" s="63">
        <v>18391.695220000001</v>
      </c>
      <c r="F1421" s="63">
        <v>0</v>
      </c>
    </row>
    <row r="1422" spans="1:6" ht="15" thickTop="1" x14ac:dyDescent="0.3">
      <c r="A1422" s="43" t="str">
        <f t="shared" si="22"/>
        <v>A</v>
      </c>
      <c r="B1422" s="55" t="s">
        <v>333</v>
      </c>
      <c r="C1422" s="56" t="s">
        <v>10</v>
      </c>
      <c r="D1422" s="57">
        <v>17728.86248</v>
      </c>
      <c r="E1422" s="57">
        <v>17728.86248</v>
      </c>
      <c r="F1422" s="57">
        <v>0</v>
      </c>
    </row>
    <row r="1423" spans="1:6" x14ac:dyDescent="0.3">
      <c r="A1423" s="43" t="str">
        <f t="shared" si="22"/>
        <v>A</v>
      </c>
      <c r="B1423" s="59" t="s">
        <v>333</v>
      </c>
      <c r="C1423" s="60" t="s">
        <v>16</v>
      </c>
      <c r="D1423" s="61">
        <v>17728.86248</v>
      </c>
      <c r="E1423" s="61">
        <v>17728.86248</v>
      </c>
      <c r="F1423" s="61">
        <v>0</v>
      </c>
    </row>
    <row r="1424" spans="1:6" x14ac:dyDescent="0.3">
      <c r="A1424" s="43" t="str">
        <f t="shared" si="22"/>
        <v>A</v>
      </c>
      <c r="B1424" s="55" t="s">
        <v>333</v>
      </c>
      <c r="C1424" s="56" t="s">
        <v>17</v>
      </c>
      <c r="D1424" s="57">
        <v>662.83273999999994</v>
      </c>
      <c r="E1424" s="57">
        <v>662.83273999999994</v>
      </c>
      <c r="F1424" s="57">
        <v>0</v>
      </c>
    </row>
    <row r="1425" spans="1:6" ht="16.8" thickBot="1" x14ac:dyDescent="0.35">
      <c r="A1425" s="43" t="str">
        <f t="shared" si="22"/>
        <v>A</v>
      </c>
      <c r="B1425" s="44" t="s">
        <v>776</v>
      </c>
      <c r="C1425" s="45" t="s">
        <v>777</v>
      </c>
      <c r="D1425" s="63">
        <v>23682.689620000005</v>
      </c>
      <c r="E1425" s="63">
        <v>23682.689620000005</v>
      </c>
      <c r="F1425" s="63">
        <v>0</v>
      </c>
    </row>
    <row r="1426" spans="1:6" ht="15" thickTop="1" x14ac:dyDescent="0.3">
      <c r="A1426" s="43" t="str">
        <f t="shared" si="22"/>
        <v>A</v>
      </c>
      <c r="B1426" s="55" t="s">
        <v>333</v>
      </c>
      <c r="C1426" s="56" t="s">
        <v>10</v>
      </c>
      <c r="D1426" s="57">
        <v>17668.327000000005</v>
      </c>
      <c r="E1426" s="57">
        <v>17668.327000000005</v>
      </c>
      <c r="F1426" s="57">
        <v>0</v>
      </c>
    </row>
    <row r="1427" spans="1:6" x14ac:dyDescent="0.3">
      <c r="A1427" s="43" t="str">
        <f t="shared" si="22"/>
        <v>A</v>
      </c>
      <c r="B1427" s="59" t="s">
        <v>333</v>
      </c>
      <c r="C1427" s="60" t="s">
        <v>11</v>
      </c>
      <c r="D1427" s="61">
        <v>10875.81191</v>
      </c>
      <c r="E1427" s="61">
        <v>10875.81191</v>
      </c>
      <c r="F1427" s="61">
        <v>0</v>
      </c>
    </row>
    <row r="1428" spans="1:6" x14ac:dyDescent="0.3">
      <c r="A1428" s="43" t="str">
        <f t="shared" si="22"/>
        <v>A</v>
      </c>
      <c r="B1428" s="59" t="s">
        <v>333</v>
      </c>
      <c r="C1428" s="60" t="s">
        <v>12</v>
      </c>
      <c r="D1428" s="61">
        <v>6092.8582100000003</v>
      </c>
      <c r="E1428" s="61">
        <v>6092.8582100000003</v>
      </c>
      <c r="F1428" s="61">
        <v>0</v>
      </c>
    </row>
    <row r="1429" spans="1:6" x14ac:dyDescent="0.3">
      <c r="A1429" s="43" t="str">
        <f t="shared" si="22"/>
        <v>A</v>
      </c>
      <c r="B1429" s="59" t="s">
        <v>333</v>
      </c>
      <c r="C1429" s="60" t="s">
        <v>15</v>
      </c>
      <c r="D1429" s="61">
        <v>218.1866</v>
      </c>
      <c r="E1429" s="61">
        <v>218.1866</v>
      </c>
      <c r="F1429" s="61">
        <v>0</v>
      </c>
    </row>
    <row r="1430" spans="1:6" x14ac:dyDescent="0.3">
      <c r="A1430" s="43" t="str">
        <f t="shared" si="22"/>
        <v>A</v>
      </c>
      <c r="B1430" s="59" t="s">
        <v>333</v>
      </c>
      <c r="C1430" s="60" t="s">
        <v>16</v>
      </c>
      <c r="D1430" s="61">
        <v>481.47028</v>
      </c>
      <c r="E1430" s="61">
        <v>481.47028</v>
      </c>
      <c r="F1430" s="61">
        <v>0</v>
      </c>
    </row>
    <row r="1431" spans="1:6" x14ac:dyDescent="0.3">
      <c r="A1431" s="43" t="str">
        <f t="shared" si="22"/>
        <v>A</v>
      </c>
      <c r="B1431" s="55" t="s">
        <v>333</v>
      </c>
      <c r="C1431" s="56" t="s">
        <v>17</v>
      </c>
      <c r="D1431" s="57">
        <v>6014.3626199999999</v>
      </c>
      <c r="E1431" s="57">
        <v>6014.3626199999999</v>
      </c>
      <c r="F1431" s="57">
        <v>0</v>
      </c>
    </row>
    <row r="1432" spans="1:6" ht="33" thickBot="1" x14ac:dyDescent="0.35">
      <c r="A1432" s="43" t="str">
        <f t="shared" si="22"/>
        <v>A</v>
      </c>
      <c r="B1432" s="44" t="s">
        <v>778</v>
      </c>
      <c r="C1432" s="45" t="s">
        <v>779</v>
      </c>
      <c r="D1432" s="63">
        <v>41680.926729999999</v>
      </c>
      <c r="E1432" s="63">
        <v>32455.316050000001</v>
      </c>
      <c r="F1432" s="63">
        <v>9225.6106799999998</v>
      </c>
    </row>
    <row r="1433" spans="1:6" ht="15" thickTop="1" x14ac:dyDescent="0.3">
      <c r="A1433" s="43" t="str">
        <f t="shared" si="22"/>
        <v>A</v>
      </c>
      <c r="B1433" s="55" t="s">
        <v>333</v>
      </c>
      <c r="C1433" s="56" t="s">
        <v>10</v>
      </c>
      <c r="D1433" s="57">
        <v>22723.895320000003</v>
      </c>
      <c r="E1433" s="57">
        <v>13971.278410000001</v>
      </c>
      <c r="F1433" s="57">
        <v>8752.6169100000006</v>
      </c>
    </row>
    <row r="1434" spans="1:6" x14ac:dyDescent="0.3">
      <c r="A1434" s="43" t="str">
        <f t="shared" si="22"/>
        <v>A</v>
      </c>
      <c r="B1434" s="59" t="s">
        <v>333</v>
      </c>
      <c r="C1434" s="60" t="s">
        <v>11</v>
      </c>
      <c r="D1434" s="61">
        <v>9962.0000700000001</v>
      </c>
      <c r="E1434" s="61">
        <v>7095.4427500000002</v>
      </c>
      <c r="F1434" s="61">
        <v>2866.5573199999999</v>
      </c>
    </row>
    <row r="1435" spans="1:6" x14ac:dyDescent="0.3">
      <c r="A1435" s="43" t="str">
        <f t="shared" si="22"/>
        <v>A</v>
      </c>
      <c r="B1435" s="59" t="s">
        <v>333</v>
      </c>
      <c r="C1435" s="60" t="s">
        <v>12</v>
      </c>
      <c r="D1435" s="61">
        <v>8682.3600900000001</v>
      </c>
      <c r="E1435" s="61">
        <v>5674.6008099999999</v>
      </c>
      <c r="F1435" s="61">
        <v>3007.7592800000002</v>
      </c>
    </row>
    <row r="1436" spans="1:6" x14ac:dyDescent="0.3">
      <c r="A1436" s="43" t="str">
        <f t="shared" si="22"/>
        <v>A</v>
      </c>
      <c r="B1436" s="59" t="s">
        <v>333</v>
      </c>
      <c r="C1436" s="60" t="s">
        <v>14</v>
      </c>
      <c r="D1436" s="61">
        <v>564.72352000000001</v>
      </c>
      <c r="E1436" s="61">
        <v>564.72352000000001</v>
      </c>
      <c r="F1436" s="61">
        <v>0</v>
      </c>
    </row>
    <row r="1437" spans="1:6" x14ac:dyDescent="0.3">
      <c r="A1437" s="43" t="str">
        <f t="shared" si="22"/>
        <v>A</v>
      </c>
      <c r="B1437" s="59" t="s">
        <v>333</v>
      </c>
      <c r="C1437" s="60" t="s">
        <v>2</v>
      </c>
      <c r="D1437" s="61">
        <v>1362.7539999999999</v>
      </c>
      <c r="E1437" s="61">
        <v>316.76137999999997</v>
      </c>
      <c r="F1437" s="61">
        <v>1045.99262</v>
      </c>
    </row>
    <row r="1438" spans="1:6" x14ac:dyDescent="0.3">
      <c r="A1438" s="43" t="str">
        <f t="shared" si="22"/>
        <v>A</v>
      </c>
      <c r="B1438" s="59" t="s">
        <v>333</v>
      </c>
      <c r="C1438" s="60" t="s">
        <v>15</v>
      </c>
      <c r="D1438" s="61">
        <v>128.33133000000001</v>
      </c>
      <c r="E1438" s="61">
        <v>0</v>
      </c>
      <c r="F1438" s="61">
        <v>128.33133000000001</v>
      </c>
    </row>
    <row r="1439" spans="1:6" x14ac:dyDescent="0.3">
      <c r="A1439" s="43" t="str">
        <f t="shared" si="22"/>
        <v>A</v>
      </c>
      <c r="B1439" s="59" t="s">
        <v>333</v>
      </c>
      <c r="C1439" s="60" t="s">
        <v>16</v>
      </c>
      <c r="D1439" s="61">
        <v>2023.72631</v>
      </c>
      <c r="E1439" s="61">
        <v>319.74995000000001</v>
      </c>
      <c r="F1439" s="61">
        <v>1703.9763600000001</v>
      </c>
    </row>
    <row r="1440" spans="1:6" x14ac:dyDescent="0.3">
      <c r="A1440" s="43" t="str">
        <f t="shared" si="22"/>
        <v>A</v>
      </c>
      <c r="B1440" s="55" t="s">
        <v>333</v>
      </c>
      <c r="C1440" s="56" t="s">
        <v>17</v>
      </c>
      <c r="D1440" s="57">
        <v>18957.031410000003</v>
      </c>
      <c r="E1440" s="57">
        <v>18484.037640000002</v>
      </c>
      <c r="F1440" s="57">
        <v>472.99377000000004</v>
      </c>
    </row>
    <row r="1441" spans="1:6" ht="16.8" thickBot="1" x14ac:dyDescent="0.35">
      <c r="A1441" s="43" t="str">
        <f t="shared" si="22"/>
        <v>A</v>
      </c>
      <c r="B1441" s="44" t="s">
        <v>780</v>
      </c>
      <c r="C1441" s="45" t="s">
        <v>781</v>
      </c>
      <c r="D1441" s="63">
        <v>48669.880279999998</v>
      </c>
      <c r="E1441" s="63">
        <v>16157.631629999998</v>
      </c>
      <c r="F1441" s="63">
        <v>32512.248650000001</v>
      </c>
    </row>
    <row r="1442" spans="1:6" ht="15" thickTop="1" x14ac:dyDescent="0.3">
      <c r="A1442" s="43" t="str">
        <f t="shared" si="22"/>
        <v>A</v>
      </c>
      <c r="B1442" s="55" t="s">
        <v>333</v>
      </c>
      <c r="C1442" s="56" t="s">
        <v>10</v>
      </c>
      <c r="D1442" s="57">
        <v>40264.28168</v>
      </c>
      <c r="E1442" s="57">
        <v>8190.9157199999991</v>
      </c>
      <c r="F1442" s="57">
        <v>32073.365960000003</v>
      </c>
    </row>
    <row r="1443" spans="1:6" x14ac:dyDescent="0.3">
      <c r="A1443" s="43" t="str">
        <f t="shared" si="22"/>
        <v>A</v>
      </c>
      <c r="B1443" s="59" t="s">
        <v>333</v>
      </c>
      <c r="C1443" s="60" t="s">
        <v>11</v>
      </c>
      <c r="D1443" s="61">
        <v>8117.2923000000001</v>
      </c>
      <c r="E1443" s="61">
        <v>3918.6112199999998</v>
      </c>
      <c r="F1443" s="61">
        <v>4198.6810800000003</v>
      </c>
    </row>
    <row r="1444" spans="1:6" x14ac:dyDescent="0.3">
      <c r="A1444" s="43" t="str">
        <f t="shared" si="22"/>
        <v>A</v>
      </c>
      <c r="B1444" s="59" t="s">
        <v>333</v>
      </c>
      <c r="C1444" s="60" t="s">
        <v>12</v>
      </c>
      <c r="D1444" s="61">
        <v>22419.781610000002</v>
      </c>
      <c r="E1444" s="61">
        <v>4001.6032500000001</v>
      </c>
      <c r="F1444" s="61">
        <v>18418.178360000002</v>
      </c>
    </row>
    <row r="1445" spans="1:6" x14ac:dyDescent="0.3">
      <c r="A1445" s="43" t="str">
        <f t="shared" si="22"/>
        <v>A</v>
      </c>
      <c r="B1445" s="59" t="s">
        <v>333</v>
      </c>
      <c r="C1445" s="60" t="s">
        <v>2</v>
      </c>
      <c r="D1445" s="61">
        <v>3894.4216700000002</v>
      </c>
      <c r="E1445" s="61">
        <v>3.85E-2</v>
      </c>
      <c r="F1445" s="61">
        <v>3894.3831700000001</v>
      </c>
    </row>
    <row r="1446" spans="1:6" x14ac:dyDescent="0.3">
      <c r="A1446" s="43" t="str">
        <f t="shared" si="22"/>
        <v>A</v>
      </c>
      <c r="B1446" s="59" t="s">
        <v>333</v>
      </c>
      <c r="C1446" s="60" t="s">
        <v>15</v>
      </c>
      <c r="D1446" s="61">
        <v>68.001300000000001</v>
      </c>
      <c r="E1446" s="61">
        <v>68.001300000000001</v>
      </c>
      <c r="F1446" s="61">
        <v>0</v>
      </c>
    </row>
    <row r="1447" spans="1:6" x14ac:dyDescent="0.3">
      <c r="A1447" s="43" t="str">
        <f t="shared" si="22"/>
        <v>A</v>
      </c>
      <c r="B1447" s="59" t="s">
        <v>333</v>
      </c>
      <c r="C1447" s="60" t="s">
        <v>16</v>
      </c>
      <c r="D1447" s="61">
        <v>5764.7847999999994</v>
      </c>
      <c r="E1447" s="61">
        <v>202.66145</v>
      </c>
      <c r="F1447" s="61">
        <v>5562.1233499999998</v>
      </c>
    </row>
    <row r="1448" spans="1:6" x14ac:dyDescent="0.3">
      <c r="A1448" s="43" t="str">
        <f t="shared" si="22"/>
        <v>A</v>
      </c>
      <c r="B1448" s="55" t="s">
        <v>333</v>
      </c>
      <c r="C1448" s="56" t="s">
        <v>17</v>
      </c>
      <c r="D1448" s="57">
        <v>8405.5986000000012</v>
      </c>
      <c r="E1448" s="57">
        <v>7966.7159100000008</v>
      </c>
      <c r="F1448" s="57">
        <v>438.88269000000003</v>
      </c>
    </row>
    <row r="1449" spans="1:6" ht="33" thickBot="1" x14ac:dyDescent="0.35">
      <c r="A1449" s="43" t="str">
        <f t="shared" si="22"/>
        <v>A</v>
      </c>
      <c r="B1449" s="44" t="s">
        <v>782</v>
      </c>
      <c r="C1449" s="45" t="s">
        <v>783</v>
      </c>
      <c r="D1449" s="63">
        <v>3458.03539</v>
      </c>
      <c r="E1449" s="63">
        <v>1562.46171</v>
      </c>
      <c r="F1449" s="63">
        <v>1895.5736800000002</v>
      </c>
    </row>
    <row r="1450" spans="1:6" ht="15" thickTop="1" x14ac:dyDescent="0.3">
      <c r="A1450" s="43" t="str">
        <f t="shared" si="22"/>
        <v>A</v>
      </c>
      <c r="B1450" s="55" t="s">
        <v>333</v>
      </c>
      <c r="C1450" s="56" t="s">
        <v>10</v>
      </c>
      <c r="D1450" s="57">
        <v>2242.7530699999998</v>
      </c>
      <c r="E1450" s="57">
        <v>1562.46171</v>
      </c>
      <c r="F1450" s="57">
        <v>680.29135999999994</v>
      </c>
    </row>
    <row r="1451" spans="1:6" x14ac:dyDescent="0.3">
      <c r="A1451" s="43" t="str">
        <f t="shared" si="22"/>
        <v>A</v>
      </c>
      <c r="B1451" s="59" t="s">
        <v>333</v>
      </c>
      <c r="C1451" s="60" t="s">
        <v>11</v>
      </c>
      <c r="D1451" s="61">
        <v>412.47800000000001</v>
      </c>
      <c r="E1451" s="61">
        <v>306.178</v>
      </c>
      <c r="F1451" s="61">
        <v>106.3</v>
      </c>
    </row>
    <row r="1452" spans="1:6" x14ac:dyDescent="0.3">
      <c r="A1452" s="43" t="str">
        <f t="shared" si="22"/>
        <v>A</v>
      </c>
      <c r="B1452" s="59" t="s">
        <v>333</v>
      </c>
      <c r="C1452" s="60" t="s">
        <v>12</v>
      </c>
      <c r="D1452" s="61">
        <v>1747.70037</v>
      </c>
      <c r="E1452" s="61">
        <v>1256.2837099999999</v>
      </c>
      <c r="F1452" s="61">
        <v>491.41665999999998</v>
      </c>
    </row>
    <row r="1453" spans="1:6" x14ac:dyDescent="0.3">
      <c r="A1453" s="43" t="str">
        <f t="shared" si="22"/>
        <v>A</v>
      </c>
      <c r="B1453" s="59" t="s">
        <v>333</v>
      </c>
      <c r="C1453" s="60" t="s">
        <v>16</v>
      </c>
      <c r="D1453" s="61">
        <v>82.574700000000007</v>
      </c>
      <c r="E1453" s="61">
        <v>0</v>
      </c>
      <c r="F1453" s="61">
        <v>82.574700000000007</v>
      </c>
    </row>
    <row r="1454" spans="1:6" x14ac:dyDescent="0.3">
      <c r="A1454" s="43" t="str">
        <f t="shared" si="22"/>
        <v>A</v>
      </c>
      <c r="B1454" s="55" t="s">
        <v>333</v>
      </c>
      <c r="C1454" s="56" t="s">
        <v>17</v>
      </c>
      <c r="D1454" s="57">
        <v>1215.28232</v>
      </c>
      <c r="E1454" s="57">
        <v>0</v>
      </c>
      <c r="F1454" s="57">
        <v>1215.28232</v>
      </c>
    </row>
    <row r="1455" spans="1:6" ht="49.2" thickBot="1" x14ac:dyDescent="0.35">
      <c r="A1455" s="43" t="str">
        <f t="shared" si="22"/>
        <v>A</v>
      </c>
      <c r="B1455" s="44" t="s">
        <v>784</v>
      </c>
      <c r="C1455" s="45" t="s">
        <v>785</v>
      </c>
      <c r="D1455" s="63">
        <v>3128.0310800000002</v>
      </c>
      <c r="E1455" s="63">
        <v>3039.8439800000001</v>
      </c>
      <c r="F1455" s="63">
        <v>88.187100000000001</v>
      </c>
    </row>
    <row r="1456" spans="1:6" ht="15" thickTop="1" x14ac:dyDescent="0.3">
      <c r="A1456" s="43" t="str">
        <f t="shared" si="22"/>
        <v>A</v>
      </c>
      <c r="B1456" s="55" t="s">
        <v>333</v>
      </c>
      <c r="C1456" s="56" t="s">
        <v>10</v>
      </c>
      <c r="D1456" s="57">
        <v>2936.2885700000002</v>
      </c>
      <c r="E1456" s="57">
        <v>2848.1014700000001</v>
      </c>
      <c r="F1456" s="57">
        <v>88.187100000000001</v>
      </c>
    </row>
    <row r="1457" spans="1:6" x14ac:dyDescent="0.3">
      <c r="A1457" s="43" t="str">
        <f t="shared" si="22"/>
        <v>A</v>
      </c>
      <c r="B1457" s="59" t="s">
        <v>333</v>
      </c>
      <c r="C1457" s="60" t="s">
        <v>11</v>
      </c>
      <c r="D1457" s="61">
        <v>460.49513999999999</v>
      </c>
      <c r="E1457" s="61">
        <v>460.49513999999999</v>
      </c>
      <c r="F1457" s="61">
        <v>0</v>
      </c>
    </row>
    <row r="1458" spans="1:6" x14ac:dyDescent="0.3">
      <c r="A1458" s="43" t="str">
        <f t="shared" si="22"/>
        <v>A</v>
      </c>
      <c r="B1458" s="59" t="s">
        <v>333</v>
      </c>
      <c r="C1458" s="60" t="s">
        <v>12</v>
      </c>
      <c r="D1458" s="61">
        <v>2374.69103</v>
      </c>
      <c r="E1458" s="61">
        <v>2347.2069099999999</v>
      </c>
      <c r="F1458" s="61">
        <v>27.484120000000001</v>
      </c>
    </row>
    <row r="1459" spans="1:6" x14ac:dyDescent="0.3">
      <c r="A1459" s="43" t="str">
        <f t="shared" si="22"/>
        <v>A</v>
      </c>
      <c r="B1459" s="59" t="s">
        <v>333</v>
      </c>
      <c r="C1459" s="60" t="s">
        <v>2</v>
      </c>
      <c r="D1459" s="61">
        <v>5.7905899999999999</v>
      </c>
      <c r="E1459" s="61">
        <v>5.7905899999999999</v>
      </c>
      <c r="F1459" s="61">
        <v>0</v>
      </c>
    </row>
    <row r="1460" spans="1:6" x14ac:dyDescent="0.3">
      <c r="A1460" s="43" t="str">
        <f t="shared" si="22"/>
        <v>A</v>
      </c>
      <c r="B1460" s="59" t="s">
        <v>333</v>
      </c>
      <c r="C1460" s="60" t="s">
        <v>15</v>
      </c>
      <c r="D1460" s="61">
        <v>7.0533200000000003</v>
      </c>
      <c r="E1460" s="61">
        <v>7.0533200000000003</v>
      </c>
      <c r="F1460" s="61">
        <v>0</v>
      </c>
    </row>
    <row r="1461" spans="1:6" x14ac:dyDescent="0.3">
      <c r="A1461" s="43" t="str">
        <f t="shared" si="22"/>
        <v>A</v>
      </c>
      <c r="B1461" s="59" t="s">
        <v>333</v>
      </c>
      <c r="C1461" s="60" t="s">
        <v>16</v>
      </c>
      <c r="D1461" s="61">
        <v>88.258489999999995</v>
      </c>
      <c r="E1461" s="61">
        <v>27.555509999999998</v>
      </c>
      <c r="F1461" s="61">
        <v>60.702979999999997</v>
      </c>
    </row>
    <row r="1462" spans="1:6" x14ac:dyDescent="0.3">
      <c r="A1462" s="43" t="str">
        <f t="shared" si="22"/>
        <v>A</v>
      </c>
      <c r="B1462" s="55" t="s">
        <v>333</v>
      </c>
      <c r="C1462" s="56" t="s">
        <v>17</v>
      </c>
      <c r="D1462" s="57">
        <v>191.74251000000001</v>
      </c>
      <c r="E1462" s="57">
        <v>191.74251000000001</v>
      </c>
      <c r="F1462" s="57">
        <v>0</v>
      </c>
    </row>
    <row r="1463" spans="1:6" ht="16.8" thickBot="1" x14ac:dyDescent="0.35">
      <c r="A1463" s="43" t="str">
        <f t="shared" si="22"/>
        <v>A</v>
      </c>
      <c r="B1463" s="44" t="s">
        <v>786</v>
      </c>
      <c r="C1463" s="45" t="s">
        <v>787</v>
      </c>
      <c r="D1463" s="63">
        <v>1358.5387999999998</v>
      </c>
      <c r="E1463" s="63">
        <v>1225.2078899999999</v>
      </c>
      <c r="F1463" s="63">
        <v>133.33090999999999</v>
      </c>
    </row>
    <row r="1464" spans="1:6" ht="15" thickTop="1" x14ac:dyDescent="0.3">
      <c r="A1464" s="43" t="str">
        <f t="shared" si="22"/>
        <v>A</v>
      </c>
      <c r="B1464" s="55" t="s">
        <v>333</v>
      </c>
      <c r="C1464" s="56" t="s">
        <v>10</v>
      </c>
      <c r="D1464" s="57">
        <v>1283.1731</v>
      </c>
      <c r="E1464" s="57">
        <v>1203.2421899999999</v>
      </c>
      <c r="F1464" s="57">
        <v>79.930909999999997</v>
      </c>
    </row>
    <row r="1465" spans="1:6" x14ac:dyDescent="0.3">
      <c r="A1465" s="43" t="str">
        <f t="shared" si="22"/>
        <v>A</v>
      </c>
      <c r="B1465" s="59" t="s">
        <v>333</v>
      </c>
      <c r="C1465" s="60" t="s">
        <v>11</v>
      </c>
      <c r="D1465" s="61">
        <v>652.22469999999998</v>
      </c>
      <c r="E1465" s="61">
        <v>652.22469999999998</v>
      </c>
      <c r="F1465" s="61">
        <v>0</v>
      </c>
    </row>
    <row r="1466" spans="1:6" x14ac:dyDescent="0.3">
      <c r="A1466" s="43" t="str">
        <f t="shared" si="22"/>
        <v>A</v>
      </c>
      <c r="B1466" s="59" t="s">
        <v>333</v>
      </c>
      <c r="C1466" s="60" t="s">
        <v>12</v>
      </c>
      <c r="D1466" s="61">
        <v>615.16552000000001</v>
      </c>
      <c r="E1466" s="61">
        <v>540.02561000000003</v>
      </c>
      <c r="F1466" s="61">
        <v>75.13991</v>
      </c>
    </row>
    <row r="1467" spans="1:6" x14ac:dyDescent="0.3">
      <c r="A1467" s="43" t="str">
        <f t="shared" si="22"/>
        <v>A</v>
      </c>
      <c r="B1467" s="59" t="s">
        <v>333</v>
      </c>
      <c r="C1467" s="60" t="s">
        <v>15</v>
      </c>
      <c r="D1467" s="61">
        <v>1.90245</v>
      </c>
      <c r="E1467" s="61">
        <v>1.90245</v>
      </c>
      <c r="F1467" s="61">
        <v>0</v>
      </c>
    </row>
    <row r="1468" spans="1:6" x14ac:dyDescent="0.3">
      <c r="A1468" s="43" t="str">
        <f t="shared" si="22"/>
        <v>A</v>
      </c>
      <c r="B1468" s="59" t="s">
        <v>333</v>
      </c>
      <c r="C1468" s="60" t="s">
        <v>16</v>
      </c>
      <c r="D1468" s="61">
        <v>13.88043</v>
      </c>
      <c r="E1468" s="61">
        <v>9.0894300000000001</v>
      </c>
      <c r="F1468" s="61">
        <v>4.7910000000000004</v>
      </c>
    </row>
    <row r="1469" spans="1:6" x14ac:dyDescent="0.3">
      <c r="A1469" s="43" t="str">
        <f t="shared" si="22"/>
        <v>A</v>
      </c>
      <c r="B1469" s="55" t="s">
        <v>333</v>
      </c>
      <c r="C1469" s="56" t="s">
        <v>17</v>
      </c>
      <c r="D1469" s="57">
        <v>75.365700000000004</v>
      </c>
      <c r="E1469" s="57">
        <v>21.965699999999998</v>
      </c>
      <c r="F1469" s="57">
        <v>53.4</v>
      </c>
    </row>
    <row r="1470" spans="1:6" ht="33" thickBot="1" x14ac:dyDescent="0.35">
      <c r="A1470" s="43" t="str">
        <f t="shared" si="22"/>
        <v>A</v>
      </c>
      <c r="B1470" s="44" t="s">
        <v>788</v>
      </c>
      <c r="C1470" s="45" t="s">
        <v>789</v>
      </c>
      <c r="D1470" s="63">
        <v>22144.462020000003</v>
      </c>
      <c r="E1470" s="63">
        <v>11708.525160000001</v>
      </c>
      <c r="F1470" s="63">
        <v>10435.936860000002</v>
      </c>
    </row>
    <row r="1471" spans="1:6" ht="15" thickTop="1" x14ac:dyDescent="0.3">
      <c r="A1471" s="43" t="str">
        <f t="shared" si="22"/>
        <v>A</v>
      </c>
      <c r="B1471" s="55" t="s">
        <v>333</v>
      </c>
      <c r="C1471" s="56" t="s">
        <v>10</v>
      </c>
      <c r="D1471" s="57">
        <v>13163.931199999999</v>
      </c>
      <c r="E1471" s="57">
        <v>3237.1151099999997</v>
      </c>
      <c r="F1471" s="57">
        <v>9926.8160900000003</v>
      </c>
    </row>
    <row r="1472" spans="1:6" x14ac:dyDescent="0.3">
      <c r="A1472" s="43" t="str">
        <f t="shared" si="22"/>
        <v>A</v>
      </c>
      <c r="B1472" s="59" t="s">
        <v>333</v>
      </c>
      <c r="C1472" s="60" t="s">
        <v>11</v>
      </c>
      <c r="D1472" s="61">
        <v>6568.2223999999997</v>
      </c>
      <c r="E1472" s="61">
        <v>886.55948000000001</v>
      </c>
      <c r="F1472" s="61">
        <v>5681.6629199999998</v>
      </c>
    </row>
    <row r="1473" spans="1:6" x14ac:dyDescent="0.3">
      <c r="A1473" s="43" t="str">
        <f t="shared" si="22"/>
        <v>A</v>
      </c>
      <c r="B1473" s="59" t="s">
        <v>333</v>
      </c>
      <c r="C1473" s="60" t="s">
        <v>12</v>
      </c>
      <c r="D1473" s="61">
        <v>5963.9589999999998</v>
      </c>
      <c r="E1473" s="61">
        <v>2221.4999299999999</v>
      </c>
      <c r="F1473" s="61">
        <v>3742.4590699999999</v>
      </c>
    </row>
    <row r="1474" spans="1:6" x14ac:dyDescent="0.3">
      <c r="A1474" s="43" t="str">
        <f t="shared" si="22"/>
        <v>A</v>
      </c>
      <c r="B1474" s="59" t="s">
        <v>333</v>
      </c>
      <c r="C1474" s="60" t="s">
        <v>2</v>
      </c>
      <c r="D1474" s="61">
        <v>443.66564</v>
      </c>
      <c r="E1474" s="61">
        <v>129.0557</v>
      </c>
      <c r="F1474" s="61">
        <v>314.60993999999999</v>
      </c>
    </row>
    <row r="1475" spans="1:6" x14ac:dyDescent="0.3">
      <c r="A1475" s="43" t="str">
        <f t="shared" si="22"/>
        <v>A</v>
      </c>
      <c r="B1475" s="59" t="s">
        <v>333</v>
      </c>
      <c r="C1475" s="60" t="s">
        <v>15</v>
      </c>
      <c r="D1475" s="61">
        <v>38.263809999999999</v>
      </c>
      <c r="E1475" s="61">
        <v>0</v>
      </c>
      <c r="F1475" s="61">
        <v>38.263809999999999</v>
      </c>
    </row>
    <row r="1476" spans="1:6" x14ac:dyDescent="0.3">
      <c r="A1476" s="43" t="str">
        <f t="shared" ref="A1476:A1539" si="23">IF(OR(D1476&lt;&gt;0,),"A","B")</f>
        <v>A</v>
      </c>
      <c r="B1476" s="59" t="s">
        <v>333</v>
      </c>
      <c r="C1476" s="60" t="s">
        <v>16</v>
      </c>
      <c r="D1476" s="61">
        <v>149.82034999999999</v>
      </c>
      <c r="E1476" s="61">
        <v>0</v>
      </c>
      <c r="F1476" s="61">
        <v>149.82034999999999</v>
      </c>
    </row>
    <row r="1477" spans="1:6" x14ac:dyDescent="0.3">
      <c r="A1477" s="43" t="str">
        <f t="shared" si="23"/>
        <v>A</v>
      </c>
      <c r="B1477" s="55" t="s">
        <v>333</v>
      </c>
      <c r="C1477" s="56" t="s">
        <v>17</v>
      </c>
      <c r="D1477" s="57">
        <v>8980.5308199999999</v>
      </c>
      <c r="E1477" s="57">
        <v>8471.4100500000004</v>
      </c>
      <c r="F1477" s="57">
        <v>509.12076999999999</v>
      </c>
    </row>
    <row r="1478" spans="1:6" ht="33" thickBot="1" x14ac:dyDescent="0.35">
      <c r="A1478" s="43" t="str">
        <f t="shared" si="23"/>
        <v>A</v>
      </c>
      <c r="B1478" s="44" t="s">
        <v>790</v>
      </c>
      <c r="C1478" s="45" t="s">
        <v>791</v>
      </c>
      <c r="D1478" s="63">
        <v>9900.8023399999984</v>
      </c>
      <c r="E1478" s="63">
        <v>6237.0182699999987</v>
      </c>
      <c r="F1478" s="63">
        <v>3663.7840700000002</v>
      </c>
    </row>
    <row r="1479" spans="1:6" ht="15" thickTop="1" x14ac:dyDescent="0.3">
      <c r="A1479" s="43" t="str">
        <f t="shared" si="23"/>
        <v>A</v>
      </c>
      <c r="B1479" s="55" t="s">
        <v>333</v>
      </c>
      <c r="C1479" s="56" t="s">
        <v>10</v>
      </c>
      <c r="D1479" s="57">
        <v>8742.823989999999</v>
      </c>
      <c r="E1479" s="57">
        <v>5639.0372699999989</v>
      </c>
      <c r="F1479" s="57">
        <v>3103.7867200000001</v>
      </c>
    </row>
    <row r="1480" spans="1:6" x14ac:dyDescent="0.3">
      <c r="A1480" s="43" t="str">
        <f t="shared" si="23"/>
        <v>A</v>
      </c>
      <c r="B1480" s="59" t="s">
        <v>333</v>
      </c>
      <c r="C1480" s="60" t="s">
        <v>11</v>
      </c>
      <c r="D1480" s="61">
        <v>2958.3842500000001</v>
      </c>
      <c r="E1480" s="61">
        <v>2210.203</v>
      </c>
      <c r="F1480" s="61">
        <v>748.18124999999998</v>
      </c>
    </row>
    <row r="1481" spans="1:6" x14ac:dyDescent="0.3">
      <c r="A1481" s="43" t="str">
        <f t="shared" si="23"/>
        <v>A</v>
      </c>
      <c r="B1481" s="59" t="s">
        <v>333</v>
      </c>
      <c r="C1481" s="60" t="s">
        <v>12</v>
      </c>
      <c r="D1481" s="61">
        <v>4334.4813400000003</v>
      </c>
      <c r="E1481" s="61">
        <v>2683.9778299999998</v>
      </c>
      <c r="F1481" s="61">
        <v>1650.50351</v>
      </c>
    </row>
    <row r="1482" spans="1:6" x14ac:dyDescent="0.3">
      <c r="A1482" s="43" t="str">
        <f t="shared" si="23"/>
        <v>A</v>
      </c>
      <c r="B1482" s="59" t="s">
        <v>333</v>
      </c>
      <c r="C1482" s="60" t="s">
        <v>2</v>
      </c>
      <c r="D1482" s="61">
        <v>431.10750000000002</v>
      </c>
      <c r="E1482" s="61">
        <v>95.107500000000002</v>
      </c>
      <c r="F1482" s="61">
        <v>336</v>
      </c>
    </row>
    <row r="1483" spans="1:6" x14ac:dyDescent="0.3">
      <c r="A1483" s="43" t="str">
        <f t="shared" si="23"/>
        <v>A</v>
      </c>
      <c r="B1483" s="59" t="s">
        <v>333</v>
      </c>
      <c r="C1483" s="60" t="s">
        <v>15</v>
      </c>
      <c r="D1483" s="61">
        <v>59.101959999999998</v>
      </c>
      <c r="E1483" s="61">
        <v>30</v>
      </c>
      <c r="F1483" s="61">
        <v>29.101959999999998</v>
      </c>
    </row>
    <row r="1484" spans="1:6" x14ac:dyDescent="0.3">
      <c r="A1484" s="43" t="str">
        <f t="shared" si="23"/>
        <v>A</v>
      </c>
      <c r="B1484" s="59" t="s">
        <v>333</v>
      </c>
      <c r="C1484" s="60" t="s">
        <v>16</v>
      </c>
      <c r="D1484" s="61">
        <v>959.74893999999995</v>
      </c>
      <c r="E1484" s="61">
        <v>619.74893999999995</v>
      </c>
      <c r="F1484" s="61">
        <v>340</v>
      </c>
    </row>
    <row r="1485" spans="1:6" x14ac:dyDescent="0.3">
      <c r="A1485" s="43" t="str">
        <f t="shared" si="23"/>
        <v>A</v>
      </c>
      <c r="B1485" s="55" t="s">
        <v>333</v>
      </c>
      <c r="C1485" s="56" t="s">
        <v>17</v>
      </c>
      <c r="D1485" s="57">
        <v>1157.9783499999999</v>
      </c>
      <c r="E1485" s="57">
        <v>597.98099999999999</v>
      </c>
      <c r="F1485" s="57">
        <v>559.99734999999998</v>
      </c>
    </row>
    <row r="1486" spans="1:6" ht="33" thickBot="1" x14ac:dyDescent="0.35">
      <c r="A1486" s="43" t="str">
        <f t="shared" si="23"/>
        <v>A</v>
      </c>
      <c r="B1486" s="44" t="s">
        <v>792</v>
      </c>
      <c r="C1486" s="45" t="s">
        <v>793</v>
      </c>
      <c r="D1486" s="63">
        <v>2716.9916699999994</v>
      </c>
      <c r="E1486" s="63">
        <v>2716.9916699999994</v>
      </c>
      <c r="F1486" s="63">
        <v>0</v>
      </c>
    </row>
    <row r="1487" spans="1:6" ht="15" thickTop="1" x14ac:dyDescent="0.3">
      <c r="A1487" s="43" t="str">
        <f t="shared" si="23"/>
        <v>A</v>
      </c>
      <c r="B1487" s="55" t="s">
        <v>333</v>
      </c>
      <c r="C1487" s="56" t="s">
        <v>10</v>
      </c>
      <c r="D1487" s="57">
        <v>2602.0126700000001</v>
      </c>
      <c r="E1487" s="57">
        <v>2602.0126700000001</v>
      </c>
      <c r="F1487" s="57">
        <v>0</v>
      </c>
    </row>
    <row r="1488" spans="1:6" x14ac:dyDescent="0.3">
      <c r="A1488" s="43" t="str">
        <f t="shared" si="23"/>
        <v>A</v>
      </c>
      <c r="B1488" s="59" t="s">
        <v>333</v>
      </c>
      <c r="C1488" s="60" t="s">
        <v>11</v>
      </c>
      <c r="D1488" s="61">
        <v>1519.0148999999999</v>
      </c>
      <c r="E1488" s="61">
        <v>1519.0148999999999</v>
      </c>
      <c r="F1488" s="61">
        <v>0</v>
      </c>
    </row>
    <row r="1489" spans="1:6" x14ac:dyDescent="0.3">
      <c r="A1489" s="43" t="str">
        <f t="shared" si="23"/>
        <v>A</v>
      </c>
      <c r="B1489" s="59" t="s">
        <v>333</v>
      </c>
      <c r="C1489" s="60" t="s">
        <v>12</v>
      </c>
      <c r="D1489" s="61">
        <v>1047.3401199999998</v>
      </c>
      <c r="E1489" s="61">
        <v>1047.3401199999998</v>
      </c>
      <c r="F1489" s="61">
        <v>0</v>
      </c>
    </row>
    <row r="1490" spans="1:6" x14ac:dyDescent="0.3">
      <c r="A1490" s="43" t="str">
        <f t="shared" si="23"/>
        <v>A</v>
      </c>
      <c r="B1490" s="59" t="s">
        <v>333</v>
      </c>
      <c r="C1490" s="60" t="s">
        <v>15</v>
      </c>
      <c r="D1490" s="61">
        <v>27.881340000000002</v>
      </c>
      <c r="E1490" s="61">
        <v>27.881340000000002</v>
      </c>
      <c r="F1490" s="61">
        <v>0</v>
      </c>
    </row>
    <row r="1491" spans="1:6" x14ac:dyDescent="0.3">
      <c r="A1491" s="43" t="str">
        <f t="shared" si="23"/>
        <v>A</v>
      </c>
      <c r="B1491" s="59" t="s">
        <v>333</v>
      </c>
      <c r="C1491" s="60" t="s">
        <v>16</v>
      </c>
      <c r="D1491" s="61">
        <v>7.7763099999999996</v>
      </c>
      <c r="E1491" s="61">
        <v>7.7763099999999996</v>
      </c>
      <c r="F1491" s="61">
        <v>0</v>
      </c>
    </row>
    <row r="1492" spans="1:6" x14ac:dyDescent="0.3">
      <c r="A1492" s="43" t="str">
        <f t="shared" si="23"/>
        <v>A</v>
      </c>
      <c r="B1492" s="55" t="s">
        <v>333</v>
      </c>
      <c r="C1492" s="56" t="s">
        <v>17</v>
      </c>
      <c r="D1492" s="57">
        <v>114.979</v>
      </c>
      <c r="E1492" s="57">
        <v>114.979</v>
      </c>
      <c r="F1492" s="57">
        <v>0</v>
      </c>
    </row>
    <row r="1493" spans="1:6" ht="16.8" thickBot="1" x14ac:dyDescent="0.35">
      <c r="A1493" s="43" t="str">
        <f t="shared" si="23"/>
        <v>A</v>
      </c>
      <c r="B1493" s="44" t="s">
        <v>794</v>
      </c>
      <c r="C1493" s="45" t="s">
        <v>795</v>
      </c>
      <c r="D1493" s="63">
        <v>2114983.83347</v>
      </c>
      <c r="E1493" s="63">
        <v>1697345.3609200001</v>
      </c>
      <c r="F1493" s="63">
        <v>417638.47255000001</v>
      </c>
    </row>
    <row r="1494" spans="1:6" ht="15" thickTop="1" x14ac:dyDescent="0.3">
      <c r="A1494" s="43" t="str">
        <f t="shared" si="23"/>
        <v>A</v>
      </c>
      <c r="B1494" s="55" t="s">
        <v>333</v>
      </c>
      <c r="C1494" s="56" t="s">
        <v>10</v>
      </c>
      <c r="D1494" s="57">
        <v>1940550.7431100004</v>
      </c>
      <c r="E1494" s="57">
        <v>1586264.5922800004</v>
      </c>
      <c r="F1494" s="57">
        <v>354286.15082999994</v>
      </c>
    </row>
    <row r="1495" spans="1:6" x14ac:dyDescent="0.3">
      <c r="A1495" s="43" t="str">
        <f t="shared" si="23"/>
        <v>A</v>
      </c>
      <c r="B1495" s="59" t="s">
        <v>333</v>
      </c>
      <c r="C1495" s="60" t="s">
        <v>11</v>
      </c>
      <c r="D1495" s="61">
        <v>182594.17735999997</v>
      </c>
      <c r="E1495" s="61">
        <v>26725.357440000003</v>
      </c>
      <c r="F1495" s="61">
        <v>155868.81991999998</v>
      </c>
    </row>
    <row r="1496" spans="1:6" x14ac:dyDescent="0.3">
      <c r="A1496" s="43" t="str">
        <f t="shared" si="23"/>
        <v>A</v>
      </c>
      <c r="B1496" s="59" t="s">
        <v>333</v>
      </c>
      <c r="C1496" s="60" t="s">
        <v>12</v>
      </c>
      <c r="D1496" s="61">
        <v>328033.85071999999</v>
      </c>
      <c r="E1496" s="61">
        <v>156147.93302999999</v>
      </c>
      <c r="F1496" s="61">
        <v>171885.91768999997</v>
      </c>
    </row>
    <row r="1497" spans="1:6" x14ac:dyDescent="0.3">
      <c r="A1497" s="43" t="str">
        <f t="shared" si="23"/>
        <v>A</v>
      </c>
      <c r="B1497" s="59" t="s">
        <v>333</v>
      </c>
      <c r="C1497" s="60" t="s">
        <v>14</v>
      </c>
      <c r="D1497" s="61">
        <v>74462.009010000009</v>
      </c>
      <c r="E1497" s="61">
        <v>74000.32753000001</v>
      </c>
      <c r="F1497" s="61">
        <v>461.68148000000002</v>
      </c>
    </row>
    <row r="1498" spans="1:6" x14ac:dyDescent="0.3">
      <c r="A1498" s="43" t="str">
        <f t="shared" si="23"/>
        <v>A</v>
      </c>
      <c r="B1498" s="59" t="s">
        <v>333</v>
      </c>
      <c r="C1498" s="60" t="s">
        <v>2</v>
      </c>
      <c r="D1498" s="61">
        <v>76797.036189999999</v>
      </c>
      <c r="E1498" s="61">
        <v>72469.482999999993</v>
      </c>
      <c r="F1498" s="61">
        <v>4327.5531900000005</v>
      </c>
    </row>
    <row r="1499" spans="1:6" x14ac:dyDescent="0.3">
      <c r="A1499" s="43" t="str">
        <f t="shared" si="23"/>
        <v>A</v>
      </c>
      <c r="B1499" s="59" t="s">
        <v>333</v>
      </c>
      <c r="C1499" s="60" t="s">
        <v>15</v>
      </c>
      <c r="D1499" s="61">
        <v>6378.79018</v>
      </c>
      <c r="E1499" s="61">
        <v>5366.9707600000002</v>
      </c>
      <c r="F1499" s="61">
        <v>1011.8194200000003</v>
      </c>
    </row>
    <row r="1500" spans="1:6" x14ac:dyDescent="0.3">
      <c r="A1500" s="43" t="str">
        <f t="shared" si="23"/>
        <v>A</v>
      </c>
      <c r="B1500" s="59" t="s">
        <v>333</v>
      </c>
      <c r="C1500" s="60" t="s">
        <v>16</v>
      </c>
      <c r="D1500" s="61">
        <v>1272284.8796499998</v>
      </c>
      <c r="E1500" s="61">
        <v>1251554.5205199998</v>
      </c>
      <c r="F1500" s="61">
        <v>20730.359130000001</v>
      </c>
    </row>
    <row r="1501" spans="1:6" x14ac:dyDescent="0.3">
      <c r="A1501" s="43" t="str">
        <f t="shared" si="23"/>
        <v>A</v>
      </c>
      <c r="B1501" s="55" t="s">
        <v>333</v>
      </c>
      <c r="C1501" s="56" t="s">
        <v>17</v>
      </c>
      <c r="D1501" s="57">
        <v>174255.09036</v>
      </c>
      <c r="E1501" s="57">
        <v>111080.76864000001</v>
      </c>
      <c r="F1501" s="57">
        <v>63174.32172</v>
      </c>
    </row>
    <row r="1502" spans="1:6" x14ac:dyDescent="0.3">
      <c r="A1502" s="43" t="str">
        <f t="shared" si="23"/>
        <v>A</v>
      </c>
      <c r="B1502" s="55" t="s">
        <v>333</v>
      </c>
      <c r="C1502" s="56" t="s">
        <v>18</v>
      </c>
      <c r="D1502" s="57">
        <v>178</v>
      </c>
      <c r="E1502" s="57">
        <v>0</v>
      </c>
      <c r="F1502" s="57">
        <v>178</v>
      </c>
    </row>
    <row r="1503" spans="1:6" ht="33" thickBot="1" x14ac:dyDescent="0.35">
      <c r="A1503" s="43" t="str">
        <f t="shared" si="23"/>
        <v>A</v>
      </c>
      <c r="B1503" s="44" t="s">
        <v>796</v>
      </c>
      <c r="C1503" s="45" t="s">
        <v>797</v>
      </c>
      <c r="D1503" s="63">
        <v>56508.88869</v>
      </c>
      <c r="E1503" s="63">
        <v>51182.114240000003</v>
      </c>
      <c r="F1503" s="63">
        <v>5326.7744499999999</v>
      </c>
    </row>
    <row r="1504" spans="1:6" ht="15" thickTop="1" x14ac:dyDescent="0.3">
      <c r="A1504" s="43" t="str">
        <f t="shared" si="23"/>
        <v>A</v>
      </c>
      <c r="B1504" s="55" t="s">
        <v>333</v>
      </c>
      <c r="C1504" s="56" t="s">
        <v>10</v>
      </c>
      <c r="D1504" s="57">
        <v>44400.173649999997</v>
      </c>
      <c r="E1504" s="57">
        <v>39094.7402</v>
      </c>
      <c r="F1504" s="57">
        <v>5305.4334499999995</v>
      </c>
    </row>
    <row r="1505" spans="1:6" x14ac:dyDescent="0.3">
      <c r="A1505" s="43" t="str">
        <f t="shared" si="23"/>
        <v>A</v>
      </c>
      <c r="B1505" s="59" t="s">
        <v>333</v>
      </c>
      <c r="C1505" s="60" t="s">
        <v>11</v>
      </c>
      <c r="D1505" s="61">
        <v>13399.46091</v>
      </c>
      <c r="E1505" s="61">
        <v>12287.07098</v>
      </c>
      <c r="F1505" s="61">
        <v>1112.38993</v>
      </c>
    </row>
    <row r="1506" spans="1:6" x14ac:dyDescent="0.3">
      <c r="A1506" s="43" t="str">
        <f t="shared" si="23"/>
        <v>A</v>
      </c>
      <c r="B1506" s="59" t="s">
        <v>333</v>
      </c>
      <c r="C1506" s="60" t="s">
        <v>12</v>
      </c>
      <c r="D1506" s="61">
        <v>23424.685239999999</v>
      </c>
      <c r="E1506" s="61">
        <v>20475.210510000001</v>
      </c>
      <c r="F1506" s="61">
        <v>2949.4747299999999</v>
      </c>
    </row>
    <row r="1507" spans="1:6" x14ac:dyDescent="0.3">
      <c r="A1507" s="43" t="str">
        <f t="shared" si="23"/>
        <v>A</v>
      </c>
      <c r="B1507" s="59" t="s">
        <v>333</v>
      </c>
      <c r="C1507" s="60" t="s">
        <v>14</v>
      </c>
      <c r="D1507" s="61">
        <v>50</v>
      </c>
      <c r="E1507" s="61">
        <v>50</v>
      </c>
      <c r="F1507" s="61">
        <v>0</v>
      </c>
    </row>
    <row r="1508" spans="1:6" x14ac:dyDescent="0.3">
      <c r="A1508" s="43" t="str">
        <f t="shared" si="23"/>
        <v>A</v>
      </c>
      <c r="B1508" s="59" t="s">
        <v>333</v>
      </c>
      <c r="C1508" s="60" t="s">
        <v>2</v>
      </c>
      <c r="D1508" s="61">
        <v>6716.9799499999999</v>
      </c>
      <c r="E1508" s="61">
        <v>5887.4799499999999</v>
      </c>
      <c r="F1508" s="61">
        <v>829.5</v>
      </c>
    </row>
    <row r="1509" spans="1:6" x14ac:dyDescent="0.3">
      <c r="A1509" s="43" t="str">
        <f t="shared" si="23"/>
        <v>A</v>
      </c>
      <c r="B1509" s="59" t="s">
        <v>333</v>
      </c>
      <c r="C1509" s="60" t="s">
        <v>15</v>
      </c>
      <c r="D1509" s="61">
        <v>334.67376999999999</v>
      </c>
      <c r="E1509" s="61">
        <v>282.37491</v>
      </c>
      <c r="F1509" s="61">
        <v>52.298859999999998</v>
      </c>
    </row>
    <row r="1510" spans="1:6" x14ac:dyDescent="0.3">
      <c r="A1510" s="43" t="str">
        <f t="shared" si="23"/>
        <v>A</v>
      </c>
      <c r="B1510" s="59" t="s">
        <v>333</v>
      </c>
      <c r="C1510" s="60" t="s">
        <v>16</v>
      </c>
      <c r="D1510" s="61">
        <v>474.37378000000001</v>
      </c>
      <c r="E1510" s="61">
        <v>112.60384999999999</v>
      </c>
      <c r="F1510" s="61">
        <v>361.76992999999999</v>
      </c>
    </row>
    <row r="1511" spans="1:6" x14ac:dyDescent="0.3">
      <c r="A1511" s="43" t="str">
        <f t="shared" si="23"/>
        <v>A</v>
      </c>
      <c r="B1511" s="55" t="s">
        <v>333</v>
      </c>
      <c r="C1511" s="56" t="s">
        <v>17</v>
      </c>
      <c r="D1511" s="57">
        <v>12108.715040000001</v>
      </c>
      <c r="E1511" s="57">
        <v>12087.374040000001</v>
      </c>
      <c r="F1511" s="57">
        <v>21.341000000000001</v>
      </c>
    </row>
    <row r="1512" spans="1:6" ht="16.8" thickBot="1" x14ac:dyDescent="0.35">
      <c r="A1512" s="43" t="str">
        <f t="shared" si="23"/>
        <v>A</v>
      </c>
      <c r="B1512" s="44" t="s">
        <v>798</v>
      </c>
      <c r="C1512" s="45" t="s">
        <v>799</v>
      </c>
      <c r="D1512" s="63">
        <v>1173058.77575</v>
      </c>
      <c r="E1512" s="63">
        <v>1172855.7490600001</v>
      </c>
      <c r="F1512" s="63">
        <v>203.02669</v>
      </c>
    </row>
    <row r="1513" spans="1:6" ht="15" thickTop="1" x14ac:dyDescent="0.3">
      <c r="A1513" s="43" t="str">
        <f t="shared" si="23"/>
        <v>A</v>
      </c>
      <c r="B1513" s="55" t="s">
        <v>333</v>
      </c>
      <c r="C1513" s="56" t="s">
        <v>10</v>
      </c>
      <c r="D1513" s="57">
        <v>1171985.30082</v>
      </c>
      <c r="E1513" s="57">
        <v>1171834.61271</v>
      </c>
      <c r="F1513" s="57">
        <v>150.68810999999999</v>
      </c>
    </row>
    <row r="1514" spans="1:6" x14ac:dyDescent="0.3">
      <c r="A1514" s="43" t="str">
        <f t="shared" si="23"/>
        <v>A</v>
      </c>
      <c r="B1514" s="59" t="s">
        <v>333</v>
      </c>
      <c r="C1514" s="60" t="s">
        <v>11</v>
      </c>
      <c r="D1514" s="61">
        <v>2119.30627</v>
      </c>
      <c r="E1514" s="61">
        <v>2119.30627</v>
      </c>
      <c r="F1514" s="61">
        <v>0</v>
      </c>
    </row>
    <row r="1515" spans="1:6" x14ac:dyDescent="0.3">
      <c r="A1515" s="43" t="str">
        <f t="shared" si="23"/>
        <v>A</v>
      </c>
      <c r="B1515" s="59" t="s">
        <v>333</v>
      </c>
      <c r="C1515" s="60" t="s">
        <v>12</v>
      </c>
      <c r="D1515" s="61">
        <v>83585.684529999984</v>
      </c>
      <c r="E1515" s="61">
        <v>83469.011149999991</v>
      </c>
      <c r="F1515" s="61">
        <v>116.67338000000001</v>
      </c>
    </row>
    <row r="1516" spans="1:6" x14ac:dyDescent="0.3">
      <c r="A1516" s="43" t="str">
        <f t="shared" si="23"/>
        <v>A</v>
      </c>
      <c r="B1516" s="59" t="s">
        <v>333</v>
      </c>
      <c r="C1516" s="60" t="s">
        <v>14</v>
      </c>
      <c r="D1516" s="61">
        <v>20302.212100000001</v>
      </c>
      <c r="E1516" s="61">
        <v>20302.212100000001</v>
      </c>
      <c r="F1516" s="61">
        <v>0</v>
      </c>
    </row>
    <row r="1517" spans="1:6" x14ac:dyDescent="0.3">
      <c r="A1517" s="43" t="str">
        <f t="shared" si="23"/>
        <v>A</v>
      </c>
      <c r="B1517" s="59" t="s">
        <v>333</v>
      </c>
      <c r="C1517" s="60" t="s">
        <v>2</v>
      </c>
      <c r="D1517" s="61">
        <v>28394.491560000002</v>
      </c>
      <c r="E1517" s="61">
        <v>28394.491560000002</v>
      </c>
      <c r="F1517" s="61">
        <v>0</v>
      </c>
    </row>
    <row r="1518" spans="1:6" x14ac:dyDescent="0.3">
      <c r="A1518" s="43" t="str">
        <f t="shared" si="23"/>
        <v>A</v>
      </c>
      <c r="B1518" s="59" t="s">
        <v>333</v>
      </c>
      <c r="C1518" s="60" t="s">
        <v>15</v>
      </c>
      <c r="D1518" s="61">
        <v>4922.36636</v>
      </c>
      <c r="E1518" s="61">
        <v>4922.36636</v>
      </c>
      <c r="F1518" s="61">
        <v>0</v>
      </c>
    </row>
    <row r="1519" spans="1:6" x14ac:dyDescent="0.3">
      <c r="A1519" s="43" t="str">
        <f t="shared" si="23"/>
        <v>A</v>
      </c>
      <c r="B1519" s="59" t="s">
        <v>333</v>
      </c>
      <c r="C1519" s="60" t="s">
        <v>16</v>
      </c>
      <c r="D1519" s="61">
        <v>1032661.24</v>
      </c>
      <c r="E1519" s="61">
        <v>1032627.2252699999</v>
      </c>
      <c r="F1519" s="61">
        <v>34.01473</v>
      </c>
    </row>
    <row r="1520" spans="1:6" x14ac:dyDescent="0.3">
      <c r="A1520" s="43" t="str">
        <f t="shared" si="23"/>
        <v>A</v>
      </c>
      <c r="B1520" s="55" t="s">
        <v>333</v>
      </c>
      <c r="C1520" s="56" t="s">
        <v>17</v>
      </c>
      <c r="D1520" s="57">
        <v>1073.4749300000001</v>
      </c>
      <c r="E1520" s="57">
        <v>1021.13635</v>
      </c>
      <c r="F1520" s="57">
        <v>52.33858</v>
      </c>
    </row>
    <row r="1521" spans="1:6" ht="16.8" thickBot="1" x14ac:dyDescent="0.35">
      <c r="A1521" s="43" t="str">
        <f t="shared" si="23"/>
        <v>A</v>
      </c>
      <c r="B1521" s="44" t="s">
        <v>800</v>
      </c>
      <c r="C1521" s="45" t="s">
        <v>801</v>
      </c>
      <c r="D1521" s="63">
        <v>999703.11306999996</v>
      </c>
      <c r="E1521" s="63">
        <v>999703.11306999996</v>
      </c>
      <c r="F1521" s="63">
        <v>0</v>
      </c>
    </row>
    <row r="1522" spans="1:6" ht="15" thickTop="1" x14ac:dyDescent="0.3">
      <c r="A1522" s="43" t="str">
        <f t="shared" si="23"/>
        <v>A</v>
      </c>
      <c r="B1522" s="55" t="s">
        <v>333</v>
      </c>
      <c r="C1522" s="56" t="s">
        <v>10</v>
      </c>
      <c r="D1522" s="57">
        <v>999703.11306999996</v>
      </c>
      <c r="E1522" s="57">
        <v>999703.11306999996</v>
      </c>
      <c r="F1522" s="57">
        <v>0</v>
      </c>
    </row>
    <row r="1523" spans="1:6" x14ac:dyDescent="0.3">
      <c r="A1523" s="43" t="str">
        <f t="shared" si="23"/>
        <v>A</v>
      </c>
      <c r="B1523" s="59" t="s">
        <v>333</v>
      </c>
      <c r="C1523" s="60" t="s">
        <v>14</v>
      </c>
      <c r="D1523" s="61">
        <v>18796.262900000002</v>
      </c>
      <c r="E1523" s="61">
        <v>18796.262900000002</v>
      </c>
      <c r="F1523" s="61">
        <v>0</v>
      </c>
    </row>
    <row r="1524" spans="1:6" x14ac:dyDescent="0.3">
      <c r="A1524" s="43" t="str">
        <f t="shared" si="23"/>
        <v>A</v>
      </c>
      <c r="B1524" s="59" t="s">
        <v>333</v>
      </c>
      <c r="C1524" s="60" t="s">
        <v>16</v>
      </c>
      <c r="D1524" s="61">
        <v>980906.85016999999</v>
      </c>
      <c r="E1524" s="61">
        <v>980906.85016999999</v>
      </c>
      <c r="F1524" s="61">
        <v>0</v>
      </c>
    </row>
    <row r="1525" spans="1:6" ht="16.8" thickBot="1" x14ac:dyDescent="0.35">
      <c r="A1525" s="43" t="str">
        <f t="shared" si="23"/>
        <v>A</v>
      </c>
      <c r="B1525" s="44" t="s">
        <v>802</v>
      </c>
      <c r="C1525" s="45" t="s">
        <v>803</v>
      </c>
      <c r="D1525" s="63">
        <v>11598.594680000002</v>
      </c>
      <c r="E1525" s="63">
        <v>11470.960280000001</v>
      </c>
      <c r="F1525" s="63">
        <v>127.6344</v>
      </c>
    </row>
    <row r="1526" spans="1:6" ht="15" thickTop="1" x14ac:dyDescent="0.3">
      <c r="A1526" s="43" t="str">
        <f t="shared" si="23"/>
        <v>A</v>
      </c>
      <c r="B1526" s="55" t="s">
        <v>333</v>
      </c>
      <c r="C1526" s="56" t="s">
        <v>10</v>
      </c>
      <c r="D1526" s="57">
        <v>11536.382160000001</v>
      </c>
      <c r="E1526" s="57">
        <v>11451.439980000001</v>
      </c>
      <c r="F1526" s="57">
        <v>84.942180000000008</v>
      </c>
    </row>
    <row r="1527" spans="1:6" x14ac:dyDescent="0.3">
      <c r="A1527" s="43" t="str">
        <f t="shared" si="23"/>
        <v>A</v>
      </c>
      <c r="B1527" s="59" t="s">
        <v>333</v>
      </c>
      <c r="C1527" s="60" t="s">
        <v>11</v>
      </c>
      <c r="D1527" s="61">
        <v>521.29539999999997</v>
      </c>
      <c r="E1527" s="61">
        <v>521.29539999999997</v>
      </c>
      <c r="F1527" s="61">
        <v>0</v>
      </c>
    </row>
    <row r="1528" spans="1:6" x14ac:dyDescent="0.3">
      <c r="A1528" s="43" t="str">
        <f t="shared" si="23"/>
        <v>A</v>
      </c>
      <c r="B1528" s="59" t="s">
        <v>333</v>
      </c>
      <c r="C1528" s="60" t="s">
        <v>12</v>
      </c>
      <c r="D1528" s="61">
        <v>10951.564899999999</v>
      </c>
      <c r="E1528" s="61">
        <v>10900.3511</v>
      </c>
      <c r="F1528" s="61">
        <v>51.213799999999999</v>
      </c>
    </row>
    <row r="1529" spans="1:6" x14ac:dyDescent="0.3">
      <c r="A1529" s="43" t="str">
        <f t="shared" si="23"/>
        <v>A</v>
      </c>
      <c r="B1529" s="59" t="s">
        <v>333</v>
      </c>
      <c r="C1529" s="60" t="s">
        <v>2</v>
      </c>
      <c r="D1529" s="61">
        <v>2.8039399999999999</v>
      </c>
      <c r="E1529" s="61">
        <v>2.8039399999999999</v>
      </c>
      <c r="F1529" s="61">
        <v>0</v>
      </c>
    </row>
    <row r="1530" spans="1:6" x14ac:dyDescent="0.3">
      <c r="A1530" s="43" t="str">
        <f t="shared" si="23"/>
        <v>A</v>
      </c>
      <c r="B1530" s="59" t="s">
        <v>333</v>
      </c>
      <c r="C1530" s="60" t="s">
        <v>15</v>
      </c>
      <c r="D1530" s="61">
        <v>4</v>
      </c>
      <c r="E1530" s="61">
        <v>4</v>
      </c>
      <c r="F1530" s="61">
        <v>0</v>
      </c>
    </row>
    <row r="1531" spans="1:6" x14ac:dyDescent="0.3">
      <c r="A1531" s="43" t="str">
        <f t="shared" si="23"/>
        <v>A</v>
      </c>
      <c r="B1531" s="59" t="s">
        <v>333</v>
      </c>
      <c r="C1531" s="60" t="s">
        <v>16</v>
      </c>
      <c r="D1531" s="61">
        <v>56.717919999999999</v>
      </c>
      <c r="E1531" s="61">
        <v>22.989539999999998</v>
      </c>
      <c r="F1531" s="61">
        <v>33.728380000000001</v>
      </c>
    </row>
    <row r="1532" spans="1:6" x14ac:dyDescent="0.3">
      <c r="A1532" s="43" t="str">
        <f t="shared" si="23"/>
        <v>A</v>
      </c>
      <c r="B1532" s="55" t="s">
        <v>333</v>
      </c>
      <c r="C1532" s="56" t="s">
        <v>17</v>
      </c>
      <c r="D1532" s="57">
        <v>62.212519999999998</v>
      </c>
      <c r="E1532" s="57">
        <v>19.520299999999999</v>
      </c>
      <c r="F1532" s="57">
        <v>42.692219999999999</v>
      </c>
    </row>
    <row r="1533" spans="1:6" ht="16.8" thickBot="1" x14ac:dyDescent="0.35">
      <c r="A1533" s="43" t="str">
        <f t="shared" si="23"/>
        <v>A</v>
      </c>
      <c r="B1533" s="44" t="s">
        <v>804</v>
      </c>
      <c r="C1533" s="45" t="s">
        <v>805</v>
      </c>
      <c r="D1533" s="63">
        <v>23223.861309999997</v>
      </c>
      <c r="E1533" s="63">
        <v>23148.469019999997</v>
      </c>
      <c r="F1533" s="63">
        <v>75.392290000000003</v>
      </c>
    </row>
    <row r="1534" spans="1:6" ht="15" thickTop="1" x14ac:dyDescent="0.3">
      <c r="A1534" s="43" t="str">
        <f t="shared" si="23"/>
        <v>A</v>
      </c>
      <c r="B1534" s="55" t="s">
        <v>333</v>
      </c>
      <c r="C1534" s="56" t="s">
        <v>10</v>
      </c>
      <c r="D1534" s="57">
        <v>22956.226899999998</v>
      </c>
      <c r="E1534" s="57">
        <v>22890.480969999997</v>
      </c>
      <c r="F1534" s="57">
        <v>65.745930000000001</v>
      </c>
    </row>
    <row r="1535" spans="1:6" x14ac:dyDescent="0.3">
      <c r="A1535" s="43" t="str">
        <f t="shared" si="23"/>
        <v>A</v>
      </c>
      <c r="B1535" s="59" t="s">
        <v>333</v>
      </c>
      <c r="C1535" s="60" t="s">
        <v>11</v>
      </c>
      <c r="D1535" s="61">
        <v>1598.0108700000001</v>
      </c>
      <c r="E1535" s="61">
        <v>1598.0108700000001</v>
      </c>
      <c r="F1535" s="61">
        <v>0</v>
      </c>
    </row>
    <row r="1536" spans="1:6" x14ac:dyDescent="0.3">
      <c r="A1536" s="43" t="str">
        <f t="shared" si="23"/>
        <v>A</v>
      </c>
      <c r="B1536" s="59" t="s">
        <v>333</v>
      </c>
      <c r="C1536" s="60" t="s">
        <v>12</v>
      </c>
      <c r="D1536" s="61">
        <v>19909.134839999999</v>
      </c>
      <c r="E1536" s="61">
        <v>19843.67526</v>
      </c>
      <c r="F1536" s="61">
        <v>65.459580000000003</v>
      </c>
    </row>
    <row r="1537" spans="1:6" x14ac:dyDescent="0.3">
      <c r="A1537" s="43" t="str">
        <f t="shared" si="23"/>
        <v>A</v>
      </c>
      <c r="B1537" s="59" t="s">
        <v>333</v>
      </c>
      <c r="C1537" s="60" t="s">
        <v>2</v>
      </c>
      <c r="D1537" s="61">
        <v>6.2374000000000001</v>
      </c>
      <c r="E1537" s="61">
        <v>6.2374000000000001</v>
      </c>
      <c r="F1537" s="61">
        <v>0</v>
      </c>
    </row>
    <row r="1538" spans="1:6" x14ac:dyDescent="0.3">
      <c r="A1538" s="43" t="str">
        <f t="shared" si="23"/>
        <v>A</v>
      </c>
      <c r="B1538" s="59" t="s">
        <v>333</v>
      </c>
      <c r="C1538" s="60" t="s">
        <v>15</v>
      </c>
      <c r="D1538" s="61">
        <v>817.63280000000009</v>
      </c>
      <c r="E1538" s="61">
        <v>817.63280000000009</v>
      </c>
      <c r="F1538" s="61">
        <v>0</v>
      </c>
    </row>
    <row r="1539" spans="1:6" x14ac:dyDescent="0.3">
      <c r="A1539" s="43" t="str">
        <f t="shared" si="23"/>
        <v>A</v>
      </c>
      <c r="B1539" s="59" t="s">
        <v>333</v>
      </c>
      <c r="C1539" s="60" t="s">
        <v>16</v>
      </c>
      <c r="D1539" s="61">
        <v>625.21099000000004</v>
      </c>
      <c r="E1539" s="61">
        <v>624.92464000000007</v>
      </c>
      <c r="F1539" s="61">
        <v>0.28634999999999999</v>
      </c>
    </row>
    <row r="1540" spans="1:6" x14ac:dyDescent="0.3">
      <c r="A1540" s="43" t="str">
        <f t="shared" ref="A1540:A1603" si="24">IF(OR(D1540&lt;&gt;0,),"A","B")</f>
        <v>A</v>
      </c>
      <c r="B1540" s="55" t="s">
        <v>333</v>
      </c>
      <c r="C1540" s="56" t="s">
        <v>17</v>
      </c>
      <c r="D1540" s="57">
        <v>267.63441</v>
      </c>
      <c r="E1540" s="57">
        <v>257.98804999999999</v>
      </c>
      <c r="F1540" s="57">
        <v>9.6463599999999996</v>
      </c>
    </row>
    <row r="1541" spans="1:6" ht="33" thickBot="1" x14ac:dyDescent="0.35">
      <c r="A1541" s="43" t="str">
        <f t="shared" si="24"/>
        <v>A</v>
      </c>
      <c r="B1541" s="44" t="s">
        <v>806</v>
      </c>
      <c r="C1541" s="45" t="s">
        <v>807</v>
      </c>
      <c r="D1541" s="63">
        <v>2557.9376499999998</v>
      </c>
      <c r="E1541" s="63">
        <v>2482.5453600000001</v>
      </c>
      <c r="F1541" s="63">
        <v>75.392290000000003</v>
      </c>
    </row>
    <row r="1542" spans="1:6" ht="15" thickTop="1" x14ac:dyDescent="0.3">
      <c r="A1542" s="43" t="str">
        <f t="shared" si="24"/>
        <v>A</v>
      </c>
      <c r="B1542" s="55" t="s">
        <v>333</v>
      </c>
      <c r="C1542" s="56" t="s">
        <v>10</v>
      </c>
      <c r="D1542" s="57">
        <v>2544.89329</v>
      </c>
      <c r="E1542" s="57">
        <v>2479.1473599999999</v>
      </c>
      <c r="F1542" s="57">
        <v>65.745930000000001</v>
      </c>
    </row>
    <row r="1543" spans="1:6" x14ac:dyDescent="0.3">
      <c r="A1543" s="43" t="str">
        <f t="shared" si="24"/>
        <v>A</v>
      </c>
      <c r="B1543" s="59" t="s">
        <v>333</v>
      </c>
      <c r="C1543" s="60" t="s">
        <v>11</v>
      </c>
      <c r="D1543" s="61">
        <v>1598.0108700000001</v>
      </c>
      <c r="E1543" s="61">
        <v>1598.0108700000001</v>
      </c>
      <c r="F1543" s="61">
        <v>0</v>
      </c>
    </row>
    <row r="1544" spans="1:6" x14ac:dyDescent="0.3">
      <c r="A1544" s="43" t="str">
        <f t="shared" si="24"/>
        <v>A</v>
      </c>
      <c r="B1544" s="59" t="s">
        <v>333</v>
      </c>
      <c r="C1544" s="60" t="s">
        <v>12</v>
      </c>
      <c r="D1544" s="61">
        <v>919.44344999999998</v>
      </c>
      <c r="E1544" s="61">
        <v>853.98387000000002</v>
      </c>
      <c r="F1544" s="61">
        <v>65.459580000000003</v>
      </c>
    </row>
    <row r="1545" spans="1:6" x14ac:dyDescent="0.3">
      <c r="A1545" s="43" t="str">
        <f t="shared" si="24"/>
        <v>A</v>
      </c>
      <c r="B1545" s="59" t="s">
        <v>333</v>
      </c>
      <c r="C1545" s="60" t="s">
        <v>15</v>
      </c>
      <c r="D1545" s="61">
        <v>20.418749999999999</v>
      </c>
      <c r="E1545" s="61">
        <v>20.418749999999999</v>
      </c>
      <c r="F1545" s="61">
        <v>0</v>
      </c>
    </row>
    <row r="1546" spans="1:6" x14ac:dyDescent="0.3">
      <c r="A1546" s="43" t="str">
        <f t="shared" si="24"/>
        <v>A</v>
      </c>
      <c r="B1546" s="59" t="s">
        <v>333</v>
      </c>
      <c r="C1546" s="60" t="s">
        <v>16</v>
      </c>
      <c r="D1546" s="61">
        <v>7.0202199999999992</v>
      </c>
      <c r="E1546" s="61">
        <v>6.7338699999999996</v>
      </c>
      <c r="F1546" s="61">
        <v>0.28634999999999999</v>
      </c>
    </row>
    <row r="1547" spans="1:6" x14ac:dyDescent="0.3">
      <c r="A1547" s="43" t="str">
        <f t="shared" si="24"/>
        <v>A</v>
      </c>
      <c r="B1547" s="55" t="s">
        <v>333</v>
      </c>
      <c r="C1547" s="56" t="s">
        <v>17</v>
      </c>
      <c r="D1547" s="57">
        <v>13.044359999999999</v>
      </c>
      <c r="E1547" s="57">
        <v>3.3980000000000001</v>
      </c>
      <c r="F1547" s="57">
        <v>9.6463599999999996</v>
      </c>
    </row>
    <row r="1548" spans="1:6" ht="16.8" thickBot="1" x14ac:dyDescent="0.35">
      <c r="A1548" s="43" t="str">
        <f t="shared" si="24"/>
        <v>A</v>
      </c>
      <c r="B1548" s="44" t="s">
        <v>808</v>
      </c>
      <c r="C1548" s="45" t="s">
        <v>805</v>
      </c>
      <c r="D1548" s="63">
        <v>20665.923659999997</v>
      </c>
      <c r="E1548" s="63">
        <v>20665.923659999997</v>
      </c>
      <c r="F1548" s="63">
        <v>0</v>
      </c>
    </row>
    <row r="1549" spans="1:6" ht="15" thickTop="1" x14ac:dyDescent="0.3">
      <c r="A1549" s="43" t="str">
        <f t="shared" si="24"/>
        <v>A</v>
      </c>
      <c r="B1549" s="55" t="s">
        <v>333</v>
      </c>
      <c r="C1549" s="56" t="s">
        <v>10</v>
      </c>
      <c r="D1549" s="57">
        <v>20411.333609999998</v>
      </c>
      <c r="E1549" s="57">
        <v>20411.333609999998</v>
      </c>
      <c r="F1549" s="57">
        <v>0</v>
      </c>
    </row>
    <row r="1550" spans="1:6" x14ac:dyDescent="0.3">
      <c r="A1550" s="43" t="str">
        <f t="shared" si="24"/>
        <v>A</v>
      </c>
      <c r="B1550" s="59" t="s">
        <v>333</v>
      </c>
      <c r="C1550" s="60" t="s">
        <v>12</v>
      </c>
      <c r="D1550" s="61">
        <v>18989.69139</v>
      </c>
      <c r="E1550" s="61">
        <v>18989.69139</v>
      </c>
      <c r="F1550" s="61">
        <v>0</v>
      </c>
    </row>
    <row r="1551" spans="1:6" x14ac:dyDescent="0.3">
      <c r="A1551" s="43" t="str">
        <f t="shared" si="24"/>
        <v>A</v>
      </c>
      <c r="B1551" s="59" t="s">
        <v>333</v>
      </c>
      <c r="C1551" s="60" t="s">
        <v>2</v>
      </c>
      <c r="D1551" s="61">
        <v>6.2374000000000001</v>
      </c>
      <c r="E1551" s="61">
        <v>6.2374000000000001</v>
      </c>
      <c r="F1551" s="61">
        <v>0</v>
      </c>
    </row>
    <row r="1552" spans="1:6" x14ac:dyDescent="0.3">
      <c r="A1552" s="43" t="str">
        <f t="shared" si="24"/>
        <v>A</v>
      </c>
      <c r="B1552" s="59" t="s">
        <v>333</v>
      </c>
      <c r="C1552" s="60" t="s">
        <v>15</v>
      </c>
      <c r="D1552" s="61">
        <v>797.21405000000004</v>
      </c>
      <c r="E1552" s="61">
        <v>797.21405000000004</v>
      </c>
      <c r="F1552" s="61">
        <v>0</v>
      </c>
    </row>
    <row r="1553" spans="1:6" x14ac:dyDescent="0.3">
      <c r="A1553" s="43" t="str">
        <f t="shared" si="24"/>
        <v>A</v>
      </c>
      <c r="B1553" s="59" t="s">
        <v>333</v>
      </c>
      <c r="C1553" s="60" t="s">
        <v>16</v>
      </c>
      <c r="D1553" s="61">
        <v>618.19077000000004</v>
      </c>
      <c r="E1553" s="61">
        <v>618.19077000000004</v>
      </c>
      <c r="F1553" s="61">
        <v>0</v>
      </c>
    </row>
    <row r="1554" spans="1:6" x14ac:dyDescent="0.3">
      <c r="A1554" s="43" t="str">
        <f t="shared" si="24"/>
        <v>A</v>
      </c>
      <c r="B1554" s="55" t="s">
        <v>333</v>
      </c>
      <c r="C1554" s="56" t="s">
        <v>17</v>
      </c>
      <c r="D1554" s="57">
        <v>254.59004999999999</v>
      </c>
      <c r="E1554" s="57">
        <v>254.59004999999999</v>
      </c>
      <c r="F1554" s="57">
        <v>0</v>
      </c>
    </row>
    <row r="1555" spans="1:6" ht="16.8" thickBot="1" x14ac:dyDescent="0.35">
      <c r="A1555" s="43" t="str">
        <f t="shared" si="24"/>
        <v>A</v>
      </c>
      <c r="B1555" s="44" t="s">
        <v>809</v>
      </c>
      <c r="C1555" s="45" t="s">
        <v>810</v>
      </c>
      <c r="D1555" s="63">
        <v>914.54697999999996</v>
      </c>
      <c r="E1555" s="63">
        <v>914.54697999999996</v>
      </c>
      <c r="F1555" s="63">
        <v>0</v>
      </c>
    </row>
    <row r="1556" spans="1:6" ht="15" thickTop="1" x14ac:dyDescent="0.3">
      <c r="A1556" s="43" t="str">
        <f t="shared" si="24"/>
        <v>A</v>
      </c>
      <c r="B1556" s="55" t="s">
        <v>333</v>
      </c>
      <c r="C1556" s="56" t="s">
        <v>10</v>
      </c>
      <c r="D1556" s="57">
        <v>914.54697999999996</v>
      </c>
      <c r="E1556" s="57">
        <v>914.54697999999996</v>
      </c>
      <c r="F1556" s="57">
        <v>0</v>
      </c>
    </row>
    <row r="1557" spans="1:6" x14ac:dyDescent="0.3">
      <c r="A1557" s="43" t="str">
        <f t="shared" si="24"/>
        <v>A</v>
      </c>
      <c r="B1557" s="59" t="s">
        <v>333</v>
      </c>
      <c r="C1557" s="60" t="s">
        <v>12</v>
      </c>
      <c r="D1557" s="61">
        <v>569.29128000000003</v>
      </c>
      <c r="E1557" s="61">
        <v>569.29128000000003</v>
      </c>
      <c r="F1557" s="61">
        <v>0</v>
      </c>
    </row>
    <row r="1558" spans="1:6" x14ac:dyDescent="0.3">
      <c r="A1558" s="43" t="str">
        <f t="shared" si="24"/>
        <v>A</v>
      </c>
      <c r="B1558" s="59" t="s">
        <v>333</v>
      </c>
      <c r="C1558" s="60" t="s">
        <v>14</v>
      </c>
      <c r="D1558" s="61">
        <v>132.59065000000001</v>
      </c>
      <c r="E1558" s="61">
        <v>132.59065000000001</v>
      </c>
      <c r="F1558" s="61">
        <v>0</v>
      </c>
    </row>
    <row r="1559" spans="1:6" x14ac:dyDescent="0.3">
      <c r="A1559" s="43" t="str">
        <f t="shared" si="24"/>
        <v>A</v>
      </c>
      <c r="B1559" s="59" t="s">
        <v>333</v>
      </c>
      <c r="C1559" s="60" t="s">
        <v>2</v>
      </c>
      <c r="D1559" s="61">
        <v>0.95316000000000001</v>
      </c>
      <c r="E1559" s="61">
        <v>0.95316000000000001</v>
      </c>
      <c r="F1559" s="61">
        <v>0</v>
      </c>
    </row>
    <row r="1560" spans="1:6" x14ac:dyDescent="0.3">
      <c r="A1560" s="43" t="str">
        <f t="shared" si="24"/>
        <v>A</v>
      </c>
      <c r="B1560" s="59" t="s">
        <v>333</v>
      </c>
      <c r="C1560" s="60" t="s">
        <v>16</v>
      </c>
      <c r="D1560" s="61">
        <v>211.71188999999998</v>
      </c>
      <c r="E1560" s="61">
        <v>211.71188999999998</v>
      </c>
      <c r="F1560" s="61">
        <v>0</v>
      </c>
    </row>
    <row r="1561" spans="1:6" ht="33" thickBot="1" x14ac:dyDescent="0.35">
      <c r="A1561" s="43" t="str">
        <f t="shared" si="24"/>
        <v>A</v>
      </c>
      <c r="B1561" s="44" t="s">
        <v>811</v>
      </c>
      <c r="C1561" s="45" t="s">
        <v>812</v>
      </c>
      <c r="D1561" s="63">
        <v>249.76499999999999</v>
      </c>
      <c r="E1561" s="63">
        <v>249.76499999999999</v>
      </c>
      <c r="F1561" s="63">
        <v>0</v>
      </c>
    </row>
    <row r="1562" spans="1:6" ht="15" thickTop="1" x14ac:dyDescent="0.3">
      <c r="A1562" s="43" t="str">
        <f t="shared" si="24"/>
        <v>A</v>
      </c>
      <c r="B1562" s="55" t="s">
        <v>333</v>
      </c>
      <c r="C1562" s="56" t="s">
        <v>10</v>
      </c>
      <c r="D1562" s="57">
        <v>249.76499999999999</v>
      </c>
      <c r="E1562" s="57">
        <v>249.76499999999999</v>
      </c>
      <c r="F1562" s="57">
        <v>0</v>
      </c>
    </row>
    <row r="1563" spans="1:6" x14ac:dyDescent="0.3">
      <c r="A1563" s="43" t="str">
        <f t="shared" si="24"/>
        <v>A</v>
      </c>
      <c r="B1563" s="59" t="s">
        <v>333</v>
      </c>
      <c r="C1563" s="60" t="s">
        <v>12</v>
      </c>
      <c r="D1563" s="61">
        <v>7.13</v>
      </c>
      <c r="E1563" s="61">
        <v>7.13</v>
      </c>
      <c r="F1563" s="61">
        <v>0</v>
      </c>
    </row>
    <row r="1564" spans="1:6" x14ac:dyDescent="0.3">
      <c r="A1564" s="43" t="str">
        <f t="shared" si="24"/>
        <v>A</v>
      </c>
      <c r="B1564" s="59" t="s">
        <v>333</v>
      </c>
      <c r="C1564" s="60" t="s">
        <v>14</v>
      </c>
      <c r="D1564" s="61">
        <v>242.63499999999999</v>
      </c>
      <c r="E1564" s="61">
        <v>242.63499999999999</v>
      </c>
      <c r="F1564" s="61">
        <v>0</v>
      </c>
    </row>
    <row r="1565" spans="1:6" ht="16.8" thickBot="1" x14ac:dyDescent="0.35">
      <c r="A1565" s="43" t="str">
        <f t="shared" si="24"/>
        <v>A</v>
      </c>
      <c r="B1565" s="44" t="s">
        <v>813</v>
      </c>
      <c r="C1565" s="45" t="s">
        <v>814</v>
      </c>
      <c r="D1565" s="63">
        <v>28069.777369999996</v>
      </c>
      <c r="E1565" s="63">
        <v>28069.777369999996</v>
      </c>
      <c r="F1565" s="63">
        <v>0</v>
      </c>
    </row>
    <row r="1566" spans="1:6" ht="15" thickTop="1" x14ac:dyDescent="0.3">
      <c r="A1566" s="43" t="str">
        <f t="shared" si="24"/>
        <v>A</v>
      </c>
      <c r="B1566" s="55" t="s">
        <v>333</v>
      </c>
      <c r="C1566" s="56" t="s">
        <v>10</v>
      </c>
      <c r="D1566" s="57">
        <v>28069.777369999996</v>
      </c>
      <c r="E1566" s="57">
        <v>28069.777369999996</v>
      </c>
      <c r="F1566" s="57">
        <v>0</v>
      </c>
    </row>
    <row r="1567" spans="1:6" x14ac:dyDescent="0.3">
      <c r="A1567" s="43" t="str">
        <f t="shared" si="24"/>
        <v>A</v>
      </c>
      <c r="B1567" s="59" t="s">
        <v>333</v>
      </c>
      <c r="C1567" s="60" t="s">
        <v>12</v>
      </c>
      <c r="D1567" s="61">
        <v>28059.099649999996</v>
      </c>
      <c r="E1567" s="61">
        <v>28059.099649999996</v>
      </c>
      <c r="F1567" s="61">
        <v>0</v>
      </c>
    </row>
    <row r="1568" spans="1:6" x14ac:dyDescent="0.3">
      <c r="A1568" s="43" t="str">
        <f t="shared" si="24"/>
        <v>A</v>
      </c>
      <c r="B1568" s="59" t="s">
        <v>333</v>
      </c>
      <c r="C1568" s="60" t="s">
        <v>15</v>
      </c>
      <c r="D1568" s="61">
        <v>10.677720000000001</v>
      </c>
      <c r="E1568" s="61">
        <v>10.677720000000001</v>
      </c>
      <c r="F1568" s="61">
        <v>0</v>
      </c>
    </row>
    <row r="1569" spans="1:6" ht="49.2" thickBot="1" x14ac:dyDescent="0.35">
      <c r="A1569" s="43" t="str">
        <f t="shared" si="24"/>
        <v>A</v>
      </c>
      <c r="B1569" s="44" t="s">
        <v>815</v>
      </c>
      <c r="C1569" s="45" t="s">
        <v>816</v>
      </c>
      <c r="D1569" s="63">
        <v>4071.3</v>
      </c>
      <c r="E1569" s="63">
        <v>4071.3</v>
      </c>
      <c r="F1569" s="63">
        <v>0</v>
      </c>
    </row>
    <row r="1570" spans="1:6" ht="15" thickTop="1" x14ac:dyDescent="0.3">
      <c r="A1570" s="43" t="str">
        <f t="shared" si="24"/>
        <v>A</v>
      </c>
      <c r="B1570" s="55" t="s">
        <v>333</v>
      </c>
      <c r="C1570" s="56" t="s">
        <v>10</v>
      </c>
      <c r="D1570" s="57">
        <v>4071.3</v>
      </c>
      <c r="E1570" s="57">
        <v>4071.3</v>
      </c>
      <c r="F1570" s="57">
        <v>0</v>
      </c>
    </row>
    <row r="1571" spans="1:6" x14ac:dyDescent="0.3">
      <c r="A1571" s="43" t="str">
        <f t="shared" si="24"/>
        <v>A</v>
      </c>
      <c r="B1571" s="59" t="s">
        <v>333</v>
      </c>
      <c r="C1571" s="60" t="s">
        <v>15</v>
      </c>
      <c r="D1571" s="61">
        <v>4071.3</v>
      </c>
      <c r="E1571" s="61">
        <v>4071.3</v>
      </c>
      <c r="F1571" s="61">
        <v>0</v>
      </c>
    </row>
    <row r="1572" spans="1:6" ht="33" thickBot="1" x14ac:dyDescent="0.35">
      <c r="A1572" s="43" t="str">
        <f t="shared" si="24"/>
        <v>A</v>
      </c>
      <c r="B1572" s="44" t="s">
        <v>817</v>
      </c>
      <c r="C1572" s="45" t="s">
        <v>818</v>
      </c>
      <c r="D1572" s="63">
        <v>229.65955</v>
      </c>
      <c r="E1572" s="63">
        <v>229.65955</v>
      </c>
      <c r="F1572" s="63">
        <v>0</v>
      </c>
    </row>
    <row r="1573" spans="1:6" ht="15" thickTop="1" x14ac:dyDescent="0.3">
      <c r="A1573" s="43" t="str">
        <f t="shared" si="24"/>
        <v>A</v>
      </c>
      <c r="B1573" s="55" t="s">
        <v>333</v>
      </c>
      <c r="C1573" s="56" t="s">
        <v>10</v>
      </c>
      <c r="D1573" s="57">
        <v>229.65955</v>
      </c>
      <c r="E1573" s="57">
        <v>229.65955</v>
      </c>
      <c r="F1573" s="57">
        <v>0</v>
      </c>
    </row>
    <row r="1574" spans="1:6" x14ac:dyDescent="0.3">
      <c r="A1574" s="43" t="str">
        <f t="shared" si="24"/>
        <v>A</v>
      </c>
      <c r="B1574" s="59" t="s">
        <v>333</v>
      </c>
      <c r="C1574" s="60" t="s">
        <v>12</v>
      </c>
      <c r="D1574" s="61">
        <v>87.123580000000004</v>
      </c>
      <c r="E1574" s="61">
        <v>87.123580000000004</v>
      </c>
      <c r="F1574" s="61">
        <v>0</v>
      </c>
    </row>
    <row r="1575" spans="1:6" x14ac:dyDescent="0.3">
      <c r="A1575" s="43" t="str">
        <f t="shared" si="24"/>
        <v>A</v>
      </c>
      <c r="B1575" s="59" t="s">
        <v>333</v>
      </c>
      <c r="C1575" s="60" t="s">
        <v>14</v>
      </c>
      <c r="D1575" s="61">
        <v>142.53596999999999</v>
      </c>
      <c r="E1575" s="61">
        <v>142.53596999999999</v>
      </c>
      <c r="F1575" s="61">
        <v>0</v>
      </c>
    </row>
    <row r="1576" spans="1:6" ht="33" thickBot="1" x14ac:dyDescent="0.35">
      <c r="A1576" s="43" t="str">
        <f t="shared" si="24"/>
        <v>A</v>
      </c>
      <c r="B1576" s="44" t="s">
        <v>819</v>
      </c>
      <c r="C1576" s="45" t="s">
        <v>820</v>
      </c>
      <c r="D1576" s="63">
        <v>418.48694</v>
      </c>
      <c r="E1576" s="63">
        <v>418.48694</v>
      </c>
      <c r="F1576" s="63">
        <v>0</v>
      </c>
    </row>
    <row r="1577" spans="1:6" ht="15" thickTop="1" x14ac:dyDescent="0.3">
      <c r="A1577" s="43" t="str">
        <f t="shared" si="24"/>
        <v>A</v>
      </c>
      <c r="B1577" s="55" t="s">
        <v>333</v>
      </c>
      <c r="C1577" s="56" t="s">
        <v>10</v>
      </c>
      <c r="D1577" s="57">
        <v>418.48694</v>
      </c>
      <c r="E1577" s="57">
        <v>418.48694</v>
      </c>
      <c r="F1577" s="57">
        <v>0</v>
      </c>
    </row>
    <row r="1578" spans="1:6" x14ac:dyDescent="0.3">
      <c r="A1578" s="43" t="str">
        <f t="shared" si="24"/>
        <v>A</v>
      </c>
      <c r="B1578" s="59" t="s">
        <v>333</v>
      </c>
      <c r="C1578" s="60" t="s">
        <v>12</v>
      </c>
      <c r="D1578" s="61">
        <v>417.71739000000002</v>
      </c>
      <c r="E1578" s="61">
        <v>417.71739000000002</v>
      </c>
      <c r="F1578" s="61">
        <v>0</v>
      </c>
    </row>
    <row r="1579" spans="1:6" x14ac:dyDescent="0.3">
      <c r="A1579" s="43" t="str">
        <f t="shared" si="24"/>
        <v>A</v>
      </c>
      <c r="B1579" s="59" t="s">
        <v>333</v>
      </c>
      <c r="C1579" s="60" t="s">
        <v>2</v>
      </c>
      <c r="D1579" s="61">
        <v>0.76954999999999996</v>
      </c>
      <c r="E1579" s="61">
        <v>0.76954999999999996</v>
      </c>
      <c r="F1579" s="61">
        <v>0</v>
      </c>
    </row>
    <row r="1580" spans="1:6" ht="33" thickBot="1" x14ac:dyDescent="0.35">
      <c r="A1580" s="43" t="str">
        <f t="shared" si="24"/>
        <v>A</v>
      </c>
      <c r="B1580" s="44" t="s">
        <v>821</v>
      </c>
      <c r="C1580" s="45" t="s">
        <v>822</v>
      </c>
      <c r="D1580" s="63">
        <v>35520.855869999999</v>
      </c>
      <c r="E1580" s="63">
        <v>35520.855869999999</v>
      </c>
      <c r="F1580" s="63">
        <v>0</v>
      </c>
    </row>
    <row r="1581" spans="1:6" ht="15" thickTop="1" x14ac:dyDescent="0.3">
      <c r="A1581" s="43" t="str">
        <f t="shared" si="24"/>
        <v>A</v>
      </c>
      <c r="B1581" s="55" t="s">
        <v>333</v>
      </c>
      <c r="C1581" s="56" t="s">
        <v>10</v>
      </c>
      <c r="D1581" s="57">
        <v>35520.855869999999</v>
      </c>
      <c r="E1581" s="57">
        <v>35520.855869999999</v>
      </c>
      <c r="F1581" s="57">
        <v>0</v>
      </c>
    </row>
    <row r="1582" spans="1:6" x14ac:dyDescent="0.3">
      <c r="A1582" s="43" t="str">
        <f t="shared" si="24"/>
        <v>A</v>
      </c>
      <c r="B1582" s="59" t="s">
        <v>333</v>
      </c>
      <c r="C1582" s="60" t="s">
        <v>12</v>
      </c>
      <c r="D1582" s="61">
        <v>7137.1283599999997</v>
      </c>
      <c r="E1582" s="61">
        <v>7137.1283599999997</v>
      </c>
      <c r="F1582" s="61">
        <v>0</v>
      </c>
    </row>
    <row r="1583" spans="1:6" x14ac:dyDescent="0.3">
      <c r="A1583" s="43" t="str">
        <f t="shared" si="24"/>
        <v>A</v>
      </c>
      <c r="B1583" s="59" t="s">
        <v>333</v>
      </c>
      <c r="C1583" s="60" t="s">
        <v>2</v>
      </c>
      <c r="D1583" s="61">
        <v>28383.727510000001</v>
      </c>
      <c r="E1583" s="61">
        <v>28383.727510000001</v>
      </c>
      <c r="F1583" s="61">
        <v>0</v>
      </c>
    </row>
    <row r="1584" spans="1:6" ht="16.8" thickBot="1" x14ac:dyDescent="0.35">
      <c r="A1584" s="43" t="str">
        <f t="shared" si="24"/>
        <v>A</v>
      </c>
      <c r="B1584" s="44" t="s">
        <v>823</v>
      </c>
      <c r="C1584" s="45" t="s">
        <v>824</v>
      </c>
      <c r="D1584" s="63">
        <v>40223.995999999999</v>
      </c>
      <c r="E1584" s="63">
        <v>40223.995999999999</v>
      </c>
      <c r="F1584" s="63">
        <v>0</v>
      </c>
    </row>
    <row r="1585" spans="1:6" ht="15" thickTop="1" x14ac:dyDescent="0.3">
      <c r="A1585" s="43" t="str">
        <f t="shared" si="24"/>
        <v>A</v>
      </c>
      <c r="B1585" s="55" t="s">
        <v>333</v>
      </c>
      <c r="C1585" s="56" t="s">
        <v>10</v>
      </c>
      <c r="D1585" s="57">
        <v>40223.995999999999</v>
      </c>
      <c r="E1585" s="57">
        <v>40223.995999999999</v>
      </c>
      <c r="F1585" s="57">
        <v>0</v>
      </c>
    </row>
    <row r="1586" spans="1:6" x14ac:dyDescent="0.3">
      <c r="A1586" s="43" t="str">
        <f t="shared" si="24"/>
        <v>A</v>
      </c>
      <c r="B1586" s="59" t="s">
        <v>333</v>
      </c>
      <c r="C1586" s="60" t="s">
        <v>16</v>
      </c>
      <c r="D1586" s="61">
        <v>40223.995999999999</v>
      </c>
      <c r="E1586" s="61">
        <v>40223.995999999999</v>
      </c>
      <c r="F1586" s="61">
        <v>0</v>
      </c>
    </row>
    <row r="1587" spans="1:6" ht="16.8" thickBot="1" x14ac:dyDescent="0.35">
      <c r="A1587" s="43" t="str">
        <f t="shared" si="24"/>
        <v>A</v>
      </c>
      <c r="B1587" s="44" t="s">
        <v>825</v>
      </c>
      <c r="C1587" s="45" t="s">
        <v>826</v>
      </c>
      <c r="D1587" s="63">
        <v>12147.469590000001</v>
      </c>
      <c r="E1587" s="63">
        <v>12147.469590000001</v>
      </c>
      <c r="F1587" s="63">
        <v>0</v>
      </c>
    </row>
    <row r="1588" spans="1:6" ht="15" thickTop="1" x14ac:dyDescent="0.3">
      <c r="A1588" s="43" t="str">
        <f t="shared" si="24"/>
        <v>A</v>
      </c>
      <c r="B1588" s="55" t="s">
        <v>333</v>
      </c>
      <c r="C1588" s="56" t="s">
        <v>10</v>
      </c>
      <c r="D1588" s="57">
        <v>12147.469590000001</v>
      </c>
      <c r="E1588" s="57">
        <v>12147.469590000001</v>
      </c>
      <c r="F1588" s="57">
        <v>0</v>
      </c>
    </row>
    <row r="1589" spans="1:6" x14ac:dyDescent="0.3">
      <c r="A1589" s="43" t="str">
        <f t="shared" si="24"/>
        <v>A</v>
      </c>
      <c r="B1589" s="59" t="s">
        <v>333</v>
      </c>
      <c r="C1589" s="60" t="s">
        <v>12</v>
      </c>
      <c r="D1589" s="61">
        <v>527.47897999999998</v>
      </c>
      <c r="E1589" s="61">
        <v>527.47897999999998</v>
      </c>
      <c r="F1589" s="61">
        <v>0</v>
      </c>
    </row>
    <row r="1590" spans="1:6" x14ac:dyDescent="0.3">
      <c r="A1590" s="43" t="str">
        <f t="shared" si="24"/>
        <v>A</v>
      </c>
      <c r="B1590" s="59" t="s">
        <v>333</v>
      </c>
      <c r="C1590" s="60" t="s">
        <v>14</v>
      </c>
      <c r="D1590" s="61">
        <v>988.18758000000003</v>
      </c>
      <c r="E1590" s="61">
        <v>988.18758000000003</v>
      </c>
      <c r="F1590" s="61">
        <v>0</v>
      </c>
    </row>
    <row r="1591" spans="1:6" x14ac:dyDescent="0.3">
      <c r="A1591" s="43" t="str">
        <f t="shared" si="24"/>
        <v>A</v>
      </c>
      <c r="B1591" s="59" t="s">
        <v>333</v>
      </c>
      <c r="C1591" s="60" t="s">
        <v>16</v>
      </c>
      <c r="D1591" s="61">
        <v>10631.803030000001</v>
      </c>
      <c r="E1591" s="61">
        <v>10631.803030000001</v>
      </c>
      <c r="F1591" s="61">
        <v>0</v>
      </c>
    </row>
    <row r="1592" spans="1:6" ht="16.8" thickBot="1" x14ac:dyDescent="0.35">
      <c r="A1592" s="43" t="str">
        <f t="shared" si="24"/>
        <v>A</v>
      </c>
      <c r="B1592" s="44" t="s">
        <v>827</v>
      </c>
      <c r="C1592" s="45" t="s">
        <v>828</v>
      </c>
      <c r="D1592" s="63">
        <v>16687.349389999999</v>
      </c>
      <c r="E1592" s="63">
        <v>16687.349389999999</v>
      </c>
      <c r="F1592" s="63">
        <v>0</v>
      </c>
    </row>
    <row r="1593" spans="1:6" ht="15" thickTop="1" x14ac:dyDescent="0.3">
      <c r="A1593" s="43" t="str">
        <f t="shared" si="24"/>
        <v>A</v>
      </c>
      <c r="B1593" s="55" t="s">
        <v>333</v>
      </c>
      <c r="C1593" s="56" t="s">
        <v>10</v>
      </c>
      <c r="D1593" s="57">
        <v>15943.721389999999</v>
      </c>
      <c r="E1593" s="57">
        <v>15943.721389999999</v>
      </c>
      <c r="F1593" s="57">
        <v>0</v>
      </c>
    </row>
    <row r="1594" spans="1:6" x14ac:dyDescent="0.3">
      <c r="A1594" s="43" t="str">
        <f t="shared" si="24"/>
        <v>A</v>
      </c>
      <c r="B1594" s="59" t="s">
        <v>333</v>
      </c>
      <c r="C1594" s="60" t="s">
        <v>12</v>
      </c>
      <c r="D1594" s="61">
        <v>15920.015549999998</v>
      </c>
      <c r="E1594" s="61">
        <v>15920.015549999998</v>
      </c>
      <c r="F1594" s="61">
        <v>0</v>
      </c>
    </row>
    <row r="1595" spans="1:6" x14ac:dyDescent="0.3">
      <c r="A1595" s="43" t="str">
        <f t="shared" si="24"/>
        <v>A</v>
      </c>
      <c r="B1595" s="59" t="s">
        <v>333</v>
      </c>
      <c r="C1595" s="60" t="s">
        <v>15</v>
      </c>
      <c r="D1595" s="61">
        <v>18.755839999999999</v>
      </c>
      <c r="E1595" s="61">
        <v>18.755839999999999</v>
      </c>
      <c r="F1595" s="61">
        <v>0</v>
      </c>
    </row>
    <row r="1596" spans="1:6" x14ac:dyDescent="0.3">
      <c r="A1596" s="43" t="str">
        <f t="shared" si="24"/>
        <v>A</v>
      </c>
      <c r="B1596" s="59" t="s">
        <v>333</v>
      </c>
      <c r="C1596" s="60" t="s">
        <v>16</v>
      </c>
      <c r="D1596" s="61">
        <v>4.95</v>
      </c>
      <c r="E1596" s="61">
        <v>4.95</v>
      </c>
      <c r="F1596" s="61">
        <v>0</v>
      </c>
    </row>
    <row r="1597" spans="1:6" x14ac:dyDescent="0.3">
      <c r="A1597" s="43" t="str">
        <f t="shared" si="24"/>
        <v>A</v>
      </c>
      <c r="B1597" s="55" t="s">
        <v>333</v>
      </c>
      <c r="C1597" s="56" t="s">
        <v>17</v>
      </c>
      <c r="D1597" s="57">
        <v>743.62800000000004</v>
      </c>
      <c r="E1597" s="57">
        <v>743.62800000000004</v>
      </c>
      <c r="F1597" s="57">
        <v>0</v>
      </c>
    </row>
    <row r="1598" spans="1:6" ht="16.8" thickBot="1" x14ac:dyDescent="0.35">
      <c r="A1598" s="43" t="str">
        <f t="shared" si="24"/>
        <v>A</v>
      </c>
      <c r="B1598" s="44" t="s">
        <v>829</v>
      </c>
      <c r="C1598" s="45" t="s">
        <v>830</v>
      </c>
      <c r="D1598" s="63">
        <v>109725.67297999997</v>
      </c>
      <c r="E1598" s="63">
        <v>79047.77138999998</v>
      </c>
      <c r="F1598" s="63">
        <v>30677.901590000001</v>
      </c>
    </row>
    <row r="1599" spans="1:6" ht="15" thickTop="1" x14ac:dyDescent="0.3">
      <c r="A1599" s="43" t="str">
        <f t="shared" si="24"/>
        <v>A</v>
      </c>
      <c r="B1599" s="55" t="s">
        <v>333</v>
      </c>
      <c r="C1599" s="56" t="s">
        <v>10</v>
      </c>
      <c r="D1599" s="57">
        <v>100099.96596999995</v>
      </c>
      <c r="E1599" s="57">
        <v>78233.953809999948</v>
      </c>
      <c r="F1599" s="57">
        <v>21866.012159999998</v>
      </c>
    </row>
    <row r="1600" spans="1:6" x14ac:dyDescent="0.3">
      <c r="A1600" s="43" t="str">
        <f t="shared" si="24"/>
        <v>A</v>
      </c>
      <c r="B1600" s="59" t="s">
        <v>333</v>
      </c>
      <c r="C1600" s="60" t="s">
        <v>11</v>
      </c>
      <c r="D1600" s="61">
        <v>1771.32944</v>
      </c>
      <c r="E1600" s="61">
        <v>1539.45894</v>
      </c>
      <c r="F1600" s="61">
        <v>231.87049999999999</v>
      </c>
    </row>
    <row r="1601" spans="1:6" x14ac:dyDescent="0.3">
      <c r="A1601" s="43" t="str">
        <f t="shared" si="24"/>
        <v>A</v>
      </c>
      <c r="B1601" s="59" t="s">
        <v>333</v>
      </c>
      <c r="C1601" s="60" t="s">
        <v>12</v>
      </c>
      <c r="D1601" s="61">
        <v>28212.002219999995</v>
      </c>
      <c r="E1601" s="61">
        <v>6683.3711800000001</v>
      </c>
      <c r="F1601" s="61">
        <v>21528.631039999997</v>
      </c>
    </row>
    <row r="1602" spans="1:6" x14ac:dyDescent="0.3">
      <c r="A1602" s="43" t="str">
        <f t="shared" si="24"/>
        <v>A</v>
      </c>
      <c r="B1602" s="59" t="s">
        <v>333</v>
      </c>
      <c r="C1602" s="60" t="s">
        <v>14</v>
      </c>
      <c r="D1602" s="61">
        <v>18564.679790000006</v>
      </c>
      <c r="E1602" s="61">
        <v>18564.679790000006</v>
      </c>
      <c r="F1602" s="61">
        <v>0</v>
      </c>
    </row>
    <row r="1603" spans="1:6" x14ac:dyDescent="0.3">
      <c r="A1603" s="43" t="str">
        <f t="shared" si="24"/>
        <v>A</v>
      </c>
      <c r="B1603" s="59" t="s">
        <v>333</v>
      </c>
      <c r="C1603" s="60" t="s">
        <v>2</v>
      </c>
      <c r="D1603" s="61">
        <v>3730.95948</v>
      </c>
      <c r="E1603" s="61">
        <v>3730.95948</v>
      </c>
      <c r="F1603" s="61">
        <v>0</v>
      </c>
    </row>
    <row r="1604" spans="1:6" x14ac:dyDescent="0.3">
      <c r="A1604" s="43" t="str">
        <f t="shared" ref="A1604:A1667" si="25">IF(OR(D1604&lt;&gt;0,),"A","B")</f>
        <v>A</v>
      </c>
      <c r="B1604" s="59" t="s">
        <v>333</v>
      </c>
      <c r="C1604" s="60" t="s">
        <v>15</v>
      </c>
      <c r="D1604" s="61">
        <v>112.60686</v>
      </c>
      <c r="E1604" s="61">
        <v>84.462879999999998</v>
      </c>
      <c r="F1604" s="61">
        <v>28.143979999999999</v>
      </c>
    </row>
    <row r="1605" spans="1:6" x14ac:dyDescent="0.3">
      <c r="A1605" s="43" t="str">
        <f t="shared" si="25"/>
        <v>A</v>
      </c>
      <c r="B1605" s="59" t="s">
        <v>333</v>
      </c>
      <c r="C1605" s="60" t="s">
        <v>16</v>
      </c>
      <c r="D1605" s="61">
        <v>47708.388179999994</v>
      </c>
      <c r="E1605" s="61">
        <v>47631.021539999994</v>
      </c>
      <c r="F1605" s="61">
        <v>77.366640000000018</v>
      </c>
    </row>
    <row r="1606" spans="1:6" x14ac:dyDescent="0.3">
      <c r="A1606" s="43" t="str">
        <f t="shared" si="25"/>
        <v>A</v>
      </c>
      <c r="B1606" s="55" t="s">
        <v>333</v>
      </c>
      <c r="C1606" s="56" t="s">
        <v>17</v>
      </c>
      <c r="D1606" s="57">
        <v>9625.7070099999983</v>
      </c>
      <c r="E1606" s="57">
        <v>813.81757999999991</v>
      </c>
      <c r="F1606" s="57">
        <v>8811.8894299999993</v>
      </c>
    </row>
    <row r="1607" spans="1:6" ht="16.8" thickBot="1" x14ac:dyDescent="0.35">
      <c r="A1607" s="43" t="str">
        <f t="shared" si="25"/>
        <v>A</v>
      </c>
      <c r="B1607" s="44" t="s">
        <v>831</v>
      </c>
      <c r="C1607" s="45" t="s">
        <v>832</v>
      </c>
      <c r="D1607" s="63">
        <v>97286.268859999982</v>
      </c>
      <c r="E1607" s="63">
        <v>66830.329579999976</v>
      </c>
      <c r="F1607" s="63">
        <v>30455.939280000002</v>
      </c>
    </row>
    <row r="1608" spans="1:6" ht="15" thickTop="1" x14ac:dyDescent="0.3">
      <c r="A1608" s="43" t="str">
        <f t="shared" si="25"/>
        <v>A</v>
      </c>
      <c r="B1608" s="55" t="s">
        <v>333</v>
      </c>
      <c r="C1608" s="56" t="s">
        <v>10</v>
      </c>
      <c r="D1608" s="57">
        <v>87935.931429999968</v>
      </c>
      <c r="E1608" s="57">
        <v>66290.632579999961</v>
      </c>
      <c r="F1608" s="57">
        <v>21645.298849999999</v>
      </c>
    </row>
    <row r="1609" spans="1:6" x14ac:dyDescent="0.3">
      <c r="A1609" s="43" t="str">
        <f t="shared" si="25"/>
        <v>A</v>
      </c>
      <c r="B1609" s="59" t="s">
        <v>333</v>
      </c>
      <c r="C1609" s="60" t="s">
        <v>11</v>
      </c>
      <c r="D1609" s="61">
        <v>273.86763999999999</v>
      </c>
      <c r="E1609" s="61">
        <v>41.997140000000002</v>
      </c>
      <c r="F1609" s="61">
        <v>231.87049999999999</v>
      </c>
    </row>
    <row r="1610" spans="1:6" x14ac:dyDescent="0.3">
      <c r="A1610" s="43" t="str">
        <f t="shared" si="25"/>
        <v>A</v>
      </c>
      <c r="B1610" s="59" t="s">
        <v>333</v>
      </c>
      <c r="C1610" s="60" t="s">
        <v>12</v>
      </c>
      <c r="D1610" s="61">
        <v>21536.750729999996</v>
      </c>
      <c r="E1610" s="61">
        <v>222.333</v>
      </c>
      <c r="F1610" s="61">
        <v>21314.417729999997</v>
      </c>
    </row>
    <row r="1611" spans="1:6" x14ac:dyDescent="0.3">
      <c r="A1611" s="43" t="str">
        <f t="shared" si="25"/>
        <v>A</v>
      </c>
      <c r="B1611" s="59" t="s">
        <v>333</v>
      </c>
      <c r="C1611" s="60" t="s">
        <v>14</v>
      </c>
      <c r="D1611" s="61">
        <v>18416.565920000005</v>
      </c>
      <c r="E1611" s="61">
        <v>18416.565920000005</v>
      </c>
      <c r="F1611" s="61">
        <v>0</v>
      </c>
    </row>
    <row r="1612" spans="1:6" x14ac:dyDescent="0.3">
      <c r="A1612" s="43" t="str">
        <f t="shared" si="25"/>
        <v>A</v>
      </c>
      <c r="B1612" s="59" t="s">
        <v>333</v>
      </c>
      <c r="C1612" s="60" t="s">
        <v>2</v>
      </c>
      <c r="D1612" s="61">
        <v>9.2995999999999999</v>
      </c>
      <c r="E1612" s="61">
        <v>9.2995999999999999</v>
      </c>
      <c r="F1612" s="61">
        <v>0</v>
      </c>
    </row>
    <row r="1613" spans="1:6" x14ac:dyDescent="0.3">
      <c r="A1613" s="43" t="str">
        <f t="shared" si="25"/>
        <v>A</v>
      </c>
      <c r="B1613" s="59" t="s">
        <v>333</v>
      </c>
      <c r="C1613" s="60" t="s">
        <v>15</v>
      </c>
      <c r="D1613" s="61">
        <v>28.143979999999999</v>
      </c>
      <c r="E1613" s="61">
        <v>0</v>
      </c>
      <c r="F1613" s="61">
        <v>28.143979999999999</v>
      </c>
    </row>
    <row r="1614" spans="1:6" x14ac:dyDescent="0.3">
      <c r="A1614" s="43" t="str">
        <f t="shared" si="25"/>
        <v>A</v>
      </c>
      <c r="B1614" s="59" t="s">
        <v>333</v>
      </c>
      <c r="C1614" s="60" t="s">
        <v>16</v>
      </c>
      <c r="D1614" s="61">
        <v>47671.30356</v>
      </c>
      <c r="E1614" s="61">
        <v>47600.43692</v>
      </c>
      <c r="F1614" s="61">
        <v>70.866640000000018</v>
      </c>
    </row>
    <row r="1615" spans="1:6" x14ac:dyDescent="0.3">
      <c r="A1615" s="43" t="str">
        <f t="shared" si="25"/>
        <v>A</v>
      </c>
      <c r="B1615" s="55" t="s">
        <v>333</v>
      </c>
      <c r="C1615" s="56" t="s">
        <v>17</v>
      </c>
      <c r="D1615" s="57">
        <v>9350.3374299999996</v>
      </c>
      <c r="E1615" s="57">
        <v>539.69699999999989</v>
      </c>
      <c r="F1615" s="57">
        <v>8810.6404299999995</v>
      </c>
    </row>
    <row r="1616" spans="1:6" ht="16.8" thickBot="1" x14ac:dyDescent="0.35">
      <c r="A1616" s="43" t="str">
        <f t="shared" si="25"/>
        <v>A</v>
      </c>
      <c r="B1616" s="44" t="s">
        <v>833</v>
      </c>
      <c r="C1616" s="45" t="s">
        <v>834</v>
      </c>
      <c r="D1616" s="63">
        <v>8474.9826600000015</v>
      </c>
      <c r="E1616" s="63">
        <v>8474.9826600000015</v>
      </c>
      <c r="F1616" s="63">
        <v>0</v>
      </c>
    </row>
    <row r="1617" spans="1:6" ht="15" thickTop="1" x14ac:dyDescent="0.3">
      <c r="A1617" s="43" t="str">
        <f t="shared" si="25"/>
        <v>A</v>
      </c>
      <c r="B1617" s="55" t="s">
        <v>333</v>
      </c>
      <c r="C1617" s="56" t="s">
        <v>10</v>
      </c>
      <c r="D1617" s="57">
        <v>8220.5070800000012</v>
      </c>
      <c r="E1617" s="57">
        <v>8220.5070800000012</v>
      </c>
      <c r="F1617" s="57">
        <v>0</v>
      </c>
    </row>
    <row r="1618" spans="1:6" x14ac:dyDescent="0.3">
      <c r="A1618" s="43" t="str">
        <f t="shared" si="25"/>
        <v>A</v>
      </c>
      <c r="B1618" s="59" t="s">
        <v>333</v>
      </c>
      <c r="C1618" s="60" t="s">
        <v>11</v>
      </c>
      <c r="D1618" s="61">
        <v>1280.9573</v>
      </c>
      <c r="E1618" s="61">
        <v>1280.9573</v>
      </c>
      <c r="F1618" s="61">
        <v>0</v>
      </c>
    </row>
    <row r="1619" spans="1:6" x14ac:dyDescent="0.3">
      <c r="A1619" s="43" t="str">
        <f t="shared" si="25"/>
        <v>A</v>
      </c>
      <c r="B1619" s="59" t="s">
        <v>333</v>
      </c>
      <c r="C1619" s="60" t="s">
        <v>12</v>
      </c>
      <c r="D1619" s="61">
        <v>3001.3922000000002</v>
      </c>
      <c r="E1619" s="61">
        <v>3001.3922000000002</v>
      </c>
      <c r="F1619" s="61">
        <v>0</v>
      </c>
    </row>
    <row r="1620" spans="1:6" x14ac:dyDescent="0.3">
      <c r="A1620" s="43" t="str">
        <f t="shared" si="25"/>
        <v>A</v>
      </c>
      <c r="B1620" s="59" t="s">
        <v>333</v>
      </c>
      <c r="C1620" s="60" t="s">
        <v>14</v>
      </c>
      <c r="D1620" s="61">
        <v>148.11386999999999</v>
      </c>
      <c r="E1620" s="61">
        <v>148.11386999999999</v>
      </c>
      <c r="F1620" s="61">
        <v>0</v>
      </c>
    </row>
    <row r="1621" spans="1:6" x14ac:dyDescent="0.3">
      <c r="A1621" s="43" t="str">
        <f t="shared" si="25"/>
        <v>A</v>
      </c>
      <c r="B1621" s="59" t="s">
        <v>333</v>
      </c>
      <c r="C1621" s="60" t="s">
        <v>2</v>
      </c>
      <c r="D1621" s="61">
        <v>3720.5191800000002</v>
      </c>
      <c r="E1621" s="61">
        <v>3720.5191800000002</v>
      </c>
      <c r="F1621" s="61">
        <v>0</v>
      </c>
    </row>
    <row r="1622" spans="1:6" x14ac:dyDescent="0.3">
      <c r="A1622" s="43" t="str">
        <f t="shared" si="25"/>
        <v>A</v>
      </c>
      <c r="B1622" s="59" t="s">
        <v>333</v>
      </c>
      <c r="C1622" s="60" t="s">
        <v>15</v>
      </c>
      <c r="D1622" s="61">
        <v>40.311999999999998</v>
      </c>
      <c r="E1622" s="61">
        <v>40.311999999999998</v>
      </c>
      <c r="F1622" s="61">
        <v>0</v>
      </c>
    </row>
    <row r="1623" spans="1:6" x14ac:dyDescent="0.3">
      <c r="A1623" s="43" t="str">
        <f t="shared" si="25"/>
        <v>A</v>
      </c>
      <c r="B1623" s="59" t="s">
        <v>333</v>
      </c>
      <c r="C1623" s="60" t="s">
        <v>16</v>
      </c>
      <c r="D1623" s="61">
        <v>29.212530000000001</v>
      </c>
      <c r="E1623" s="61">
        <v>29.212530000000001</v>
      </c>
      <c r="F1623" s="61">
        <v>0</v>
      </c>
    </row>
    <row r="1624" spans="1:6" x14ac:dyDescent="0.3">
      <c r="A1624" s="43" t="str">
        <f t="shared" si="25"/>
        <v>A</v>
      </c>
      <c r="B1624" s="55" t="s">
        <v>333</v>
      </c>
      <c r="C1624" s="56" t="s">
        <v>17</v>
      </c>
      <c r="D1624" s="57">
        <v>254.47558000000001</v>
      </c>
      <c r="E1624" s="57">
        <v>254.47558000000001</v>
      </c>
      <c r="F1624" s="57">
        <v>0</v>
      </c>
    </row>
    <row r="1625" spans="1:6" ht="16.8" thickBot="1" x14ac:dyDescent="0.35">
      <c r="A1625" s="43" t="str">
        <f t="shared" si="25"/>
        <v>A</v>
      </c>
      <c r="B1625" s="44" t="s">
        <v>835</v>
      </c>
      <c r="C1625" s="45" t="s">
        <v>836</v>
      </c>
      <c r="D1625" s="63">
        <v>3964.4214599999996</v>
      </c>
      <c r="E1625" s="63">
        <v>3742.4591499999997</v>
      </c>
      <c r="F1625" s="63">
        <v>221.96231</v>
      </c>
    </row>
    <row r="1626" spans="1:6" ht="15" thickTop="1" x14ac:dyDescent="0.3">
      <c r="A1626" s="43" t="str">
        <f t="shared" si="25"/>
        <v>A</v>
      </c>
      <c r="B1626" s="55" t="s">
        <v>333</v>
      </c>
      <c r="C1626" s="56" t="s">
        <v>10</v>
      </c>
      <c r="D1626" s="57">
        <v>3943.5274599999998</v>
      </c>
      <c r="E1626" s="57">
        <v>3722.8141499999997</v>
      </c>
      <c r="F1626" s="57">
        <v>220.71331000000001</v>
      </c>
    </row>
    <row r="1627" spans="1:6" x14ac:dyDescent="0.3">
      <c r="A1627" s="43" t="str">
        <f t="shared" si="25"/>
        <v>A</v>
      </c>
      <c r="B1627" s="59" t="s">
        <v>333</v>
      </c>
      <c r="C1627" s="60" t="s">
        <v>11</v>
      </c>
      <c r="D1627" s="61">
        <v>216.50450000000001</v>
      </c>
      <c r="E1627" s="61">
        <v>216.50450000000001</v>
      </c>
      <c r="F1627" s="61">
        <v>0</v>
      </c>
    </row>
    <row r="1628" spans="1:6" x14ac:dyDescent="0.3">
      <c r="A1628" s="43" t="str">
        <f t="shared" si="25"/>
        <v>A</v>
      </c>
      <c r="B1628" s="59" t="s">
        <v>333</v>
      </c>
      <c r="C1628" s="60" t="s">
        <v>12</v>
      </c>
      <c r="D1628" s="61">
        <v>3673.8592899999999</v>
      </c>
      <c r="E1628" s="61">
        <v>3459.6459799999998</v>
      </c>
      <c r="F1628" s="61">
        <v>214.21331000000001</v>
      </c>
    </row>
    <row r="1629" spans="1:6" x14ac:dyDescent="0.3">
      <c r="A1629" s="43" t="str">
        <f t="shared" si="25"/>
        <v>A</v>
      </c>
      <c r="B1629" s="59" t="s">
        <v>333</v>
      </c>
      <c r="C1629" s="60" t="s">
        <v>2</v>
      </c>
      <c r="D1629" s="61">
        <v>1.1407</v>
      </c>
      <c r="E1629" s="61">
        <v>1.1407</v>
      </c>
      <c r="F1629" s="61">
        <v>0</v>
      </c>
    </row>
    <row r="1630" spans="1:6" x14ac:dyDescent="0.3">
      <c r="A1630" s="43" t="str">
        <f t="shared" si="25"/>
        <v>A</v>
      </c>
      <c r="B1630" s="59" t="s">
        <v>333</v>
      </c>
      <c r="C1630" s="60" t="s">
        <v>15</v>
      </c>
      <c r="D1630" s="61">
        <v>44.150880000000001</v>
      </c>
      <c r="E1630" s="61">
        <v>44.150880000000001</v>
      </c>
      <c r="F1630" s="61">
        <v>0</v>
      </c>
    </row>
    <row r="1631" spans="1:6" x14ac:dyDescent="0.3">
      <c r="A1631" s="43" t="str">
        <f t="shared" si="25"/>
        <v>A</v>
      </c>
      <c r="B1631" s="59" t="s">
        <v>333</v>
      </c>
      <c r="C1631" s="60" t="s">
        <v>16</v>
      </c>
      <c r="D1631" s="61">
        <v>7.87209</v>
      </c>
      <c r="E1631" s="61">
        <v>1.37209</v>
      </c>
      <c r="F1631" s="61">
        <v>6.5</v>
      </c>
    </row>
    <row r="1632" spans="1:6" x14ac:dyDescent="0.3">
      <c r="A1632" s="43" t="str">
        <f t="shared" si="25"/>
        <v>A</v>
      </c>
      <c r="B1632" s="55" t="s">
        <v>333</v>
      </c>
      <c r="C1632" s="56" t="s">
        <v>17</v>
      </c>
      <c r="D1632" s="57">
        <v>20.893999999999998</v>
      </c>
      <c r="E1632" s="57">
        <v>19.645</v>
      </c>
      <c r="F1632" s="57">
        <v>1.2490000000000001</v>
      </c>
    </row>
    <row r="1633" spans="1:6" ht="16.8" thickBot="1" x14ac:dyDescent="0.35">
      <c r="A1633" s="43" t="str">
        <f t="shared" si="25"/>
        <v>A</v>
      </c>
      <c r="B1633" s="44" t="s">
        <v>837</v>
      </c>
      <c r="C1633" s="45" t="s">
        <v>838</v>
      </c>
      <c r="D1633" s="63">
        <v>518757.23310999997</v>
      </c>
      <c r="E1633" s="63">
        <v>142501.92486999999</v>
      </c>
      <c r="F1633" s="63">
        <v>376255.30823999998</v>
      </c>
    </row>
    <row r="1634" spans="1:6" ht="15" thickTop="1" x14ac:dyDescent="0.3">
      <c r="A1634" s="43" t="str">
        <f t="shared" si="25"/>
        <v>A</v>
      </c>
      <c r="B1634" s="55" t="s">
        <v>333</v>
      </c>
      <c r="C1634" s="56" t="s">
        <v>10</v>
      </c>
      <c r="D1634" s="57">
        <v>463686.44529</v>
      </c>
      <c r="E1634" s="57">
        <v>141110.16675999999</v>
      </c>
      <c r="F1634" s="57">
        <v>322576.27853000001</v>
      </c>
    </row>
    <row r="1635" spans="1:6" x14ac:dyDescent="0.3">
      <c r="A1635" s="43" t="str">
        <f t="shared" si="25"/>
        <v>A</v>
      </c>
      <c r="B1635" s="59" t="s">
        <v>333</v>
      </c>
      <c r="C1635" s="60" t="s">
        <v>11</v>
      </c>
      <c r="D1635" s="61">
        <v>158284.71648999999</v>
      </c>
      <c r="E1635" s="61">
        <v>4108.4164999999994</v>
      </c>
      <c r="F1635" s="61">
        <v>154176.29999</v>
      </c>
    </row>
    <row r="1636" spans="1:6" x14ac:dyDescent="0.3">
      <c r="A1636" s="43" t="str">
        <f t="shared" si="25"/>
        <v>A</v>
      </c>
      <c r="B1636" s="59" t="s">
        <v>333</v>
      </c>
      <c r="C1636" s="60" t="s">
        <v>12</v>
      </c>
      <c r="D1636" s="61">
        <v>157462.50220999998</v>
      </c>
      <c r="E1636" s="61">
        <v>11330.592240000002</v>
      </c>
      <c r="F1636" s="61">
        <v>146131.90996999998</v>
      </c>
    </row>
    <row r="1637" spans="1:6" x14ac:dyDescent="0.3">
      <c r="A1637" s="43" t="str">
        <f t="shared" si="25"/>
        <v>A</v>
      </c>
      <c r="B1637" s="59" t="s">
        <v>333</v>
      </c>
      <c r="C1637" s="60" t="s">
        <v>14</v>
      </c>
      <c r="D1637" s="61">
        <v>11397.460459999998</v>
      </c>
      <c r="E1637" s="61">
        <v>10935.778979999999</v>
      </c>
      <c r="F1637" s="61">
        <v>461.68148000000002</v>
      </c>
    </row>
    <row r="1638" spans="1:6" x14ac:dyDescent="0.3">
      <c r="A1638" s="43" t="str">
        <f t="shared" si="25"/>
        <v>A</v>
      </c>
      <c r="B1638" s="59" t="s">
        <v>333</v>
      </c>
      <c r="C1638" s="60" t="s">
        <v>2</v>
      </c>
      <c r="D1638" s="61">
        <v>4117.5106800000003</v>
      </c>
      <c r="E1638" s="61">
        <v>2840.8545100000001</v>
      </c>
      <c r="F1638" s="61">
        <v>1276.65617</v>
      </c>
    </row>
    <row r="1639" spans="1:6" x14ac:dyDescent="0.3">
      <c r="A1639" s="43" t="str">
        <f t="shared" si="25"/>
        <v>A</v>
      </c>
      <c r="B1639" s="59" t="s">
        <v>333</v>
      </c>
      <c r="C1639" s="60" t="s">
        <v>15</v>
      </c>
      <c r="D1639" s="61">
        <v>964.55731000000026</v>
      </c>
      <c r="E1639" s="61">
        <v>33.180730000000004</v>
      </c>
      <c r="F1639" s="61">
        <v>931.37658000000022</v>
      </c>
    </row>
    <row r="1640" spans="1:6" x14ac:dyDescent="0.3">
      <c r="A1640" s="43" t="str">
        <f t="shared" si="25"/>
        <v>A</v>
      </c>
      <c r="B1640" s="59" t="s">
        <v>333</v>
      </c>
      <c r="C1640" s="60" t="s">
        <v>16</v>
      </c>
      <c r="D1640" s="61">
        <v>131459.69813999999</v>
      </c>
      <c r="E1640" s="61">
        <v>111861.34379999999</v>
      </c>
      <c r="F1640" s="61">
        <v>19598.354339999998</v>
      </c>
    </row>
    <row r="1641" spans="1:6" x14ac:dyDescent="0.3">
      <c r="A1641" s="43" t="str">
        <f t="shared" si="25"/>
        <v>A</v>
      </c>
      <c r="B1641" s="55" t="s">
        <v>333</v>
      </c>
      <c r="C1641" s="56" t="s">
        <v>17</v>
      </c>
      <c r="D1641" s="57">
        <v>54892.787820000005</v>
      </c>
      <c r="E1641" s="57">
        <v>1391.75811</v>
      </c>
      <c r="F1641" s="57">
        <v>53501.029710000003</v>
      </c>
    </row>
    <row r="1642" spans="1:6" x14ac:dyDescent="0.3">
      <c r="A1642" s="43" t="str">
        <f t="shared" si="25"/>
        <v>A</v>
      </c>
      <c r="B1642" s="55" t="s">
        <v>333</v>
      </c>
      <c r="C1642" s="56" t="s">
        <v>18</v>
      </c>
      <c r="D1642" s="57">
        <v>178</v>
      </c>
      <c r="E1642" s="57">
        <v>0</v>
      </c>
      <c r="F1642" s="57">
        <v>178</v>
      </c>
    </row>
    <row r="1643" spans="1:6" ht="16.8" thickBot="1" x14ac:dyDescent="0.35">
      <c r="A1643" s="43" t="str">
        <f t="shared" si="25"/>
        <v>A</v>
      </c>
      <c r="B1643" s="44" t="s">
        <v>839</v>
      </c>
      <c r="C1643" s="45" t="s">
        <v>840</v>
      </c>
      <c r="D1643" s="63">
        <v>17850.057489999999</v>
      </c>
      <c r="E1643" s="63">
        <v>14473.22602</v>
      </c>
      <c r="F1643" s="63">
        <v>3376.8314700000001</v>
      </c>
    </row>
    <row r="1644" spans="1:6" ht="15" thickTop="1" x14ac:dyDescent="0.3">
      <c r="A1644" s="43" t="str">
        <f t="shared" si="25"/>
        <v>A</v>
      </c>
      <c r="B1644" s="55" t="s">
        <v>333</v>
      </c>
      <c r="C1644" s="56" t="s">
        <v>10</v>
      </c>
      <c r="D1644" s="57">
        <v>17400.209030000002</v>
      </c>
      <c r="E1644" s="57">
        <v>14030.435020000001</v>
      </c>
      <c r="F1644" s="57">
        <v>3369.7740100000001</v>
      </c>
    </row>
    <row r="1645" spans="1:6" x14ac:dyDescent="0.3">
      <c r="A1645" s="43" t="str">
        <f t="shared" si="25"/>
        <v>A</v>
      </c>
      <c r="B1645" s="59" t="s">
        <v>333</v>
      </c>
      <c r="C1645" s="60" t="s">
        <v>11</v>
      </c>
      <c r="D1645" s="61">
        <v>5702.01721</v>
      </c>
      <c r="E1645" s="61">
        <v>3728.5</v>
      </c>
      <c r="F1645" s="61">
        <v>1973.51721</v>
      </c>
    </row>
    <row r="1646" spans="1:6" x14ac:dyDescent="0.3">
      <c r="A1646" s="43" t="str">
        <f t="shared" si="25"/>
        <v>A</v>
      </c>
      <c r="B1646" s="59" t="s">
        <v>333</v>
      </c>
      <c r="C1646" s="60" t="s">
        <v>12</v>
      </c>
      <c r="D1646" s="61">
        <v>10577.873170000001</v>
      </c>
      <c r="E1646" s="61">
        <v>9696.6199800000013</v>
      </c>
      <c r="F1646" s="61">
        <v>881.25319000000002</v>
      </c>
    </row>
    <row r="1647" spans="1:6" x14ac:dyDescent="0.3">
      <c r="A1647" s="43" t="str">
        <f t="shared" si="25"/>
        <v>A</v>
      </c>
      <c r="B1647" s="59" t="s">
        <v>333</v>
      </c>
      <c r="C1647" s="60" t="s">
        <v>2</v>
      </c>
      <c r="D1647" s="61">
        <v>1067.19192</v>
      </c>
      <c r="E1647" s="61">
        <v>555.19191999999998</v>
      </c>
      <c r="F1647" s="61">
        <v>512</v>
      </c>
    </row>
    <row r="1648" spans="1:6" x14ac:dyDescent="0.3">
      <c r="A1648" s="43" t="str">
        <f t="shared" si="25"/>
        <v>A</v>
      </c>
      <c r="B1648" s="59" t="s">
        <v>333</v>
      </c>
      <c r="C1648" s="60" t="s">
        <v>15</v>
      </c>
      <c r="D1648" s="61">
        <v>27.269120000000001</v>
      </c>
      <c r="E1648" s="61">
        <v>27.269120000000001</v>
      </c>
      <c r="F1648" s="61">
        <v>0</v>
      </c>
    </row>
    <row r="1649" spans="1:6" x14ac:dyDescent="0.3">
      <c r="A1649" s="43" t="str">
        <f t="shared" si="25"/>
        <v>A</v>
      </c>
      <c r="B1649" s="59" t="s">
        <v>333</v>
      </c>
      <c r="C1649" s="60" t="s">
        <v>16</v>
      </c>
      <c r="D1649" s="61">
        <v>25.857610000000001</v>
      </c>
      <c r="E1649" s="61">
        <v>22.853999999999999</v>
      </c>
      <c r="F1649" s="61">
        <v>3.0036100000000001</v>
      </c>
    </row>
    <row r="1650" spans="1:6" x14ac:dyDescent="0.3">
      <c r="A1650" s="43" t="str">
        <f t="shared" si="25"/>
        <v>A</v>
      </c>
      <c r="B1650" s="55" t="s">
        <v>333</v>
      </c>
      <c r="C1650" s="56" t="s">
        <v>17</v>
      </c>
      <c r="D1650" s="57">
        <v>449.84845999999999</v>
      </c>
      <c r="E1650" s="57">
        <v>442.791</v>
      </c>
      <c r="F1650" s="57">
        <v>7.0574599999999998</v>
      </c>
    </row>
    <row r="1651" spans="1:6" ht="33" thickBot="1" x14ac:dyDescent="0.35">
      <c r="A1651" s="43" t="str">
        <f t="shared" si="25"/>
        <v>A</v>
      </c>
      <c r="B1651" s="44" t="s">
        <v>841</v>
      </c>
      <c r="C1651" s="45" t="s">
        <v>842</v>
      </c>
      <c r="D1651" s="63">
        <v>106825.91119999999</v>
      </c>
      <c r="E1651" s="63">
        <v>106825.91119999999</v>
      </c>
      <c r="F1651" s="63">
        <v>0</v>
      </c>
    </row>
    <row r="1652" spans="1:6" ht="15" thickTop="1" x14ac:dyDescent="0.3">
      <c r="A1652" s="43" t="str">
        <f t="shared" si="25"/>
        <v>A</v>
      </c>
      <c r="B1652" s="55" t="s">
        <v>333</v>
      </c>
      <c r="C1652" s="56" t="s">
        <v>10</v>
      </c>
      <c r="D1652" s="57">
        <v>106825.91119999999</v>
      </c>
      <c r="E1652" s="57">
        <v>106825.91119999999</v>
      </c>
      <c r="F1652" s="57">
        <v>0</v>
      </c>
    </row>
    <row r="1653" spans="1:6" x14ac:dyDescent="0.3">
      <c r="A1653" s="43" t="str">
        <f t="shared" si="25"/>
        <v>A</v>
      </c>
      <c r="B1653" s="59" t="s">
        <v>333</v>
      </c>
      <c r="C1653" s="60" t="s">
        <v>12</v>
      </c>
      <c r="D1653" s="61">
        <v>30.5</v>
      </c>
      <c r="E1653" s="61">
        <v>30.5</v>
      </c>
      <c r="F1653" s="61">
        <v>0</v>
      </c>
    </row>
    <row r="1654" spans="1:6" x14ac:dyDescent="0.3">
      <c r="A1654" s="43" t="str">
        <f t="shared" si="25"/>
        <v>A</v>
      </c>
      <c r="B1654" s="59" t="s">
        <v>333</v>
      </c>
      <c r="C1654" s="60" t="s">
        <v>2</v>
      </c>
      <c r="D1654" s="61">
        <v>1182.3899999999999</v>
      </c>
      <c r="E1654" s="61">
        <v>1182.3899999999999</v>
      </c>
      <c r="F1654" s="61">
        <v>0</v>
      </c>
    </row>
    <row r="1655" spans="1:6" x14ac:dyDescent="0.3">
      <c r="A1655" s="43" t="str">
        <f t="shared" si="25"/>
        <v>A</v>
      </c>
      <c r="B1655" s="59" t="s">
        <v>333</v>
      </c>
      <c r="C1655" s="60" t="s">
        <v>16</v>
      </c>
      <c r="D1655" s="61">
        <v>105613.02119999999</v>
      </c>
      <c r="E1655" s="61">
        <v>105613.02119999999</v>
      </c>
      <c r="F1655" s="61">
        <v>0</v>
      </c>
    </row>
    <row r="1656" spans="1:6" ht="16.8" thickBot="1" x14ac:dyDescent="0.35">
      <c r="A1656" s="43" t="str">
        <f t="shared" si="25"/>
        <v>A</v>
      </c>
      <c r="B1656" s="44" t="s">
        <v>843</v>
      </c>
      <c r="C1656" s="45" t="s">
        <v>844</v>
      </c>
      <c r="D1656" s="63">
        <v>225.94523000000001</v>
      </c>
      <c r="E1656" s="63">
        <v>225.94523000000001</v>
      </c>
      <c r="F1656" s="63">
        <v>0</v>
      </c>
    </row>
    <row r="1657" spans="1:6" ht="15" thickTop="1" x14ac:dyDescent="0.3">
      <c r="A1657" s="43" t="str">
        <f t="shared" si="25"/>
        <v>A</v>
      </c>
      <c r="B1657" s="55" t="s">
        <v>333</v>
      </c>
      <c r="C1657" s="56" t="s">
        <v>10</v>
      </c>
      <c r="D1657" s="57">
        <v>219.26123000000001</v>
      </c>
      <c r="E1657" s="57">
        <v>219.26123000000001</v>
      </c>
      <c r="F1657" s="57">
        <v>0</v>
      </c>
    </row>
    <row r="1658" spans="1:6" x14ac:dyDescent="0.3">
      <c r="A1658" s="43" t="str">
        <f t="shared" si="25"/>
        <v>A</v>
      </c>
      <c r="B1658" s="59" t="s">
        <v>333</v>
      </c>
      <c r="C1658" s="60" t="s">
        <v>12</v>
      </c>
      <c r="D1658" s="61">
        <v>206.99851000000001</v>
      </c>
      <c r="E1658" s="61">
        <v>206.99851000000001</v>
      </c>
      <c r="F1658" s="61">
        <v>0</v>
      </c>
    </row>
    <row r="1659" spans="1:6" x14ac:dyDescent="0.3">
      <c r="A1659" s="43" t="str">
        <f t="shared" si="25"/>
        <v>A</v>
      </c>
      <c r="B1659" s="59" t="s">
        <v>333</v>
      </c>
      <c r="C1659" s="60" t="s">
        <v>15</v>
      </c>
      <c r="D1659" s="61">
        <v>0.94162000000000001</v>
      </c>
      <c r="E1659" s="61">
        <v>0.94162000000000001</v>
      </c>
      <c r="F1659" s="61">
        <v>0</v>
      </c>
    </row>
    <row r="1660" spans="1:6" x14ac:dyDescent="0.3">
      <c r="A1660" s="43" t="str">
        <f t="shared" si="25"/>
        <v>A</v>
      </c>
      <c r="B1660" s="59" t="s">
        <v>333</v>
      </c>
      <c r="C1660" s="60" t="s">
        <v>16</v>
      </c>
      <c r="D1660" s="61">
        <v>11.321099999999999</v>
      </c>
      <c r="E1660" s="61">
        <v>11.321099999999999</v>
      </c>
      <c r="F1660" s="61">
        <v>0</v>
      </c>
    </row>
    <row r="1661" spans="1:6" x14ac:dyDescent="0.3">
      <c r="A1661" s="43" t="str">
        <f t="shared" si="25"/>
        <v>A</v>
      </c>
      <c r="B1661" s="55" t="s">
        <v>333</v>
      </c>
      <c r="C1661" s="56" t="s">
        <v>17</v>
      </c>
      <c r="D1661" s="57">
        <v>6.6840000000000002</v>
      </c>
      <c r="E1661" s="57">
        <v>6.6840000000000002</v>
      </c>
      <c r="F1661" s="57">
        <v>0</v>
      </c>
    </row>
    <row r="1662" spans="1:6" ht="16.8" thickBot="1" x14ac:dyDescent="0.35">
      <c r="A1662" s="43" t="str">
        <f t="shared" si="25"/>
        <v>A</v>
      </c>
      <c r="B1662" s="44" t="s">
        <v>845</v>
      </c>
      <c r="C1662" s="45" t="s">
        <v>846</v>
      </c>
      <c r="D1662" s="63">
        <v>4368.4669800000001</v>
      </c>
      <c r="E1662" s="63">
        <v>4368.4669800000001</v>
      </c>
      <c r="F1662" s="63">
        <v>0</v>
      </c>
    </row>
    <row r="1663" spans="1:6" ht="15" thickTop="1" x14ac:dyDescent="0.3">
      <c r="A1663" s="43" t="str">
        <f t="shared" si="25"/>
        <v>A</v>
      </c>
      <c r="B1663" s="55" t="s">
        <v>333</v>
      </c>
      <c r="C1663" s="56" t="s">
        <v>10</v>
      </c>
      <c r="D1663" s="57">
        <v>4362.3789800000004</v>
      </c>
      <c r="E1663" s="57">
        <v>4362.3789800000004</v>
      </c>
      <c r="F1663" s="57">
        <v>0</v>
      </c>
    </row>
    <row r="1664" spans="1:6" x14ac:dyDescent="0.3">
      <c r="A1664" s="43" t="str">
        <f t="shared" si="25"/>
        <v>A</v>
      </c>
      <c r="B1664" s="59" t="s">
        <v>333</v>
      </c>
      <c r="C1664" s="60" t="s">
        <v>11</v>
      </c>
      <c r="D1664" s="61">
        <v>302.91649999999998</v>
      </c>
      <c r="E1664" s="61">
        <v>302.91649999999998</v>
      </c>
      <c r="F1664" s="61">
        <v>0</v>
      </c>
    </row>
    <row r="1665" spans="1:6" x14ac:dyDescent="0.3">
      <c r="A1665" s="43" t="str">
        <f t="shared" si="25"/>
        <v>A</v>
      </c>
      <c r="B1665" s="59" t="s">
        <v>333</v>
      </c>
      <c r="C1665" s="60" t="s">
        <v>12</v>
      </c>
      <c r="D1665" s="61">
        <v>633.65653999999995</v>
      </c>
      <c r="E1665" s="61">
        <v>633.65653999999995</v>
      </c>
      <c r="F1665" s="61">
        <v>0</v>
      </c>
    </row>
    <row r="1666" spans="1:6" x14ac:dyDescent="0.3">
      <c r="A1666" s="43" t="str">
        <f t="shared" si="25"/>
        <v>A</v>
      </c>
      <c r="B1666" s="59" t="s">
        <v>333</v>
      </c>
      <c r="C1666" s="60" t="s">
        <v>14</v>
      </c>
      <c r="D1666" s="61">
        <v>150</v>
      </c>
      <c r="E1666" s="61">
        <v>150</v>
      </c>
      <c r="F1666" s="61">
        <v>0</v>
      </c>
    </row>
    <row r="1667" spans="1:6" x14ac:dyDescent="0.3">
      <c r="A1667" s="43" t="str">
        <f t="shared" si="25"/>
        <v>A</v>
      </c>
      <c r="B1667" s="59" t="s">
        <v>333</v>
      </c>
      <c r="C1667" s="60" t="s">
        <v>15</v>
      </c>
      <c r="D1667" s="61">
        <v>4.9699900000000001</v>
      </c>
      <c r="E1667" s="61">
        <v>4.9699900000000001</v>
      </c>
      <c r="F1667" s="61">
        <v>0</v>
      </c>
    </row>
    <row r="1668" spans="1:6" x14ac:dyDescent="0.3">
      <c r="A1668" s="43" t="str">
        <f t="shared" ref="A1668:A1731" si="26">IF(OR(D1668&lt;&gt;0,),"A","B")</f>
        <v>A</v>
      </c>
      <c r="B1668" s="59" t="s">
        <v>333</v>
      </c>
      <c r="C1668" s="60" t="s">
        <v>16</v>
      </c>
      <c r="D1668" s="61">
        <v>3270.8359500000001</v>
      </c>
      <c r="E1668" s="61">
        <v>3270.8359500000001</v>
      </c>
      <c r="F1668" s="61">
        <v>0</v>
      </c>
    </row>
    <row r="1669" spans="1:6" x14ac:dyDescent="0.3">
      <c r="A1669" s="43" t="str">
        <f t="shared" si="26"/>
        <v>A</v>
      </c>
      <c r="B1669" s="55" t="s">
        <v>333</v>
      </c>
      <c r="C1669" s="56" t="s">
        <v>17</v>
      </c>
      <c r="D1669" s="57">
        <v>6.0880000000000001</v>
      </c>
      <c r="E1669" s="57">
        <v>6.0880000000000001</v>
      </c>
      <c r="F1669" s="57">
        <v>0</v>
      </c>
    </row>
    <row r="1670" spans="1:6" ht="33" thickBot="1" x14ac:dyDescent="0.35">
      <c r="A1670" s="43" t="str">
        <f t="shared" si="26"/>
        <v>A</v>
      </c>
      <c r="B1670" s="44" t="s">
        <v>847</v>
      </c>
      <c r="C1670" s="45" t="s">
        <v>848</v>
      </c>
      <c r="D1670" s="63">
        <v>389486.85220999998</v>
      </c>
      <c r="E1670" s="63">
        <v>16608.37544</v>
      </c>
      <c r="F1670" s="63">
        <v>372878.47677000001</v>
      </c>
    </row>
    <row r="1671" spans="1:6" ht="15" thickTop="1" x14ac:dyDescent="0.3">
      <c r="A1671" s="43" t="str">
        <f t="shared" si="26"/>
        <v>A</v>
      </c>
      <c r="B1671" s="55" t="s">
        <v>333</v>
      </c>
      <c r="C1671" s="56" t="s">
        <v>10</v>
      </c>
      <c r="D1671" s="57">
        <v>334878.68485000002</v>
      </c>
      <c r="E1671" s="57">
        <v>15672.180330000003</v>
      </c>
      <c r="F1671" s="57">
        <v>319206.50452000002</v>
      </c>
    </row>
    <row r="1672" spans="1:6" x14ac:dyDescent="0.3">
      <c r="A1672" s="43" t="str">
        <f t="shared" si="26"/>
        <v>A</v>
      </c>
      <c r="B1672" s="59" t="s">
        <v>333</v>
      </c>
      <c r="C1672" s="60" t="s">
        <v>11</v>
      </c>
      <c r="D1672" s="61">
        <v>152279.78278000001</v>
      </c>
      <c r="E1672" s="61">
        <v>77</v>
      </c>
      <c r="F1672" s="61">
        <v>152202.78278000001</v>
      </c>
    </row>
    <row r="1673" spans="1:6" x14ac:dyDescent="0.3">
      <c r="A1673" s="43" t="str">
        <f t="shared" si="26"/>
        <v>A</v>
      </c>
      <c r="B1673" s="59" t="s">
        <v>333</v>
      </c>
      <c r="C1673" s="60" t="s">
        <v>12</v>
      </c>
      <c r="D1673" s="61">
        <v>146013.47399</v>
      </c>
      <c r="E1673" s="61">
        <v>762.81721000000005</v>
      </c>
      <c r="F1673" s="61">
        <v>145250.65677999999</v>
      </c>
    </row>
    <row r="1674" spans="1:6" x14ac:dyDescent="0.3">
      <c r="A1674" s="43" t="str">
        <f t="shared" si="26"/>
        <v>A</v>
      </c>
      <c r="B1674" s="59" t="s">
        <v>333</v>
      </c>
      <c r="C1674" s="60" t="s">
        <v>14</v>
      </c>
      <c r="D1674" s="61">
        <v>11247.460459999998</v>
      </c>
      <c r="E1674" s="61">
        <v>10785.778979999999</v>
      </c>
      <c r="F1674" s="61">
        <v>461.68148000000002</v>
      </c>
    </row>
    <row r="1675" spans="1:6" x14ac:dyDescent="0.3">
      <c r="A1675" s="43" t="str">
        <f t="shared" si="26"/>
        <v>A</v>
      </c>
      <c r="B1675" s="59" t="s">
        <v>333</v>
      </c>
      <c r="C1675" s="60" t="s">
        <v>2</v>
      </c>
      <c r="D1675" s="61">
        <v>1867.9287600000002</v>
      </c>
      <c r="E1675" s="61">
        <v>1103.2725900000003</v>
      </c>
      <c r="F1675" s="61">
        <v>764.65616999999997</v>
      </c>
    </row>
    <row r="1676" spans="1:6" x14ac:dyDescent="0.3">
      <c r="A1676" s="43" t="str">
        <f t="shared" si="26"/>
        <v>A</v>
      </c>
      <c r="B1676" s="59" t="s">
        <v>333</v>
      </c>
      <c r="C1676" s="60" t="s">
        <v>15</v>
      </c>
      <c r="D1676" s="61">
        <v>931.37658000000022</v>
      </c>
      <c r="E1676" s="61">
        <v>0</v>
      </c>
      <c r="F1676" s="61">
        <v>931.37658000000022</v>
      </c>
    </row>
    <row r="1677" spans="1:6" x14ac:dyDescent="0.3">
      <c r="A1677" s="43" t="str">
        <f t="shared" si="26"/>
        <v>A</v>
      </c>
      <c r="B1677" s="59" t="s">
        <v>333</v>
      </c>
      <c r="C1677" s="60" t="s">
        <v>16</v>
      </c>
      <c r="D1677" s="61">
        <v>22538.662279999997</v>
      </c>
      <c r="E1677" s="61">
        <v>2943.3115499999999</v>
      </c>
      <c r="F1677" s="61">
        <v>19595.350729999998</v>
      </c>
    </row>
    <row r="1678" spans="1:6" x14ac:dyDescent="0.3">
      <c r="A1678" s="43" t="str">
        <f t="shared" si="26"/>
        <v>A</v>
      </c>
      <c r="B1678" s="55" t="s">
        <v>333</v>
      </c>
      <c r="C1678" s="56" t="s">
        <v>17</v>
      </c>
      <c r="D1678" s="57">
        <v>54430.167359999999</v>
      </c>
      <c r="E1678" s="57">
        <v>936.19511</v>
      </c>
      <c r="F1678" s="57">
        <v>53493.972249999999</v>
      </c>
    </row>
    <row r="1679" spans="1:6" x14ac:dyDescent="0.3">
      <c r="A1679" s="43" t="str">
        <f t="shared" si="26"/>
        <v>A</v>
      </c>
      <c r="B1679" s="55" t="s">
        <v>333</v>
      </c>
      <c r="C1679" s="56" t="s">
        <v>18</v>
      </c>
      <c r="D1679" s="57">
        <v>178</v>
      </c>
      <c r="E1679" s="57">
        <v>0</v>
      </c>
      <c r="F1679" s="57">
        <v>178</v>
      </c>
    </row>
    <row r="1680" spans="1:6" ht="16.8" thickBot="1" x14ac:dyDescent="0.35">
      <c r="A1680" s="43" t="str">
        <f t="shared" si="26"/>
        <v>A</v>
      </c>
      <c r="B1680" s="44" t="s">
        <v>849</v>
      </c>
      <c r="C1680" s="45" t="s">
        <v>850</v>
      </c>
      <c r="D1680" s="63">
        <v>67369.198930000013</v>
      </c>
      <c r="E1680" s="63">
        <v>64415.134370000007</v>
      </c>
      <c r="F1680" s="63">
        <v>2954.0645599999998</v>
      </c>
    </row>
    <row r="1681" spans="1:6" ht="15" thickTop="1" x14ac:dyDescent="0.3">
      <c r="A1681" s="43" t="str">
        <f t="shared" si="26"/>
        <v>A</v>
      </c>
      <c r="B1681" s="55" t="s">
        <v>333</v>
      </c>
      <c r="C1681" s="56" t="s">
        <v>10</v>
      </c>
      <c r="D1681" s="57">
        <v>64855.649160000001</v>
      </c>
      <c r="E1681" s="57">
        <v>62689.3076</v>
      </c>
      <c r="F1681" s="57">
        <v>2166.3415599999998</v>
      </c>
    </row>
    <row r="1682" spans="1:6" x14ac:dyDescent="0.3">
      <c r="A1682" s="43" t="str">
        <f t="shared" si="26"/>
        <v>A</v>
      </c>
      <c r="B1682" s="59" t="s">
        <v>333</v>
      </c>
      <c r="C1682" s="60" t="s">
        <v>11</v>
      </c>
      <c r="D1682" s="61">
        <v>7019.3642499999996</v>
      </c>
      <c r="E1682" s="61">
        <v>6671.1047499999995</v>
      </c>
      <c r="F1682" s="61">
        <v>348.2595</v>
      </c>
    </row>
    <row r="1683" spans="1:6" x14ac:dyDescent="0.3">
      <c r="A1683" s="43" t="str">
        <f t="shared" si="26"/>
        <v>A</v>
      </c>
      <c r="B1683" s="59" t="s">
        <v>333</v>
      </c>
      <c r="C1683" s="60" t="s">
        <v>12</v>
      </c>
      <c r="D1683" s="61">
        <v>5485.1774400000004</v>
      </c>
      <c r="E1683" s="61">
        <v>4325.9488700000002</v>
      </c>
      <c r="F1683" s="61">
        <v>1159.22857</v>
      </c>
    </row>
    <row r="1684" spans="1:6" x14ac:dyDescent="0.3">
      <c r="A1684" s="43" t="str">
        <f t="shared" si="26"/>
        <v>A</v>
      </c>
      <c r="B1684" s="59" t="s">
        <v>333</v>
      </c>
      <c r="C1684" s="60" t="s">
        <v>14</v>
      </c>
      <c r="D1684" s="61">
        <v>20506.86391</v>
      </c>
      <c r="E1684" s="61">
        <v>20506.86391</v>
      </c>
      <c r="F1684" s="61">
        <v>0</v>
      </c>
    </row>
    <row r="1685" spans="1:6" x14ac:dyDescent="0.3">
      <c r="A1685" s="43" t="str">
        <f t="shared" si="26"/>
        <v>A</v>
      </c>
      <c r="B1685" s="59" t="s">
        <v>333</v>
      </c>
      <c r="C1685" s="60" t="s">
        <v>2</v>
      </c>
      <c r="D1685" s="61">
        <v>22203.284830000001</v>
      </c>
      <c r="E1685" s="61">
        <v>22203.284830000001</v>
      </c>
      <c r="F1685" s="61">
        <v>0</v>
      </c>
    </row>
    <row r="1686" spans="1:6" x14ac:dyDescent="0.3">
      <c r="A1686" s="43" t="str">
        <f t="shared" si="26"/>
        <v>A</v>
      </c>
      <c r="B1686" s="59" t="s">
        <v>333</v>
      </c>
      <c r="C1686" s="60" t="s">
        <v>15</v>
      </c>
      <c r="D1686" s="61">
        <v>24.085339999999999</v>
      </c>
      <c r="E1686" s="61">
        <v>24.085339999999999</v>
      </c>
      <c r="F1686" s="61">
        <v>0</v>
      </c>
    </row>
    <row r="1687" spans="1:6" x14ac:dyDescent="0.3">
      <c r="A1687" s="43" t="str">
        <f t="shared" si="26"/>
        <v>A</v>
      </c>
      <c r="B1687" s="59" t="s">
        <v>333</v>
      </c>
      <c r="C1687" s="60" t="s">
        <v>16</v>
      </c>
      <c r="D1687" s="61">
        <v>9616.8733900000007</v>
      </c>
      <c r="E1687" s="61">
        <v>8958.0199000000011</v>
      </c>
      <c r="F1687" s="61">
        <v>658.85348999999997</v>
      </c>
    </row>
    <row r="1688" spans="1:6" x14ac:dyDescent="0.3">
      <c r="A1688" s="43" t="str">
        <f t="shared" si="26"/>
        <v>A</v>
      </c>
      <c r="B1688" s="55" t="s">
        <v>333</v>
      </c>
      <c r="C1688" s="56" t="s">
        <v>17</v>
      </c>
      <c r="D1688" s="57">
        <v>2513.5497700000001</v>
      </c>
      <c r="E1688" s="57">
        <v>1725.8267700000001</v>
      </c>
      <c r="F1688" s="57">
        <v>787.72300000000007</v>
      </c>
    </row>
    <row r="1689" spans="1:6" ht="33" thickBot="1" x14ac:dyDescent="0.35">
      <c r="A1689" s="43" t="str">
        <f t="shared" si="26"/>
        <v>A</v>
      </c>
      <c r="B1689" s="44" t="s">
        <v>851</v>
      </c>
      <c r="C1689" s="45" t="s">
        <v>852</v>
      </c>
      <c r="D1689" s="63">
        <v>33559.368649999997</v>
      </c>
      <c r="E1689" s="63">
        <v>33100.055319999999</v>
      </c>
      <c r="F1689" s="63">
        <v>459.31332999999995</v>
      </c>
    </row>
    <row r="1690" spans="1:6" ht="15" thickTop="1" x14ac:dyDescent="0.3">
      <c r="A1690" s="43" t="str">
        <f t="shared" si="26"/>
        <v>A</v>
      </c>
      <c r="B1690" s="55" t="s">
        <v>333</v>
      </c>
      <c r="C1690" s="56" t="s">
        <v>10</v>
      </c>
      <c r="D1690" s="57">
        <v>31985.943080000001</v>
      </c>
      <c r="E1690" s="57">
        <v>31537.868750000001</v>
      </c>
      <c r="F1690" s="57">
        <v>448.07432999999997</v>
      </c>
    </row>
    <row r="1691" spans="1:6" x14ac:dyDescent="0.3">
      <c r="A1691" s="43" t="str">
        <f t="shared" si="26"/>
        <v>A</v>
      </c>
      <c r="B1691" s="59" t="s">
        <v>333</v>
      </c>
      <c r="C1691" s="60" t="s">
        <v>11</v>
      </c>
      <c r="D1691" s="61">
        <v>1057.24397</v>
      </c>
      <c r="E1691" s="61">
        <v>1057.24397</v>
      </c>
      <c r="F1691" s="61">
        <v>0</v>
      </c>
    </row>
    <row r="1692" spans="1:6" x14ac:dyDescent="0.3">
      <c r="A1692" s="43" t="str">
        <f t="shared" si="26"/>
        <v>A</v>
      </c>
      <c r="B1692" s="59" t="s">
        <v>333</v>
      </c>
      <c r="C1692" s="60" t="s">
        <v>12</v>
      </c>
      <c r="D1692" s="61">
        <v>2437.9785300000003</v>
      </c>
      <c r="E1692" s="61">
        <v>1989.9042000000002</v>
      </c>
      <c r="F1692" s="61">
        <v>448.07432999999997</v>
      </c>
    </row>
    <row r="1693" spans="1:6" x14ac:dyDescent="0.3">
      <c r="A1693" s="43" t="str">
        <f t="shared" si="26"/>
        <v>A</v>
      </c>
      <c r="B1693" s="59" t="s">
        <v>333</v>
      </c>
      <c r="C1693" s="60" t="s">
        <v>2</v>
      </c>
      <c r="D1693" s="61">
        <v>20419.963080000001</v>
      </c>
      <c r="E1693" s="61">
        <v>20419.963080000001</v>
      </c>
      <c r="F1693" s="61">
        <v>0</v>
      </c>
    </row>
    <row r="1694" spans="1:6" x14ac:dyDescent="0.3">
      <c r="A1694" s="43" t="str">
        <f t="shared" si="26"/>
        <v>A</v>
      </c>
      <c r="B1694" s="59" t="s">
        <v>333</v>
      </c>
      <c r="C1694" s="60" t="s">
        <v>15</v>
      </c>
      <c r="D1694" s="61">
        <v>18</v>
      </c>
      <c r="E1694" s="61">
        <v>18</v>
      </c>
      <c r="F1694" s="61">
        <v>0</v>
      </c>
    </row>
    <row r="1695" spans="1:6" x14ac:dyDescent="0.3">
      <c r="A1695" s="43" t="str">
        <f t="shared" si="26"/>
        <v>A</v>
      </c>
      <c r="B1695" s="59" t="s">
        <v>333</v>
      </c>
      <c r="C1695" s="60" t="s">
        <v>16</v>
      </c>
      <c r="D1695" s="61">
        <v>8052.7574999999997</v>
      </c>
      <c r="E1695" s="61">
        <v>8052.7574999999997</v>
      </c>
      <c r="F1695" s="61">
        <v>0</v>
      </c>
    </row>
    <row r="1696" spans="1:6" x14ac:dyDescent="0.3">
      <c r="A1696" s="43" t="str">
        <f t="shared" si="26"/>
        <v>A</v>
      </c>
      <c r="B1696" s="55" t="s">
        <v>333</v>
      </c>
      <c r="C1696" s="56" t="s">
        <v>17</v>
      </c>
      <c r="D1696" s="57">
        <v>1573.4255700000001</v>
      </c>
      <c r="E1696" s="57">
        <v>1562.1865700000001</v>
      </c>
      <c r="F1696" s="57">
        <v>11.239000000000001</v>
      </c>
    </row>
    <row r="1697" spans="1:6" ht="16.8" thickBot="1" x14ac:dyDescent="0.35">
      <c r="A1697" s="43" t="str">
        <f t="shared" si="26"/>
        <v>A</v>
      </c>
      <c r="B1697" s="44" t="s">
        <v>853</v>
      </c>
      <c r="C1697" s="45" t="s">
        <v>854</v>
      </c>
      <c r="D1697" s="63">
        <v>9514.5377399999998</v>
      </c>
      <c r="E1697" s="63">
        <v>7022.4865100000006</v>
      </c>
      <c r="F1697" s="63">
        <v>2492.05123</v>
      </c>
    </row>
    <row r="1698" spans="1:6" ht="15" thickTop="1" x14ac:dyDescent="0.3">
      <c r="A1698" s="43" t="str">
        <f t="shared" si="26"/>
        <v>A</v>
      </c>
      <c r="B1698" s="55" t="s">
        <v>333</v>
      </c>
      <c r="C1698" s="56" t="s">
        <v>10</v>
      </c>
      <c r="D1698" s="57">
        <v>8604.1455400000013</v>
      </c>
      <c r="E1698" s="57">
        <v>6888.5783100000008</v>
      </c>
      <c r="F1698" s="57">
        <v>1715.5672300000001</v>
      </c>
    </row>
    <row r="1699" spans="1:6" x14ac:dyDescent="0.3">
      <c r="A1699" s="43" t="str">
        <f t="shared" si="26"/>
        <v>A</v>
      </c>
      <c r="B1699" s="59" t="s">
        <v>333</v>
      </c>
      <c r="C1699" s="60" t="s">
        <v>11</v>
      </c>
      <c r="D1699" s="61">
        <v>5020.5869199999997</v>
      </c>
      <c r="E1699" s="61">
        <v>4672.3274199999996</v>
      </c>
      <c r="F1699" s="61">
        <v>348.2595</v>
      </c>
    </row>
    <row r="1700" spans="1:6" x14ac:dyDescent="0.3">
      <c r="A1700" s="43" t="str">
        <f t="shared" si="26"/>
        <v>A</v>
      </c>
      <c r="B1700" s="59" t="s">
        <v>333</v>
      </c>
      <c r="C1700" s="60" t="s">
        <v>12</v>
      </c>
      <c r="D1700" s="61">
        <v>2797.8758900000003</v>
      </c>
      <c r="E1700" s="61">
        <v>2089.4216500000002</v>
      </c>
      <c r="F1700" s="61">
        <v>708.45424000000003</v>
      </c>
    </row>
    <row r="1701" spans="1:6" x14ac:dyDescent="0.3">
      <c r="A1701" s="43" t="str">
        <f t="shared" si="26"/>
        <v>A</v>
      </c>
      <c r="B1701" s="59" t="s">
        <v>333</v>
      </c>
      <c r="C1701" s="60" t="s">
        <v>2</v>
      </c>
      <c r="D1701" s="61">
        <v>23.155250000000002</v>
      </c>
      <c r="E1701" s="61">
        <v>23.155250000000002</v>
      </c>
      <c r="F1701" s="61">
        <v>0</v>
      </c>
    </row>
    <row r="1702" spans="1:6" x14ac:dyDescent="0.3">
      <c r="A1702" s="43" t="str">
        <f t="shared" si="26"/>
        <v>A</v>
      </c>
      <c r="B1702" s="59" t="s">
        <v>333</v>
      </c>
      <c r="C1702" s="60" t="s">
        <v>15</v>
      </c>
      <c r="D1702" s="61">
        <v>5.5417900000000007</v>
      </c>
      <c r="E1702" s="61">
        <v>5.5417900000000007</v>
      </c>
      <c r="F1702" s="61">
        <v>0</v>
      </c>
    </row>
    <row r="1703" spans="1:6" x14ac:dyDescent="0.3">
      <c r="A1703" s="43" t="str">
        <f t="shared" si="26"/>
        <v>A</v>
      </c>
      <c r="B1703" s="59" t="s">
        <v>333</v>
      </c>
      <c r="C1703" s="60" t="s">
        <v>16</v>
      </c>
      <c r="D1703" s="61">
        <v>756.98568999999998</v>
      </c>
      <c r="E1703" s="61">
        <v>98.132199999999997</v>
      </c>
      <c r="F1703" s="61">
        <v>658.85348999999997</v>
      </c>
    </row>
    <row r="1704" spans="1:6" x14ac:dyDescent="0.3">
      <c r="A1704" s="43" t="str">
        <f t="shared" si="26"/>
        <v>A</v>
      </c>
      <c r="B1704" s="55" t="s">
        <v>333</v>
      </c>
      <c r="C1704" s="56" t="s">
        <v>17</v>
      </c>
      <c r="D1704" s="57">
        <v>910.3922</v>
      </c>
      <c r="E1704" s="57">
        <v>133.90819999999999</v>
      </c>
      <c r="F1704" s="57">
        <v>776.48400000000004</v>
      </c>
    </row>
    <row r="1705" spans="1:6" ht="33" thickBot="1" x14ac:dyDescent="0.35">
      <c r="A1705" s="43" t="str">
        <f t="shared" si="26"/>
        <v>A</v>
      </c>
      <c r="B1705" s="44" t="s">
        <v>855</v>
      </c>
      <c r="C1705" s="45" t="s">
        <v>856</v>
      </c>
      <c r="D1705" s="63">
        <v>1186.0262600000003</v>
      </c>
      <c r="E1705" s="63">
        <v>1183.3262600000003</v>
      </c>
      <c r="F1705" s="63">
        <v>2.7</v>
      </c>
    </row>
    <row r="1706" spans="1:6" ht="15" thickTop="1" x14ac:dyDescent="0.3">
      <c r="A1706" s="43" t="str">
        <f t="shared" si="26"/>
        <v>A</v>
      </c>
      <c r="B1706" s="55" t="s">
        <v>333</v>
      </c>
      <c r="C1706" s="56" t="s">
        <v>10</v>
      </c>
      <c r="D1706" s="57">
        <v>1170.0162600000003</v>
      </c>
      <c r="E1706" s="57">
        <v>1167.3162600000003</v>
      </c>
      <c r="F1706" s="57">
        <v>2.7</v>
      </c>
    </row>
    <row r="1707" spans="1:6" x14ac:dyDescent="0.3">
      <c r="A1707" s="43" t="str">
        <f t="shared" si="26"/>
        <v>A</v>
      </c>
      <c r="B1707" s="59" t="s">
        <v>333</v>
      </c>
      <c r="C1707" s="60" t="s">
        <v>11</v>
      </c>
      <c r="D1707" s="61">
        <v>941.53336000000002</v>
      </c>
      <c r="E1707" s="61">
        <v>941.53336000000002</v>
      </c>
      <c r="F1707" s="61">
        <v>0</v>
      </c>
    </row>
    <row r="1708" spans="1:6" x14ac:dyDescent="0.3">
      <c r="A1708" s="43" t="str">
        <f t="shared" si="26"/>
        <v>A</v>
      </c>
      <c r="B1708" s="59" t="s">
        <v>333</v>
      </c>
      <c r="C1708" s="60" t="s">
        <v>12</v>
      </c>
      <c r="D1708" s="61">
        <v>137.49044999999998</v>
      </c>
      <c r="E1708" s="61">
        <v>134.79044999999999</v>
      </c>
      <c r="F1708" s="61">
        <v>2.7</v>
      </c>
    </row>
    <row r="1709" spans="1:6" x14ac:dyDescent="0.3">
      <c r="A1709" s="43" t="str">
        <f t="shared" si="26"/>
        <v>A</v>
      </c>
      <c r="B1709" s="59" t="s">
        <v>333</v>
      </c>
      <c r="C1709" s="60" t="s">
        <v>15</v>
      </c>
      <c r="D1709" s="61">
        <v>0.54354999999999998</v>
      </c>
      <c r="E1709" s="61">
        <v>0.54354999999999998</v>
      </c>
      <c r="F1709" s="61">
        <v>0</v>
      </c>
    </row>
    <row r="1710" spans="1:6" x14ac:dyDescent="0.3">
      <c r="A1710" s="43" t="str">
        <f t="shared" si="26"/>
        <v>A</v>
      </c>
      <c r="B1710" s="59" t="s">
        <v>333</v>
      </c>
      <c r="C1710" s="60" t="s">
        <v>16</v>
      </c>
      <c r="D1710" s="61">
        <v>90.448899999999995</v>
      </c>
      <c r="E1710" s="61">
        <v>90.448899999999995</v>
      </c>
      <c r="F1710" s="61">
        <v>0</v>
      </c>
    </row>
    <row r="1711" spans="1:6" x14ac:dyDescent="0.3">
      <c r="A1711" s="43" t="str">
        <f t="shared" si="26"/>
        <v>A</v>
      </c>
      <c r="B1711" s="55" t="s">
        <v>333</v>
      </c>
      <c r="C1711" s="56" t="s">
        <v>17</v>
      </c>
      <c r="D1711" s="57">
        <v>16.010000000000002</v>
      </c>
      <c r="E1711" s="57">
        <v>16.010000000000002</v>
      </c>
      <c r="F1711" s="57">
        <v>0</v>
      </c>
    </row>
    <row r="1712" spans="1:6" ht="16.8" thickBot="1" x14ac:dyDescent="0.35">
      <c r="A1712" s="43" t="str">
        <f t="shared" si="26"/>
        <v>A</v>
      </c>
      <c r="B1712" s="44" t="s">
        <v>857</v>
      </c>
      <c r="C1712" s="45" t="s">
        <v>858</v>
      </c>
      <c r="D1712" s="63">
        <v>22121.022179999996</v>
      </c>
      <c r="E1712" s="63">
        <v>22121.022179999996</v>
      </c>
      <c r="F1712" s="63">
        <v>0</v>
      </c>
    </row>
    <row r="1713" spans="1:6" ht="15" thickTop="1" x14ac:dyDescent="0.3">
      <c r="A1713" s="43" t="str">
        <f t="shared" si="26"/>
        <v>A</v>
      </c>
      <c r="B1713" s="55" t="s">
        <v>333</v>
      </c>
      <c r="C1713" s="56" t="s">
        <v>10</v>
      </c>
      <c r="D1713" s="57">
        <v>22107.300180000002</v>
      </c>
      <c r="E1713" s="57">
        <v>22107.300180000002</v>
      </c>
      <c r="F1713" s="57">
        <v>0</v>
      </c>
    </row>
    <row r="1714" spans="1:6" x14ac:dyDescent="0.3">
      <c r="A1714" s="43" t="str">
        <f t="shared" si="26"/>
        <v>A</v>
      </c>
      <c r="B1714" s="59" t="s">
        <v>333</v>
      </c>
      <c r="C1714" s="60" t="s">
        <v>12</v>
      </c>
      <c r="D1714" s="61">
        <v>26.172070000000001</v>
      </c>
      <c r="E1714" s="61">
        <v>26.172070000000001</v>
      </c>
      <c r="F1714" s="61">
        <v>0</v>
      </c>
    </row>
    <row r="1715" spans="1:6" x14ac:dyDescent="0.3">
      <c r="A1715" s="43" t="str">
        <f t="shared" si="26"/>
        <v>A</v>
      </c>
      <c r="B1715" s="59" t="s">
        <v>333</v>
      </c>
      <c r="C1715" s="60" t="s">
        <v>14</v>
      </c>
      <c r="D1715" s="61">
        <v>20506.86391</v>
      </c>
      <c r="E1715" s="61">
        <v>20506.86391</v>
      </c>
      <c r="F1715" s="61">
        <v>0</v>
      </c>
    </row>
    <row r="1716" spans="1:6" x14ac:dyDescent="0.3">
      <c r="A1716" s="43" t="str">
        <f t="shared" si="26"/>
        <v>A</v>
      </c>
      <c r="B1716" s="59" t="s">
        <v>333</v>
      </c>
      <c r="C1716" s="60" t="s">
        <v>2</v>
      </c>
      <c r="D1716" s="61">
        <v>1499.751</v>
      </c>
      <c r="E1716" s="61">
        <v>1499.751</v>
      </c>
      <c r="F1716" s="61">
        <v>0</v>
      </c>
    </row>
    <row r="1717" spans="1:6" x14ac:dyDescent="0.3">
      <c r="A1717" s="43" t="str">
        <f t="shared" si="26"/>
        <v>A</v>
      </c>
      <c r="B1717" s="59" t="s">
        <v>333</v>
      </c>
      <c r="C1717" s="60" t="s">
        <v>16</v>
      </c>
      <c r="D1717" s="61">
        <v>74.513199999999998</v>
      </c>
      <c r="E1717" s="61">
        <v>74.513199999999998</v>
      </c>
      <c r="F1717" s="61">
        <v>0</v>
      </c>
    </row>
    <row r="1718" spans="1:6" x14ac:dyDescent="0.3">
      <c r="A1718" s="43" t="str">
        <f t="shared" si="26"/>
        <v>A</v>
      </c>
      <c r="B1718" s="55" t="s">
        <v>333</v>
      </c>
      <c r="C1718" s="56" t="s">
        <v>17</v>
      </c>
      <c r="D1718" s="57">
        <v>13.722000000000001</v>
      </c>
      <c r="E1718" s="57">
        <v>13.722000000000001</v>
      </c>
      <c r="F1718" s="57">
        <v>0</v>
      </c>
    </row>
    <row r="1719" spans="1:6" ht="16.8" thickBot="1" x14ac:dyDescent="0.35">
      <c r="A1719" s="43" t="str">
        <f t="shared" si="26"/>
        <v>A</v>
      </c>
      <c r="B1719" s="44" t="s">
        <v>859</v>
      </c>
      <c r="C1719" s="45" t="s">
        <v>860</v>
      </c>
      <c r="D1719" s="63">
        <v>988.2441</v>
      </c>
      <c r="E1719" s="63">
        <v>988.2441</v>
      </c>
      <c r="F1719" s="63">
        <v>0</v>
      </c>
    </row>
    <row r="1720" spans="1:6" ht="15" thickTop="1" x14ac:dyDescent="0.3">
      <c r="A1720" s="43" t="str">
        <f t="shared" si="26"/>
        <v>A</v>
      </c>
      <c r="B1720" s="55" t="s">
        <v>333</v>
      </c>
      <c r="C1720" s="56" t="s">
        <v>10</v>
      </c>
      <c r="D1720" s="57">
        <v>988.2441</v>
      </c>
      <c r="E1720" s="57">
        <v>988.2441</v>
      </c>
      <c r="F1720" s="57">
        <v>0</v>
      </c>
    </row>
    <row r="1721" spans="1:6" x14ac:dyDescent="0.3">
      <c r="A1721" s="43" t="str">
        <f t="shared" si="26"/>
        <v>A</v>
      </c>
      <c r="B1721" s="59" t="s">
        <v>333</v>
      </c>
      <c r="C1721" s="60" t="s">
        <v>12</v>
      </c>
      <c r="D1721" s="61">
        <v>85.660499999999999</v>
      </c>
      <c r="E1721" s="61">
        <v>85.660499999999999</v>
      </c>
      <c r="F1721" s="61">
        <v>0</v>
      </c>
    </row>
    <row r="1722" spans="1:6" x14ac:dyDescent="0.3">
      <c r="A1722" s="43" t="str">
        <f t="shared" si="26"/>
        <v>A</v>
      </c>
      <c r="B1722" s="59" t="s">
        <v>333</v>
      </c>
      <c r="C1722" s="60" t="s">
        <v>2</v>
      </c>
      <c r="D1722" s="61">
        <v>260.41549999999995</v>
      </c>
      <c r="E1722" s="61">
        <v>260.41549999999995</v>
      </c>
      <c r="F1722" s="61">
        <v>0</v>
      </c>
    </row>
    <row r="1723" spans="1:6" x14ac:dyDescent="0.3">
      <c r="A1723" s="43" t="str">
        <f t="shared" si="26"/>
        <v>A</v>
      </c>
      <c r="B1723" s="59" t="s">
        <v>333</v>
      </c>
      <c r="C1723" s="60" t="s">
        <v>16</v>
      </c>
      <c r="D1723" s="61">
        <v>642.16809999999998</v>
      </c>
      <c r="E1723" s="61">
        <v>642.16809999999998</v>
      </c>
      <c r="F1723" s="61">
        <v>0</v>
      </c>
    </row>
    <row r="1724" spans="1:6" ht="16.8" thickBot="1" x14ac:dyDescent="0.35">
      <c r="A1724" s="43" t="str">
        <f t="shared" si="26"/>
        <v>A</v>
      </c>
      <c r="B1724" s="44" t="s">
        <v>861</v>
      </c>
      <c r="C1724" s="45" t="s">
        <v>862</v>
      </c>
      <c r="D1724" s="63">
        <v>37960.908349999998</v>
      </c>
      <c r="E1724" s="63">
        <v>37960.908349999998</v>
      </c>
      <c r="F1724" s="63">
        <v>0</v>
      </c>
    </row>
    <row r="1725" spans="1:6" ht="15" thickTop="1" x14ac:dyDescent="0.3">
      <c r="A1725" s="43" t="str">
        <f t="shared" si="26"/>
        <v>A</v>
      </c>
      <c r="B1725" s="55" t="s">
        <v>333</v>
      </c>
      <c r="C1725" s="56" t="s">
        <v>10</v>
      </c>
      <c r="D1725" s="57">
        <v>37938.460350000001</v>
      </c>
      <c r="E1725" s="57">
        <v>37938.460350000001</v>
      </c>
      <c r="F1725" s="57">
        <v>0</v>
      </c>
    </row>
    <row r="1726" spans="1:6" x14ac:dyDescent="0.3">
      <c r="A1726" s="43" t="str">
        <f t="shared" si="26"/>
        <v>A</v>
      </c>
      <c r="B1726" s="59" t="s">
        <v>333</v>
      </c>
      <c r="C1726" s="60" t="s">
        <v>12</v>
      </c>
      <c r="D1726" s="61">
        <v>1912.04243</v>
      </c>
      <c r="E1726" s="61">
        <v>1912.04243</v>
      </c>
      <c r="F1726" s="61">
        <v>0</v>
      </c>
    </row>
    <row r="1727" spans="1:6" x14ac:dyDescent="0.3">
      <c r="A1727" s="43" t="str">
        <f t="shared" si="26"/>
        <v>A</v>
      </c>
      <c r="B1727" s="59" t="s">
        <v>333</v>
      </c>
      <c r="C1727" s="60" t="s">
        <v>14</v>
      </c>
      <c r="D1727" s="61">
        <v>3545.3251</v>
      </c>
      <c r="E1727" s="61">
        <v>3545.3251</v>
      </c>
      <c r="F1727" s="61">
        <v>0</v>
      </c>
    </row>
    <row r="1728" spans="1:6" x14ac:dyDescent="0.3">
      <c r="A1728" s="43" t="str">
        <f t="shared" si="26"/>
        <v>A</v>
      </c>
      <c r="B1728" s="59" t="s">
        <v>333</v>
      </c>
      <c r="C1728" s="60" t="s">
        <v>15</v>
      </c>
      <c r="D1728" s="61">
        <v>12.500540000000001</v>
      </c>
      <c r="E1728" s="61">
        <v>12.500540000000001</v>
      </c>
      <c r="F1728" s="61">
        <v>0</v>
      </c>
    </row>
    <row r="1729" spans="1:6" x14ac:dyDescent="0.3">
      <c r="A1729" s="43" t="str">
        <f t="shared" si="26"/>
        <v>A</v>
      </c>
      <c r="B1729" s="59" t="s">
        <v>333</v>
      </c>
      <c r="C1729" s="60" t="s">
        <v>16</v>
      </c>
      <c r="D1729" s="61">
        <v>32468.592280000001</v>
      </c>
      <c r="E1729" s="61">
        <v>32468.592280000001</v>
      </c>
      <c r="F1729" s="61">
        <v>0</v>
      </c>
    </row>
    <row r="1730" spans="1:6" x14ac:dyDescent="0.3">
      <c r="A1730" s="43" t="str">
        <f t="shared" si="26"/>
        <v>A</v>
      </c>
      <c r="B1730" s="55" t="s">
        <v>333</v>
      </c>
      <c r="C1730" s="56" t="s">
        <v>17</v>
      </c>
      <c r="D1730" s="57">
        <v>22.448</v>
      </c>
      <c r="E1730" s="57">
        <v>22.448</v>
      </c>
      <c r="F1730" s="57">
        <v>0</v>
      </c>
    </row>
    <row r="1731" spans="1:6" ht="16.8" thickBot="1" x14ac:dyDescent="0.35">
      <c r="A1731" s="43" t="str">
        <f t="shared" si="26"/>
        <v>A</v>
      </c>
      <c r="B1731" s="44" t="s">
        <v>863</v>
      </c>
      <c r="C1731" s="45" t="s">
        <v>685</v>
      </c>
      <c r="D1731" s="63">
        <v>136688.41785</v>
      </c>
      <c r="E1731" s="63">
        <v>134467.02082999999</v>
      </c>
      <c r="F1731" s="63">
        <v>2221.3970199999999</v>
      </c>
    </row>
    <row r="1732" spans="1:6" ht="15" thickTop="1" x14ac:dyDescent="0.3">
      <c r="A1732" s="43" t="str">
        <f t="shared" ref="A1732:A1795" si="27">IF(OR(D1732&lt;&gt;0,),"A","B")</f>
        <v>A</v>
      </c>
      <c r="B1732" s="55" t="s">
        <v>333</v>
      </c>
      <c r="C1732" s="56" t="s">
        <v>10</v>
      </c>
      <c r="D1732" s="57">
        <v>46620.19339</v>
      </c>
      <c r="E1732" s="57">
        <v>44398.796370000004</v>
      </c>
      <c r="F1732" s="57">
        <v>2221.3970199999999</v>
      </c>
    </row>
    <row r="1733" spans="1:6" x14ac:dyDescent="0.3">
      <c r="A1733" s="43" t="str">
        <f t="shared" si="27"/>
        <v>A</v>
      </c>
      <c r="B1733" s="59" t="s">
        <v>333</v>
      </c>
      <c r="C1733" s="60" t="s">
        <v>12</v>
      </c>
      <c r="D1733" s="61">
        <v>17080.792559999998</v>
      </c>
      <c r="E1733" s="61">
        <v>17080.792559999998</v>
      </c>
      <c r="F1733" s="61">
        <v>0</v>
      </c>
    </row>
    <row r="1734" spans="1:6" x14ac:dyDescent="0.3">
      <c r="A1734" s="43" t="str">
        <f t="shared" si="27"/>
        <v>A</v>
      </c>
      <c r="B1734" s="59" t="s">
        <v>333</v>
      </c>
      <c r="C1734" s="60" t="s">
        <v>14</v>
      </c>
      <c r="D1734" s="61">
        <v>15.259</v>
      </c>
      <c r="E1734" s="61">
        <v>15.259</v>
      </c>
      <c r="F1734" s="61">
        <v>0</v>
      </c>
    </row>
    <row r="1735" spans="1:6" x14ac:dyDescent="0.3">
      <c r="A1735" s="43" t="str">
        <f t="shared" si="27"/>
        <v>A</v>
      </c>
      <c r="B1735" s="59" t="s">
        <v>333</v>
      </c>
      <c r="C1735" s="60" t="s">
        <v>2</v>
      </c>
      <c r="D1735" s="61">
        <v>11633.80969</v>
      </c>
      <c r="E1735" s="61">
        <v>9412.4126699999997</v>
      </c>
      <c r="F1735" s="61">
        <v>2221.3970199999999</v>
      </c>
    </row>
    <row r="1736" spans="1:6" x14ac:dyDescent="0.3">
      <c r="A1736" s="43" t="str">
        <f t="shared" si="27"/>
        <v>A</v>
      </c>
      <c r="B1736" s="59" t="s">
        <v>333</v>
      </c>
      <c r="C1736" s="60" t="s">
        <v>16</v>
      </c>
      <c r="D1736" s="61">
        <v>17890.332140000002</v>
      </c>
      <c r="E1736" s="61">
        <v>17890.332140000002</v>
      </c>
      <c r="F1736" s="61">
        <v>0</v>
      </c>
    </row>
    <row r="1737" spans="1:6" x14ac:dyDescent="0.3">
      <c r="A1737" s="43" t="str">
        <f t="shared" si="27"/>
        <v>A</v>
      </c>
      <c r="B1737" s="55" t="s">
        <v>333</v>
      </c>
      <c r="C1737" s="56" t="s">
        <v>17</v>
      </c>
      <c r="D1737" s="57">
        <v>90068.224460000012</v>
      </c>
      <c r="E1737" s="57">
        <v>90068.224460000012</v>
      </c>
      <c r="F1737" s="57">
        <v>0</v>
      </c>
    </row>
    <row r="1738" spans="1:6" ht="33" thickBot="1" x14ac:dyDescent="0.35">
      <c r="A1738" s="43" t="str">
        <f t="shared" si="27"/>
        <v>A</v>
      </c>
      <c r="B1738" s="44" t="s">
        <v>864</v>
      </c>
      <c r="C1738" s="45" t="s">
        <v>865</v>
      </c>
      <c r="D1738" s="63">
        <v>94786.722219999996</v>
      </c>
      <c r="E1738" s="63">
        <v>94786.722219999996</v>
      </c>
      <c r="F1738" s="63">
        <v>0</v>
      </c>
    </row>
    <row r="1739" spans="1:6" ht="15" thickTop="1" x14ac:dyDescent="0.3">
      <c r="A1739" s="43" t="str">
        <f t="shared" si="27"/>
        <v>A</v>
      </c>
      <c r="B1739" s="55" t="s">
        <v>333</v>
      </c>
      <c r="C1739" s="56" t="s">
        <v>10</v>
      </c>
      <c r="D1739" s="57">
        <v>22800.69384</v>
      </c>
      <c r="E1739" s="57">
        <v>22800.69384</v>
      </c>
      <c r="F1739" s="57">
        <v>0</v>
      </c>
    </row>
    <row r="1740" spans="1:6" x14ac:dyDescent="0.3">
      <c r="A1740" s="43" t="str">
        <f t="shared" si="27"/>
        <v>A</v>
      </c>
      <c r="B1740" s="59" t="s">
        <v>333</v>
      </c>
      <c r="C1740" s="60" t="s">
        <v>12</v>
      </c>
      <c r="D1740" s="61">
        <v>11360.122649999999</v>
      </c>
      <c r="E1740" s="61">
        <v>11360.122649999999</v>
      </c>
      <c r="F1740" s="61">
        <v>0</v>
      </c>
    </row>
    <row r="1741" spans="1:6" x14ac:dyDescent="0.3">
      <c r="A1741" s="43" t="str">
        <f t="shared" si="27"/>
        <v>A</v>
      </c>
      <c r="B1741" s="59" t="s">
        <v>333</v>
      </c>
      <c r="C1741" s="60" t="s">
        <v>14</v>
      </c>
      <c r="D1741" s="61">
        <v>5.75</v>
      </c>
      <c r="E1741" s="61">
        <v>5.75</v>
      </c>
      <c r="F1741" s="61">
        <v>0</v>
      </c>
    </row>
    <row r="1742" spans="1:6" x14ac:dyDescent="0.3">
      <c r="A1742" s="43" t="str">
        <f t="shared" si="27"/>
        <v>A</v>
      </c>
      <c r="B1742" s="59" t="s">
        <v>333</v>
      </c>
      <c r="C1742" s="60" t="s">
        <v>16</v>
      </c>
      <c r="D1742" s="61">
        <v>11434.821189999999</v>
      </c>
      <c r="E1742" s="61">
        <v>11434.821189999999</v>
      </c>
      <c r="F1742" s="61">
        <v>0</v>
      </c>
    </row>
    <row r="1743" spans="1:6" x14ac:dyDescent="0.3">
      <c r="A1743" s="43" t="str">
        <f t="shared" si="27"/>
        <v>A</v>
      </c>
      <c r="B1743" s="55" t="s">
        <v>333</v>
      </c>
      <c r="C1743" s="56" t="s">
        <v>17</v>
      </c>
      <c r="D1743" s="57">
        <v>71986.028380000003</v>
      </c>
      <c r="E1743" s="57">
        <v>71986.028380000003</v>
      </c>
      <c r="F1743" s="57">
        <v>0</v>
      </c>
    </row>
    <row r="1744" spans="1:6" ht="33" thickBot="1" x14ac:dyDescent="0.35">
      <c r="A1744" s="43" t="str">
        <f t="shared" si="27"/>
        <v>A</v>
      </c>
      <c r="B1744" s="44" t="s">
        <v>866</v>
      </c>
      <c r="C1744" s="45" t="s">
        <v>867</v>
      </c>
      <c r="D1744" s="63">
        <v>19397.058219999999</v>
      </c>
      <c r="E1744" s="63">
        <v>17175.661199999999</v>
      </c>
      <c r="F1744" s="63">
        <v>2221.3970199999999</v>
      </c>
    </row>
    <row r="1745" spans="1:6" ht="15" thickTop="1" x14ac:dyDescent="0.3">
      <c r="A1745" s="43" t="str">
        <f t="shared" si="27"/>
        <v>A</v>
      </c>
      <c r="B1745" s="55" t="s">
        <v>333</v>
      </c>
      <c r="C1745" s="56" t="s">
        <v>10</v>
      </c>
      <c r="D1745" s="57">
        <v>6048.1520499999997</v>
      </c>
      <c r="E1745" s="57">
        <v>3826.7550299999998</v>
      </c>
      <c r="F1745" s="57">
        <v>2221.3970199999999</v>
      </c>
    </row>
    <row r="1746" spans="1:6" x14ac:dyDescent="0.3">
      <c r="A1746" s="43" t="str">
        <f t="shared" si="27"/>
        <v>A</v>
      </c>
      <c r="B1746" s="59" t="s">
        <v>333</v>
      </c>
      <c r="C1746" s="60" t="s">
        <v>12</v>
      </c>
      <c r="D1746" s="61">
        <v>174.77977000000001</v>
      </c>
      <c r="E1746" s="61">
        <v>174.77977000000001</v>
      </c>
      <c r="F1746" s="61">
        <v>0</v>
      </c>
    </row>
    <row r="1747" spans="1:6" x14ac:dyDescent="0.3">
      <c r="A1747" s="43" t="str">
        <f t="shared" si="27"/>
        <v>A</v>
      </c>
      <c r="B1747" s="59" t="s">
        <v>333</v>
      </c>
      <c r="C1747" s="60" t="s">
        <v>2</v>
      </c>
      <c r="D1747" s="61">
        <v>5872.2143299999998</v>
      </c>
      <c r="E1747" s="61">
        <v>3650.8173099999999</v>
      </c>
      <c r="F1747" s="61">
        <v>2221.3970199999999</v>
      </c>
    </row>
    <row r="1748" spans="1:6" x14ac:dyDescent="0.3">
      <c r="A1748" s="43" t="str">
        <f t="shared" si="27"/>
        <v>A</v>
      </c>
      <c r="B1748" s="59" t="s">
        <v>333</v>
      </c>
      <c r="C1748" s="60" t="s">
        <v>16</v>
      </c>
      <c r="D1748" s="61">
        <v>1.15795</v>
      </c>
      <c r="E1748" s="61">
        <v>1.15795</v>
      </c>
      <c r="F1748" s="61">
        <v>0</v>
      </c>
    </row>
    <row r="1749" spans="1:6" x14ac:dyDescent="0.3">
      <c r="A1749" s="43" t="str">
        <f t="shared" si="27"/>
        <v>A</v>
      </c>
      <c r="B1749" s="55" t="s">
        <v>333</v>
      </c>
      <c r="C1749" s="56" t="s">
        <v>17</v>
      </c>
      <c r="D1749" s="57">
        <v>13348.90617</v>
      </c>
      <c r="E1749" s="57">
        <v>13348.90617</v>
      </c>
      <c r="F1749" s="57">
        <v>0</v>
      </c>
    </row>
    <row r="1750" spans="1:6" ht="49.2" thickBot="1" x14ac:dyDescent="0.35">
      <c r="A1750" s="43" t="str">
        <f t="shared" si="27"/>
        <v>A</v>
      </c>
      <c r="B1750" s="44" t="s">
        <v>868</v>
      </c>
      <c r="C1750" s="45" t="s">
        <v>869</v>
      </c>
      <c r="D1750" s="63">
        <v>1846.46174</v>
      </c>
      <c r="E1750" s="63">
        <v>1846.46174</v>
      </c>
      <c r="F1750" s="63">
        <v>0</v>
      </c>
    </row>
    <row r="1751" spans="1:6" ht="15" thickTop="1" x14ac:dyDescent="0.3">
      <c r="A1751" s="43" t="str">
        <f t="shared" si="27"/>
        <v>A</v>
      </c>
      <c r="B1751" s="55" t="s">
        <v>333</v>
      </c>
      <c r="C1751" s="56" t="s">
        <v>10</v>
      </c>
      <c r="D1751" s="57">
        <v>132.625</v>
      </c>
      <c r="E1751" s="57">
        <v>132.625</v>
      </c>
      <c r="F1751" s="57">
        <v>0</v>
      </c>
    </row>
    <row r="1752" spans="1:6" x14ac:dyDescent="0.3">
      <c r="A1752" s="43" t="str">
        <f t="shared" si="27"/>
        <v>A</v>
      </c>
      <c r="B1752" s="59" t="s">
        <v>333</v>
      </c>
      <c r="C1752" s="60" t="s">
        <v>12</v>
      </c>
      <c r="D1752" s="61">
        <v>87.314999999999998</v>
      </c>
      <c r="E1752" s="61">
        <v>87.314999999999998</v>
      </c>
      <c r="F1752" s="61">
        <v>0</v>
      </c>
    </row>
    <row r="1753" spans="1:6" x14ac:dyDescent="0.3">
      <c r="A1753" s="43" t="str">
        <f t="shared" si="27"/>
        <v>A</v>
      </c>
      <c r="B1753" s="59" t="s">
        <v>333</v>
      </c>
      <c r="C1753" s="60" t="s">
        <v>2</v>
      </c>
      <c r="D1753" s="61">
        <v>45.31</v>
      </c>
      <c r="E1753" s="61">
        <v>45.31</v>
      </c>
      <c r="F1753" s="61">
        <v>0</v>
      </c>
    </row>
    <row r="1754" spans="1:6" x14ac:dyDescent="0.3">
      <c r="A1754" s="43" t="str">
        <f t="shared" si="27"/>
        <v>A</v>
      </c>
      <c r="B1754" s="55" t="s">
        <v>333</v>
      </c>
      <c r="C1754" s="56" t="s">
        <v>17</v>
      </c>
      <c r="D1754" s="57">
        <v>1713.83674</v>
      </c>
      <c r="E1754" s="57">
        <v>1713.83674</v>
      </c>
      <c r="F1754" s="57">
        <v>0</v>
      </c>
    </row>
    <row r="1755" spans="1:6" ht="33" thickBot="1" x14ac:dyDescent="0.35">
      <c r="A1755" s="43" t="str">
        <f t="shared" si="27"/>
        <v>A</v>
      </c>
      <c r="B1755" s="44" t="s">
        <v>870</v>
      </c>
      <c r="C1755" s="45" t="s">
        <v>871</v>
      </c>
      <c r="D1755" s="63">
        <v>14602.693649999999</v>
      </c>
      <c r="E1755" s="63">
        <v>14602.693649999999</v>
      </c>
      <c r="F1755" s="63">
        <v>0</v>
      </c>
    </row>
    <row r="1756" spans="1:6" ht="15" thickTop="1" x14ac:dyDescent="0.3">
      <c r="A1756" s="43" t="str">
        <f t="shared" si="27"/>
        <v>A</v>
      </c>
      <c r="B1756" s="55" t="s">
        <v>333</v>
      </c>
      <c r="C1756" s="56" t="s">
        <v>10</v>
      </c>
      <c r="D1756" s="57">
        <v>12111.558359999999</v>
      </c>
      <c r="E1756" s="57">
        <v>12111.558359999999</v>
      </c>
      <c r="F1756" s="57">
        <v>0</v>
      </c>
    </row>
    <row r="1757" spans="1:6" x14ac:dyDescent="0.3">
      <c r="A1757" s="43" t="str">
        <f t="shared" si="27"/>
        <v>A</v>
      </c>
      <c r="B1757" s="59" t="s">
        <v>333</v>
      </c>
      <c r="C1757" s="60" t="s">
        <v>2</v>
      </c>
      <c r="D1757" s="61">
        <v>5657.2853599999999</v>
      </c>
      <c r="E1757" s="61">
        <v>5657.2853599999999</v>
      </c>
      <c r="F1757" s="61">
        <v>0</v>
      </c>
    </row>
    <row r="1758" spans="1:6" x14ac:dyDescent="0.3">
      <c r="A1758" s="43" t="str">
        <f t="shared" si="27"/>
        <v>A</v>
      </c>
      <c r="B1758" s="59" t="s">
        <v>333</v>
      </c>
      <c r="C1758" s="60" t="s">
        <v>16</v>
      </c>
      <c r="D1758" s="61">
        <v>6454.2730000000001</v>
      </c>
      <c r="E1758" s="61">
        <v>6454.2730000000001</v>
      </c>
      <c r="F1758" s="61">
        <v>0</v>
      </c>
    </row>
    <row r="1759" spans="1:6" x14ac:dyDescent="0.3">
      <c r="A1759" s="43" t="str">
        <f t="shared" si="27"/>
        <v>A</v>
      </c>
      <c r="B1759" s="55" t="s">
        <v>333</v>
      </c>
      <c r="C1759" s="56" t="s">
        <v>17</v>
      </c>
      <c r="D1759" s="57">
        <v>2491.1352900000002</v>
      </c>
      <c r="E1759" s="57">
        <v>2491.1352900000002</v>
      </c>
      <c r="F1759" s="57">
        <v>0</v>
      </c>
    </row>
    <row r="1760" spans="1:6" ht="33" thickBot="1" x14ac:dyDescent="0.35">
      <c r="A1760" s="43" t="str">
        <f t="shared" si="27"/>
        <v>A</v>
      </c>
      <c r="B1760" s="44" t="s">
        <v>872</v>
      </c>
      <c r="C1760" s="45" t="s">
        <v>873</v>
      </c>
      <c r="D1760" s="63">
        <v>6055.4820199999995</v>
      </c>
      <c r="E1760" s="63">
        <v>6055.4820199999995</v>
      </c>
      <c r="F1760" s="63">
        <v>0</v>
      </c>
    </row>
    <row r="1761" spans="1:6" ht="15" thickTop="1" x14ac:dyDescent="0.3">
      <c r="A1761" s="43" t="str">
        <f t="shared" si="27"/>
        <v>A</v>
      </c>
      <c r="B1761" s="55" t="s">
        <v>333</v>
      </c>
      <c r="C1761" s="56" t="s">
        <v>10</v>
      </c>
      <c r="D1761" s="57">
        <v>5527.1641399999999</v>
      </c>
      <c r="E1761" s="57">
        <v>5527.1641399999999</v>
      </c>
      <c r="F1761" s="57">
        <v>0</v>
      </c>
    </row>
    <row r="1762" spans="1:6" x14ac:dyDescent="0.3">
      <c r="A1762" s="43" t="str">
        <f t="shared" si="27"/>
        <v>A</v>
      </c>
      <c r="B1762" s="59" t="s">
        <v>333</v>
      </c>
      <c r="C1762" s="60" t="s">
        <v>12</v>
      </c>
      <c r="D1762" s="61">
        <v>5458.5751399999999</v>
      </c>
      <c r="E1762" s="61">
        <v>5458.5751399999999</v>
      </c>
      <c r="F1762" s="61">
        <v>0</v>
      </c>
    </row>
    <row r="1763" spans="1:6" x14ac:dyDescent="0.3">
      <c r="A1763" s="43" t="str">
        <f t="shared" si="27"/>
        <v>A</v>
      </c>
      <c r="B1763" s="59" t="s">
        <v>333</v>
      </c>
      <c r="C1763" s="60" t="s">
        <v>14</v>
      </c>
      <c r="D1763" s="61">
        <v>9.5090000000000003</v>
      </c>
      <c r="E1763" s="61">
        <v>9.5090000000000003</v>
      </c>
      <c r="F1763" s="61">
        <v>0</v>
      </c>
    </row>
    <row r="1764" spans="1:6" x14ac:dyDescent="0.3">
      <c r="A1764" s="43" t="str">
        <f t="shared" si="27"/>
        <v>A</v>
      </c>
      <c r="B1764" s="59" t="s">
        <v>333</v>
      </c>
      <c r="C1764" s="60" t="s">
        <v>2</v>
      </c>
      <c r="D1764" s="61">
        <v>59</v>
      </c>
      <c r="E1764" s="61">
        <v>59</v>
      </c>
      <c r="F1764" s="61">
        <v>0</v>
      </c>
    </row>
    <row r="1765" spans="1:6" x14ac:dyDescent="0.3">
      <c r="A1765" s="43" t="str">
        <f t="shared" si="27"/>
        <v>A</v>
      </c>
      <c r="B1765" s="59" t="s">
        <v>333</v>
      </c>
      <c r="C1765" s="60" t="s">
        <v>16</v>
      </c>
      <c r="D1765" s="61">
        <v>0.08</v>
      </c>
      <c r="E1765" s="61">
        <v>0.08</v>
      </c>
      <c r="F1765" s="61">
        <v>0</v>
      </c>
    </row>
    <row r="1766" spans="1:6" x14ac:dyDescent="0.3">
      <c r="A1766" s="43" t="str">
        <f t="shared" si="27"/>
        <v>A</v>
      </c>
      <c r="B1766" s="55" t="s">
        <v>333</v>
      </c>
      <c r="C1766" s="56" t="s">
        <v>17</v>
      </c>
      <c r="D1766" s="57">
        <v>528.31787999999995</v>
      </c>
      <c r="E1766" s="57">
        <v>528.31787999999995</v>
      </c>
      <c r="F1766" s="57">
        <v>0</v>
      </c>
    </row>
    <row r="1767" spans="1:6" ht="33" thickBot="1" x14ac:dyDescent="0.35">
      <c r="A1767" s="43" t="str">
        <f t="shared" si="27"/>
        <v>A</v>
      </c>
      <c r="B1767" s="44" t="s">
        <v>874</v>
      </c>
      <c r="C1767" s="45" t="s">
        <v>875</v>
      </c>
      <c r="D1767" s="63">
        <v>10968.93851</v>
      </c>
      <c r="E1767" s="63">
        <v>10968.93851</v>
      </c>
      <c r="F1767" s="63">
        <v>0</v>
      </c>
    </row>
    <row r="1768" spans="1:6" ht="15" thickTop="1" x14ac:dyDescent="0.3">
      <c r="A1768" s="43" t="str">
        <f t="shared" si="27"/>
        <v>A</v>
      </c>
      <c r="B1768" s="55" t="s">
        <v>333</v>
      </c>
      <c r="C1768" s="56" t="s">
        <v>10</v>
      </c>
      <c r="D1768" s="57">
        <v>7066.39444</v>
      </c>
      <c r="E1768" s="57">
        <v>7066.39444</v>
      </c>
      <c r="F1768" s="57">
        <v>0</v>
      </c>
    </row>
    <row r="1769" spans="1:6" x14ac:dyDescent="0.3">
      <c r="A1769" s="43" t="str">
        <f t="shared" si="27"/>
        <v>A</v>
      </c>
      <c r="B1769" s="59" t="s">
        <v>333</v>
      </c>
      <c r="C1769" s="60" t="s">
        <v>12</v>
      </c>
      <c r="D1769" s="61">
        <v>7065.0663000000004</v>
      </c>
      <c r="E1769" s="61">
        <v>7065.0663000000004</v>
      </c>
      <c r="F1769" s="61">
        <v>0</v>
      </c>
    </row>
    <row r="1770" spans="1:6" x14ac:dyDescent="0.3">
      <c r="A1770" s="43" t="str">
        <f t="shared" si="27"/>
        <v>A</v>
      </c>
      <c r="B1770" s="59" t="s">
        <v>333</v>
      </c>
      <c r="C1770" s="60" t="s">
        <v>16</v>
      </c>
      <c r="D1770" s="61">
        <v>1.3281400000000001</v>
      </c>
      <c r="E1770" s="61">
        <v>1.3281400000000001</v>
      </c>
      <c r="F1770" s="61">
        <v>0</v>
      </c>
    </row>
    <row r="1771" spans="1:6" x14ac:dyDescent="0.3">
      <c r="A1771" s="43" t="str">
        <f t="shared" si="27"/>
        <v>A</v>
      </c>
      <c r="B1771" s="55" t="s">
        <v>333</v>
      </c>
      <c r="C1771" s="56" t="s">
        <v>17</v>
      </c>
      <c r="D1771" s="57">
        <v>3902.5440699999999</v>
      </c>
      <c r="E1771" s="57">
        <v>3902.5440699999999</v>
      </c>
      <c r="F1771" s="57">
        <v>0</v>
      </c>
    </row>
    <row r="1772" spans="1:6" ht="16.8" thickBot="1" x14ac:dyDescent="0.35">
      <c r="A1772" s="43" t="str">
        <f t="shared" si="27"/>
        <v>A</v>
      </c>
      <c r="B1772" s="44" t="s">
        <v>876</v>
      </c>
      <c r="C1772" s="45" t="s">
        <v>877</v>
      </c>
      <c r="D1772" s="63">
        <v>2008.7292499999999</v>
      </c>
      <c r="E1772" s="63">
        <v>2008.7292499999999</v>
      </c>
      <c r="F1772" s="63">
        <v>0</v>
      </c>
    </row>
    <row r="1773" spans="1:6" ht="15" thickTop="1" x14ac:dyDescent="0.3">
      <c r="A1773" s="43" t="str">
        <f t="shared" si="27"/>
        <v>A</v>
      </c>
      <c r="B1773" s="55" t="s">
        <v>333</v>
      </c>
      <c r="C1773" s="56" t="s">
        <v>10</v>
      </c>
      <c r="D1773" s="57">
        <v>2008.7292499999999</v>
      </c>
      <c r="E1773" s="57">
        <v>2008.7292499999999</v>
      </c>
      <c r="F1773" s="57">
        <v>0</v>
      </c>
    </row>
    <row r="1774" spans="1:6" x14ac:dyDescent="0.3">
      <c r="A1774" s="43" t="str">
        <f t="shared" si="27"/>
        <v>A</v>
      </c>
      <c r="B1774" s="59" t="s">
        <v>333</v>
      </c>
      <c r="C1774" s="60" t="s">
        <v>12</v>
      </c>
      <c r="D1774" s="61">
        <v>2000.7292499999999</v>
      </c>
      <c r="E1774" s="61">
        <v>2000.7292499999999</v>
      </c>
      <c r="F1774" s="61">
        <v>0</v>
      </c>
    </row>
    <row r="1775" spans="1:6" x14ac:dyDescent="0.3">
      <c r="A1775" s="43" t="str">
        <f t="shared" si="27"/>
        <v>A</v>
      </c>
      <c r="B1775" s="59" t="s">
        <v>333</v>
      </c>
      <c r="C1775" s="60" t="s">
        <v>15</v>
      </c>
      <c r="D1775" s="61">
        <v>8</v>
      </c>
      <c r="E1775" s="61">
        <v>8</v>
      </c>
      <c r="F1775" s="61">
        <v>0</v>
      </c>
    </row>
    <row r="1776" spans="1:6" ht="33" thickBot="1" x14ac:dyDescent="0.35">
      <c r="A1776" s="43" t="str">
        <f t="shared" si="27"/>
        <v>A</v>
      </c>
      <c r="B1776" s="44" t="s">
        <v>878</v>
      </c>
      <c r="C1776" s="45" t="s">
        <v>879</v>
      </c>
      <c r="D1776" s="63">
        <v>1937.07005</v>
      </c>
      <c r="E1776" s="63">
        <v>1937.07005</v>
      </c>
      <c r="F1776" s="63">
        <v>0</v>
      </c>
    </row>
    <row r="1777" spans="1:6" ht="15" thickTop="1" x14ac:dyDescent="0.3">
      <c r="A1777" s="43" t="str">
        <f t="shared" si="27"/>
        <v>A</v>
      </c>
      <c r="B1777" s="55" t="s">
        <v>333</v>
      </c>
      <c r="C1777" s="56" t="s">
        <v>10</v>
      </c>
      <c r="D1777" s="57">
        <v>1889.4307899999999</v>
      </c>
      <c r="E1777" s="57">
        <v>1889.4307899999999</v>
      </c>
      <c r="F1777" s="57">
        <v>0</v>
      </c>
    </row>
    <row r="1778" spans="1:6" x14ac:dyDescent="0.3">
      <c r="A1778" s="43" t="str">
        <f t="shared" si="27"/>
        <v>A</v>
      </c>
      <c r="B1778" s="59" t="s">
        <v>333</v>
      </c>
      <c r="C1778" s="60" t="s">
        <v>12</v>
      </c>
      <c r="D1778" s="61">
        <v>1805.1685399999999</v>
      </c>
      <c r="E1778" s="61">
        <v>1805.1685399999999</v>
      </c>
      <c r="F1778" s="61">
        <v>0</v>
      </c>
    </row>
    <row r="1779" spans="1:6" x14ac:dyDescent="0.3">
      <c r="A1779" s="43" t="str">
        <f t="shared" si="27"/>
        <v>A</v>
      </c>
      <c r="B1779" s="59" t="s">
        <v>333</v>
      </c>
      <c r="C1779" s="60" t="s">
        <v>14</v>
      </c>
      <c r="D1779" s="61">
        <v>80.208650000000006</v>
      </c>
      <c r="E1779" s="61">
        <v>80.208650000000006</v>
      </c>
      <c r="F1779" s="61">
        <v>0</v>
      </c>
    </row>
    <row r="1780" spans="1:6" x14ac:dyDescent="0.3">
      <c r="A1780" s="43" t="str">
        <f t="shared" si="27"/>
        <v>A</v>
      </c>
      <c r="B1780" s="59" t="s">
        <v>333</v>
      </c>
      <c r="C1780" s="60" t="s">
        <v>16</v>
      </c>
      <c r="D1780" s="61">
        <v>4.0536000000000003</v>
      </c>
      <c r="E1780" s="61">
        <v>4.0536000000000003</v>
      </c>
      <c r="F1780" s="61">
        <v>0</v>
      </c>
    </row>
    <row r="1781" spans="1:6" x14ac:dyDescent="0.3">
      <c r="A1781" s="43" t="str">
        <f t="shared" si="27"/>
        <v>A</v>
      </c>
      <c r="B1781" s="55" t="s">
        <v>333</v>
      </c>
      <c r="C1781" s="56" t="s">
        <v>17</v>
      </c>
      <c r="D1781" s="57">
        <v>47.63926</v>
      </c>
      <c r="E1781" s="57">
        <v>47.63926</v>
      </c>
      <c r="F1781" s="57">
        <v>0</v>
      </c>
    </row>
    <row r="1782" spans="1:6" ht="33" thickBot="1" x14ac:dyDescent="0.35">
      <c r="A1782" s="43" t="str">
        <f t="shared" si="27"/>
        <v>A</v>
      </c>
      <c r="B1782" s="44" t="s">
        <v>880</v>
      </c>
      <c r="C1782" s="45" t="s">
        <v>881</v>
      </c>
      <c r="D1782" s="63">
        <v>511205.13924999995</v>
      </c>
      <c r="E1782" s="63">
        <v>476230.36799999996</v>
      </c>
      <c r="F1782" s="63">
        <v>34974.771250000005</v>
      </c>
    </row>
    <row r="1783" spans="1:6" ht="15" thickTop="1" x14ac:dyDescent="0.3">
      <c r="A1783" s="43" t="str">
        <f t="shared" si="27"/>
        <v>A</v>
      </c>
      <c r="B1783" s="55" t="s">
        <v>333</v>
      </c>
      <c r="C1783" s="56" t="s">
        <v>10</v>
      </c>
      <c r="D1783" s="57">
        <v>459250.50292</v>
      </c>
      <c r="E1783" s="57">
        <v>427073.64105999999</v>
      </c>
      <c r="F1783" s="57">
        <v>32176.861859999994</v>
      </c>
    </row>
    <row r="1784" spans="1:6" x14ac:dyDescent="0.3">
      <c r="A1784" s="43" t="str">
        <f t="shared" si="27"/>
        <v>A</v>
      </c>
      <c r="B1784" s="59" t="s">
        <v>333</v>
      </c>
      <c r="C1784" s="60" t="s">
        <v>11</v>
      </c>
      <c r="D1784" s="61">
        <v>73247.724430000002</v>
      </c>
      <c r="E1784" s="61">
        <v>65516.862889999997</v>
      </c>
      <c r="F1784" s="61">
        <v>7730.8615399999999</v>
      </c>
    </row>
    <row r="1785" spans="1:6" x14ac:dyDescent="0.3">
      <c r="A1785" s="43" t="str">
        <f t="shared" si="27"/>
        <v>A</v>
      </c>
      <c r="B1785" s="59" t="s">
        <v>333</v>
      </c>
      <c r="C1785" s="60" t="s">
        <v>12</v>
      </c>
      <c r="D1785" s="61">
        <v>53888.043850000002</v>
      </c>
      <c r="E1785" s="61">
        <v>33769.637819999996</v>
      </c>
      <c r="F1785" s="61">
        <v>20118.406030000002</v>
      </c>
    </row>
    <row r="1786" spans="1:6" x14ac:dyDescent="0.3">
      <c r="A1786" s="43" t="str">
        <f t="shared" si="27"/>
        <v>A</v>
      </c>
      <c r="B1786" s="59" t="s">
        <v>333</v>
      </c>
      <c r="C1786" s="60" t="s">
        <v>13</v>
      </c>
      <c r="D1786" s="61">
        <v>90.635210000000001</v>
      </c>
      <c r="E1786" s="61">
        <v>0</v>
      </c>
      <c r="F1786" s="61">
        <v>90.635210000000001</v>
      </c>
    </row>
    <row r="1787" spans="1:6" x14ac:dyDescent="0.3">
      <c r="A1787" s="43" t="str">
        <f t="shared" si="27"/>
        <v>A</v>
      </c>
      <c r="B1787" s="59" t="s">
        <v>333</v>
      </c>
      <c r="C1787" s="60" t="s">
        <v>14</v>
      </c>
      <c r="D1787" s="61">
        <v>231467.49567</v>
      </c>
      <c r="E1787" s="61">
        <v>231327.50020000001</v>
      </c>
      <c r="F1787" s="61">
        <v>139.99547000000001</v>
      </c>
    </row>
    <row r="1788" spans="1:6" x14ac:dyDescent="0.3">
      <c r="A1788" s="43" t="str">
        <f t="shared" si="27"/>
        <v>A</v>
      </c>
      <c r="B1788" s="59" t="s">
        <v>333</v>
      </c>
      <c r="C1788" s="60" t="s">
        <v>2</v>
      </c>
      <c r="D1788" s="61">
        <v>5362.1046100000003</v>
      </c>
      <c r="E1788" s="61">
        <v>5340.24197</v>
      </c>
      <c r="F1788" s="61">
        <v>21.862639999999999</v>
      </c>
    </row>
    <row r="1789" spans="1:6" x14ac:dyDescent="0.3">
      <c r="A1789" s="43" t="str">
        <f t="shared" si="27"/>
        <v>A</v>
      </c>
      <c r="B1789" s="59" t="s">
        <v>333</v>
      </c>
      <c r="C1789" s="60" t="s">
        <v>15</v>
      </c>
      <c r="D1789" s="61">
        <v>1264.3041199999998</v>
      </c>
      <c r="E1789" s="61">
        <v>1111.0212399999998</v>
      </c>
      <c r="F1789" s="61">
        <v>153.28288000000001</v>
      </c>
    </row>
    <row r="1790" spans="1:6" x14ac:dyDescent="0.3">
      <c r="A1790" s="43" t="str">
        <f t="shared" si="27"/>
        <v>A</v>
      </c>
      <c r="B1790" s="59" t="s">
        <v>333</v>
      </c>
      <c r="C1790" s="60" t="s">
        <v>16</v>
      </c>
      <c r="D1790" s="61">
        <v>93930.195030000017</v>
      </c>
      <c r="E1790" s="61">
        <v>90008.376940000016</v>
      </c>
      <c r="F1790" s="61">
        <v>3921.8180900000007</v>
      </c>
    </row>
    <row r="1791" spans="1:6" x14ac:dyDescent="0.3">
      <c r="A1791" s="43" t="str">
        <f t="shared" si="27"/>
        <v>A</v>
      </c>
      <c r="B1791" s="55" t="s">
        <v>333</v>
      </c>
      <c r="C1791" s="56" t="s">
        <v>17</v>
      </c>
      <c r="D1791" s="57">
        <v>49133.196329999999</v>
      </c>
      <c r="E1791" s="57">
        <v>46335.286939999998</v>
      </c>
      <c r="F1791" s="57">
        <v>2797.9093900000003</v>
      </c>
    </row>
    <row r="1792" spans="1:6" x14ac:dyDescent="0.3">
      <c r="A1792" s="43" t="str">
        <f t="shared" si="27"/>
        <v>A</v>
      </c>
      <c r="B1792" s="55" t="s">
        <v>333</v>
      </c>
      <c r="C1792" s="56" t="s">
        <v>21</v>
      </c>
      <c r="D1792" s="57">
        <v>2821.44</v>
      </c>
      <c r="E1792" s="57">
        <v>2821.44</v>
      </c>
      <c r="F1792" s="57">
        <v>0</v>
      </c>
    </row>
    <row r="1793" spans="1:6" ht="49.2" thickBot="1" x14ac:dyDescent="0.35">
      <c r="A1793" s="43" t="str">
        <f t="shared" si="27"/>
        <v>A</v>
      </c>
      <c r="B1793" s="44" t="s">
        <v>882</v>
      </c>
      <c r="C1793" s="45" t="s">
        <v>883</v>
      </c>
      <c r="D1793" s="63">
        <v>8892.9897899999996</v>
      </c>
      <c r="E1793" s="63">
        <v>8892.9897899999996</v>
      </c>
      <c r="F1793" s="63">
        <v>0</v>
      </c>
    </row>
    <row r="1794" spans="1:6" ht="15" thickTop="1" x14ac:dyDescent="0.3">
      <c r="A1794" s="43" t="str">
        <f t="shared" si="27"/>
        <v>A</v>
      </c>
      <c r="B1794" s="55" t="s">
        <v>333</v>
      </c>
      <c r="C1794" s="56" t="s">
        <v>10</v>
      </c>
      <c r="D1794" s="57">
        <v>8884.0867899999994</v>
      </c>
      <c r="E1794" s="57">
        <v>8884.0867899999994</v>
      </c>
      <c r="F1794" s="57">
        <v>0</v>
      </c>
    </row>
    <row r="1795" spans="1:6" x14ac:dyDescent="0.3">
      <c r="A1795" s="43" t="str">
        <f t="shared" si="27"/>
        <v>A</v>
      </c>
      <c r="B1795" s="59" t="s">
        <v>333</v>
      </c>
      <c r="C1795" s="60" t="s">
        <v>11</v>
      </c>
      <c r="D1795" s="61">
        <v>3702.94859</v>
      </c>
      <c r="E1795" s="61">
        <v>3702.94859</v>
      </c>
      <c r="F1795" s="61">
        <v>0</v>
      </c>
    </row>
    <row r="1796" spans="1:6" x14ac:dyDescent="0.3">
      <c r="A1796" s="43" t="str">
        <f t="shared" ref="A1796:A1859" si="28">IF(OR(D1796&lt;&gt;0,),"A","B")</f>
        <v>A</v>
      </c>
      <c r="B1796" s="59" t="s">
        <v>333</v>
      </c>
      <c r="C1796" s="60" t="s">
        <v>12</v>
      </c>
      <c r="D1796" s="61">
        <v>4522.1249900000003</v>
      </c>
      <c r="E1796" s="61">
        <v>4522.1249900000003</v>
      </c>
      <c r="F1796" s="61">
        <v>0</v>
      </c>
    </row>
    <row r="1797" spans="1:6" x14ac:dyDescent="0.3">
      <c r="A1797" s="43" t="str">
        <f t="shared" si="28"/>
        <v>A</v>
      </c>
      <c r="B1797" s="59" t="s">
        <v>333</v>
      </c>
      <c r="C1797" s="60" t="s">
        <v>2</v>
      </c>
      <c r="D1797" s="61">
        <v>546.33562000000006</v>
      </c>
      <c r="E1797" s="61">
        <v>546.33562000000006</v>
      </c>
      <c r="F1797" s="61">
        <v>0</v>
      </c>
    </row>
    <row r="1798" spans="1:6" x14ac:dyDescent="0.3">
      <c r="A1798" s="43" t="str">
        <f t="shared" si="28"/>
        <v>A</v>
      </c>
      <c r="B1798" s="59" t="s">
        <v>333</v>
      </c>
      <c r="C1798" s="60" t="s">
        <v>15</v>
      </c>
      <c r="D1798" s="61">
        <v>90.293859999999995</v>
      </c>
      <c r="E1798" s="61">
        <v>90.293859999999995</v>
      </c>
      <c r="F1798" s="61">
        <v>0</v>
      </c>
    </row>
    <row r="1799" spans="1:6" x14ac:dyDescent="0.3">
      <c r="A1799" s="43" t="str">
        <f t="shared" si="28"/>
        <v>A</v>
      </c>
      <c r="B1799" s="59" t="s">
        <v>333</v>
      </c>
      <c r="C1799" s="60" t="s">
        <v>16</v>
      </c>
      <c r="D1799" s="61">
        <v>22.38373</v>
      </c>
      <c r="E1799" s="61">
        <v>22.38373</v>
      </c>
      <c r="F1799" s="61">
        <v>0</v>
      </c>
    </row>
    <row r="1800" spans="1:6" x14ac:dyDescent="0.3">
      <c r="A1800" s="43" t="str">
        <f t="shared" si="28"/>
        <v>A</v>
      </c>
      <c r="B1800" s="55" t="s">
        <v>333</v>
      </c>
      <c r="C1800" s="56" t="s">
        <v>17</v>
      </c>
      <c r="D1800" s="57">
        <v>8.9030000000000005</v>
      </c>
      <c r="E1800" s="57">
        <v>8.9030000000000005</v>
      </c>
      <c r="F1800" s="57">
        <v>0</v>
      </c>
    </row>
    <row r="1801" spans="1:6" ht="16.8" thickBot="1" x14ac:dyDescent="0.35">
      <c r="A1801" s="43" t="str">
        <f t="shared" si="28"/>
        <v>A</v>
      </c>
      <c r="B1801" s="44" t="s">
        <v>884</v>
      </c>
      <c r="C1801" s="45" t="s">
        <v>885</v>
      </c>
      <c r="D1801" s="63">
        <v>22207.36303</v>
      </c>
      <c r="E1801" s="63">
        <v>12419.12752</v>
      </c>
      <c r="F1801" s="63">
        <v>9788.2355100000004</v>
      </c>
    </row>
    <row r="1802" spans="1:6" ht="15" thickTop="1" x14ac:dyDescent="0.3">
      <c r="A1802" s="43" t="str">
        <f t="shared" si="28"/>
        <v>A</v>
      </c>
      <c r="B1802" s="55" t="s">
        <v>333</v>
      </c>
      <c r="C1802" s="56" t="s">
        <v>10</v>
      </c>
      <c r="D1802" s="57">
        <v>21785.730770000002</v>
      </c>
      <c r="E1802" s="57">
        <v>12278.008320000001</v>
      </c>
      <c r="F1802" s="57">
        <v>9507.7224499999993</v>
      </c>
    </row>
    <row r="1803" spans="1:6" x14ac:dyDescent="0.3">
      <c r="A1803" s="43" t="str">
        <f t="shared" si="28"/>
        <v>A</v>
      </c>
      <c r="B1803" s="59" t="s">
        <v>333</v>
      </c>
      <c r="C1803" s="60" t="s">
        <v>11</v>
      </c>
      <c r="D1803" s="61">
        <v>13320.812259999999</v>
      </c>
      <c r="E1803" s="61">
        <v>9506.0180299999993</v>
      </c>
      <c r="F1803" s="61">
        <v>3814.7942300000004</v>
      </c>
    </row>
    <row r="1804" spans="1:6" x14ac:dyDescent="0.3">
      <c r="A1804" s="43" t="str">
        <f t="shared" si="28"/>
        <v>A</v>
      </c>
      <c r="B1804" s="59" t="s">
        <v>333</v>
      </c>
      <c r="C1804" s="60" t="s">
        <v>12</v>
      </c>
      <c r="D1804" s="61">
        <v>7792.794609999999</v>
      </c>
      <c r="E1804" s="61">
        <v>2605.0564399999998</v>
      </c>
      <c r="F1804" s="61">
        <v>5187.7381699999996</v>
      </c>
    </row>
    <row r="1805" spans="1:6" x14ac:dyDescent="0.3">
      <c r="A1805" s="43" t="str">
        <f t="shared" si="28"/>
        <v>A</v>
      </c>
      <c r="B1805" s="59" t="s">
        <v>333</v>
      </c>
      <c r="C1805" s="60" t="s">
        <v>2</v>
      </c>
      <c r="D1805" s="61">
        <v>17.020189999999999</v>
      </c>
      <c r="E1805" s="61">
        <v>13.442060000000001</v>
      </c>
      <c r="F1805" s="61">
        <v>3.5781299999999998</v>
      </c>
    </row>
    <row r="1806" spans="1:6" x14ac:dyDescent="0.3">
      <c r="A1806" s="43" t="str">
        <f t="shared" si="28"/>
        <v>A</v>
      </c>
      <c r="B1806" s="59" t="s">
        <v>333</v>
      </c>
      <c r="C1806" s="60" t="s">
        <v>15</v>
      </c>
      <c r="D1806" s="61">
        <v>49.447800000000001</v>
      </c>
      <c r="E1806" s="61">
        <v>5</v>
      </c>
      <c r="F1806" s="61">
        <v>44.447800000000001</v>
      </c>
    </row>
    <row r="1807" spans="1:6" x14ac:dyDescent="0.3">
      <c r="A1807" s="43" t="str">
        <f t="shared" si="28"/>
        <v>A</v>
      </c>
      <c r="B1807" s="59" t="s">
        <v>333</v>
      </c>
      <c r="C1807" s="60" t="s">
        <v>16</v>
      </c>
      <c r="D1807" s="61">
        <v>605.65590999999995</v>
      </c>
      <c r="E1807" s="61">
        <v>148.49179000000001</v>
      </c>
      <c r="F1807" s="61">
        <v>457.16411999999997</v>
      </c>
    </row>
    <row r="1808" spans="1:6" x14ac:dyDescent="0.3">
      <c r="A1808" s="43" t="str">
        <f t="shared" si="28"/>
        <v>A</v>
      </c>
      <c r="B1808" s="55" t="s">
        <v>333</v>
      </c>
      <c r="C1808" s="56" t="s">
        <v>17</v>
      </c>
      <c r="D1808" s="57">
        <v>421.63225999999997</v>
      </c>
      <c r="E1808" s="57">
        <v>141.11920000000001</v>
      </c>
      <c r="F1808" s="57">
        <v>280.51306</v>
      </c>
    </row>
    <row r="1809" spans="1:6" ht="16.8" thickBot="1" x14ac:dyDescent="0.35">
      <c r="A1809" s="43" t="str">
        <f t="shared" si="28"/>
        <v>A</v>
      </c>
      <c r="B1809" s="44" t="s">
        <v>886</v>
      </c>
      <c r="C1809" s="45" t="s">
        <v>685</v>
      </c>
      <c r="D1809" s="63">
        <v>50027.109700000001</v>
      </c>
      <c r="E1809" s="63">
        <v>50027.109700000001</v>
      </c>
      <c r="F1809" s="63">
        <v>0</v>
      </c>
    </row>
    <row r="1810" spans="1:6" ht="15" thickTop="1" x14ac:dyDescent="0.3">
      <c r="A1810" s="43" t="str">
        <f t="shared" si="28"/>
        <v>A</v>
      </c>
      <c r="B1810" s="55" t="s">
        <v>333</v>
      </c>
      <c r="C1810" s="56" t="s">
        <v>10</v>
      </c>
      <c r="D1810" s="57">
        <v>23517.389750000002</v>
      </c>
      <c r="E1810" s="57">
        <v>23517.389750000002</v>
      </c>
      <c r="F1810" s="57">
        <v>0</v>
      </c>
    </row>
    <row r="1811" spans="1:6" x14ac:dyDescent="0.3">
      <c r="A1811" s="43" t="str">
        <f t="shared" si="28"/>
        <v>A</v>
      </c>
      <c r="B1811" s="59" t="s">
        <v>333</v>
      </c>
      <c r="C1811" s="60" t="s">
        <v>12</v>
      </c>
      <c r="D1811" s="61">
        <v>84.24</v>
      </c>
      <c r="E1811" s="61">
        <v>84.24</v>
      </c>
      <c r="F1811" s="61">
        <v>0</v>
      </c>
    </row>
    <row r="1812" spans="1:6" x14ac:dyDescent="0.3">
      <c r="A1812" s="43" t="str">
        <f t="shared" si="28"/>
        <v>A</v>
      </c>
      <c r="B1812" s="59" t="s">
        <v>333</v>
      </c>
      <c r="C1812" s="60" t="s">
        <v>16</v>
      </c>
      <c r="D1812" s="61">
        <v>23433.14975</v>
      </c>
      <c r="E1812" s="61">
        <v>23433.14975</v>
      </c>
      <c r="F1812" s="61">
        <v>0</v>
      </c>
    </row>
    <row r="1813" spans="1:6" x14ac:dyDescent="0.3">
      <c r="A1813" s="43" t="str">
        <f t="shared" si="28"/>
        <v>A</v>
      </c>
      <c r="B1813" s="55" t="s">
        <v>333</v>
      </c>
      <c r="C1813" s="56" t="s">
        <v>17</v>
      </c>
      <c r="D1813" s="57">
        <v>26509.719949999999</v>
      </c>
      <c r="E1813" s="57">
        <v>26509.719949999999</v>
      </c>
      <c r="F1813" s="57">
        <v>0</v>
      </c>
    </row>
    <row r="1814" spans="1:6" ht="16.8" thickBot="1" x14ac:dyDescent="0.35">
      <c r="A1814" s="43" t="str">
        <f t="shared" si="28"/>
        <v>A</v>
      </c>
      <c r="B1814" s="44" t="s">
        <v>887</v>
      </c>
      <c r="C1814" s="45" t="s">
        <v>888</v>
      </c>
      <c r="D1814" s="63">
        <v>6849.1590000000006</v>
      </c>
      <c r="E1814" s="63">
        <v>6351.7159500000007</v>
      </c>
      <c r="F1814" s="63">
        <v>497.44305000000008</v>
      </c>
    </row>
    <row r="1815" spans="1:6" ht="15" thickTop="1" x14ac:dyDescent="0.3">
      <c r="A1815" s="43" t="str">
        <f t="shared" si="28"/>
        <v>A</v>
      </c>
      <c r="B1815" s="55" t="s">
        <v>333</v>
      </c>
      <c r="C1815" s="56" t="s">
        <v>10</v>
      </c>
      <c r="D1815" s="57">
        <v>6437.4164200000014</v>
      </c>
      <c r="E1815" s="57">
        <v>5958.823370000001</v>
      </c>
      <c r="F1815" s="57">
        <v>478.59305000000006</v>
      </c>
    </row>
    <row r="1816" spans="1:6" x14ac:dyDescent="0.3">
      <c r="A1816" s="43" t="str">
        <f t="shared" si="28"/>
        <v>A</v>
      </c>
      <c r="B1816" s="59" t="s">
        <v>333</v>
      </c>
      <c r="C1816" s="60" t="s">
        <v>11</v>
      </c>
      <c r="D1816" s="61">
        <v>4877.7859000000017</v>
      </c>
      <c r="E1816" s="61">
        <v>4612.3139200000014</v>
      </c>
      <c r="F1816" s="61">
        <v>265.47197999999997</v>
      </c>
    </row>
    <row r="1817" spans="1:6" x14ac:dyDescent="0.3">
      <c r="A1817" s="43" t="str">
        <f t="shared" si="28"/>
        <v>A</v>
      </c>
      <c r="B1817" s="59" t="s">
        <v>333</v>
      </c>
      <c r="C1817" s="60" t="s">
        <v>12</v>
      </c>
      <c r="D1817" s="61">
        <v>1432.1176799999998</v>
      </c>
      <c r="E1817" s="61">
        <v>1226.50101</v>
      </c>
      <c r="F1817" s="61">
        <v>205.61667</v>
      </c>
    </row>
    <row r="1818" spans="1:6" x14ac:dyDescent="0.3">
      <c r="A1818" s="43" t="str">
        <f t="shared" si="28"/>
        <v>A</v>
      </c>
      <c r="B1818" s="59" t="s">
        <v>333</v>
      </c>
      <c r="C1818" s="60" t="s">
        <v>14</v>
      </c>
      <c r="D1818" s="61">
        <v>99.886790000000005</v>
      </c>
      <c r="E1818" s="61">
        <v>99.886790000000005</v>
      </c>
      <c r="F1818" s="61">
        <v>0</v>
      </c>
    </row>
    <row r="1819" spans="1:6" x14ac:dyDescent="0.3">
      <c r="A1819" s="43" t="str">
        <f t="shared" si="28"/>
        <v>A</v>
      </c>
      <c r="B1819" s="59" t="s">
        <v>333</v>
      </c>
      <c r="C1819" s="60" t="s">
        <v>15</v>
      </c>
      <c r="D1819" s="61">
        <v>11.144960000000001</v>
      </c>
      <c r="E1819" s="61">
        <v>11.144960000000001</v>
      </c>
      <c r="F1819" s="61">
        <v>0</v>
      </c>
    </row>
    <row r="1820" spans="1:6" x14ac:dyDescent="0.3">
      <c r="A1820" s="43" t="str">
        <f t="shared" si="28"/>
        <v>A</v>
      </c>
      <c r="B1820" s="59" t="s">
        <v>333</v>
      </c>
      <c r="C1820" s="60" t="s">
        <v>16</v>
      </c>
      <c r="D1820" s="61">
        <v>16.481090000000002</v>
      </c>
      <c r="E1820" s="61">
        <v>8.9766899999999996</v>
      </c>
      <c r="F1820" s="61">
        <v>7.5044000000000013</v>
      </c>
    </row>
    <row r="1821" spans="1:6" x14ac:dyDescent="0.3">
      <c r="A1821" s="43" t="str">
        <f t="shared" si="28"/>
        <v>A</v>
      </c>
      <c r="B1821" s="55" t="s">
        <v>333</v>
      </c>
      <c r="C1821" s="56" t="s">
        <v>17</v>
      </c>
      <c r="D1821" s="57">
        <v>411.74258000000009</v>
      </c>
      <c r="E1821" s="57">
        <v>392.89258000000007</v>
      </c>
      <c r="F1821" s="57">
        <v>18.850000000000001</v>
      </c>
    </row>
    <row r="1822" spans="1:6" ht="16.8" thickBot="1" x14ac:dyDescent="0.35">
      <c r="A1822" s="43" t="str">
        <f t="shared" si="28"/>
        <v>A</v>
      </c>
      <c r="B1822" s="44" t="s">
        <v>889</v>
      </c>
      <c r="C1822" s="45" t="s">
        <v>890</v>
      </c>
      <c r="D1822" s="63">
        <v>168521.35617000001</v>
      </c>
      <c r="E1822" s="63">
        <v>150626.96292000002</v>
      </c>
      <c r="F1822" s="63">
        <v>17894.393250000005</v>
      </c>
    </row>
    <row r="1823" spans="1:6" ht="15" thickTop="1" x14ac:dyDescent="0.3">
      <c r="A1823" s="43" t="str">
        <f t="shared" si="28"/>
        <v>A</v>
      </c>
      <c r="B1823" s="55" t="s">
        <v>333</v>
      </c>
      <c r="C1823" s="56" t="s">
        <v>10</v>
      </c>
      <c r="D1823" s="57">
        <v>159654.10820999998</v>
      </c>
      <c r="E1823" s="57">
        <v>143759.75975999999</v>
      </c>
      <c r="F1823" s="57">
        <v>15894.348449999998</v>
      </c>
    </row>
    <row r="1824" spans="1:6" x14ac:dyDescent="0.3">
      <c r="A1824" s="43" t="str">
        <f t="shared" si="28"/>
        <v>A</v>
      </c>
      <c r="B1824" s="59" t="s">
        <v>333</v>
      </c>
      <c r="C1824" s="60" t="s">
        <v>11</v>
      </c>
      <c r="D1824" s="61">
        <v>39038.985389999994</v>
      </c>
      <c r="E1824" s="61">
        <v>36389.482729999996</v>
      </c>
      <c r="F1824" s="61">
        <v>2649.5026599999992</v>
      </c>
    </row>
    <row r="1825" spans="1:6" x14ac:dyDescent="0.3">
      <c r="A1825" s="43" t="str">
        <f t="shared" si="28"/>
        <v>A</v>
      </c>
      <c r="B1825" s="59" t="s">
        <v>333</v>
      </c>
      <c r="C1825" s="60" t="s">
        <v>12</v>
      </c>
      <c r="D1825" s="61">
        <v>26566.457409999999</v>
      </c>
      <c r="E1825" s="61">
        <v>15234.19707</v>
      </c>
      <c r="F1825" s="61">
        <v>11332.260339999999</v>
      </c>
    </row>
    <row r="1826" spans="1:6" x14ac:dyDescent="0.3">
      <c r="A1826" s="43" t="str">
        <f t="shared" si="28"/>
        <v>A</v>
      </c>
      <c r="B1826" s="59" t="s">
        <v>333</v>
      </c>
      <c r="C1826" s="60" t="s">
        <v>13</v>
      </c>
      <c r="D1826" s="61">
        <v>90.635210000000001</v>
      </c>
      <c r="E1826" s="61">
        <v>0</v>
      </c>
      <c r="F1826" s="61">
        <v>90.635210000000001</v>
      </c>
    </row>
    <row r="1827" spans="1:6" x14ac:dyDescent="0.3">
      <c r="A1827" s="43" t="str">
        <f t="shared" si="28"/>
        <v>A</v>
      </c>
      <c r="B1827" s="59" t="s">
        <v>333</v>
      </c>
      <c r="C1827" s="60" t="s">
        <v>14</v>
      </c>
      <c r="D1827" s="61">
        <v>81640.306749999989</v>
      </c>
      <c r="E1827" s="61">
        <v>81500.311279999994</v>
      </c>
      <c r="F1827" s="61">
        <v>139.99547000000001</v>
      </c>
    </row>
    <row r="1828" spans="1:6" x14ac:dyDescent="0.3">
      <c r="A1828" s="43" t="str">
        <f t="shared" si="28"/>
        <v>A</v>
      </c>
      <c r="B1828" s="59" t="s">
        <v>333</v>
      </c>
      <c r="C1828" s="60" t="s">
        <v>2</v>
      </c>
      <c r="D1828" s="61">
        <v>2150.4143600000002</v>
      </c>
      <c r="E1828" s="61">
        <v>2135.5825500000001</v>
      </c>
      <c r="F1828" s="61">
        <v>14.831810000000001</v>
      </c>
    </row>
    <row r="1829" spans="1:6" x14ac:dyDescent="0.3">
      <c r="A1829" s="43" t="str">
        <f t="shared" si="28"/>
        <v>A</v>
      </c>
      <c r="B1829" s="59" t="s">
        <v>333</v>
      </c>
      <c r="C1829" s="60" t="s">
        <v>15</v>
      </c>
      <c r="D1829" s="61">
        <v>115.91617999999998</v>
      </c>
      <c r="E1829" s="61">
        <v>105.16427999999998</v>
      </c>
      <c r="F1829" s="61">
        <v>10.751900000000001</v>
      </c>
    </row>
    <row r="1830" spans="1:6" x14ac:dyDescent="0.3">
      <c r="A1830" s="43" t="str">
        <f t="shared" si="28"/>
        <v>A</v>
      </c>
      <c r="B1830" s="59" t="s">
        <v>333</v>
      </c>
      <c r="C1830" s="60" t="s">
        <v>16</v>
      </c>
      <c r="D1830" s="61">
        <v>10051.392910000002</v>
      </c>
      <c r="E1830" s="61">
        <v>8395.021850000001</v>
      </c>
      <c r="F1830" s="61">
        <v>1656.3710600000004</v>
      </c>
    </row>
    <row r="1831" spans="1:6" x14ac:dyDescent="0.3">
      <c r="A1831" s="43" t="str">
        <f t="shared" si="28"/>
        <v>A</v>
      </c>
      <c r="B1831" s="55" t="s">
        <v>333</v>
      </c>
      <c r="C1831" s="56" t="s">
        <v>17</v>
      </c>
      <c r="D1831" s="57">
        <v>6045.8079599999992</v>
      </c>
      <c r="E1831" s="57">
        <v>4045.7631599999991</v>
      </c>
      <c r="F1831" s="57">
        <v>2000.0448000000001</v>
      </c>
    </row>
    <row r="1832" spans="1:6" x14ac:dyDescent="0.3">
      <c r="A1832" s="43" t="str">
        <f t="shared" si="28"/>
        <v>A</v>
      </c>
      <c r="B1832" s="55" t="s">
        <v>333</v>
      </c>
      <c r="C1832" s="56" t="s">
        <v>21</v>
      </c>
      <c r="D1832" s="57">
        <v>2821.44</v>
      </c>
      <c r="E1832" s="57">
        <v>2821.44</v>
      </c>
      <c r="F1832" s="57">
        <v>0</v>
      </c>
    </row>
    <row r="1833" spans="1:6" ht="33" thickBot="1" x14ac:dyDescent="0.35">
      <c r="A1833" s="43" t="str">
        <f t="shared" si="28"/>
        <v>A</v>
      </c>
      <c r="B1833" s="44" t="s">
        <v>891</v>
      </c>
      <c r="C1833" s="45" t="s">
        <v>892</v>
      </c>
      <c r="D1833" s="63">
        <v>43813.316210000005</v>
      </c>
      <c r="E1833" s="63">
        <v>37046.212720000003</v>
      </c>
      <c r="F1833" s="63">
        <v>6767.1034899999986</v>
      </c>
    </row>
    <row r="1834" spans="1:6" ht="15" thickTop="1" x14ac:dyDescent="0.3">
      <c r="A1834" s="43" t="str">
        <f t="shared" si="28"/>
        <v>A</v>
      </c>
      <c r="B1834" s="55" t="s">
        <v>333</v>
      </c>
      <c r="C1834" s="56" t="s">
        <v>10</v>
      </c>
      <c r="D1834" s="57">
        <v>29265.965470000006</v>
      </c>
      <c r="E1834" s="57">
        <v>22997.363510000006</v>
      </c>
      <c r="F1834" s="57">
        <v>6268.6019600000009</v>
      </c>
    </row>
    <row r="1835" spans="1:6" x14ac:dyDescent="0.3">
      <c r="A1835" s="43" t="str">
        <f t="shared" si="28"/>
        <v>A</v>
      </c>
      <c r="B1835" s="59" t="s">
        <v>333</v>
      </c>
      <c r="C1835" s="60" t="s">
        <v>11</v>
      </c>
      <c r="D1835" s="61">
        <v>11469.71737</v>
      </c>
      <c r="E1835" s="61">
        <v>10468.6247</v>
      </c>
      <c r="F1835" s="61">
        <v>1001.09267</v>
      </c>
    </row>
    <row r="1836" spans="1:6" x14ac:dyDescent="0.3">
      <c r="A1836" s="43" t="str">
        <f t="shared" si="28"/>
        <v>A</v>
      </c>
      <c r="B1836" s="59" t="s">
        <v>333</v>
      </c>
      <c r="C1836" s="60" t="s">
        <v>12</v>
      </c>
      <c r="D1836" s="61">
        <v>12965.99538</v>
      </c>
      <c r="E1836" s="61">
        <v>9591.6913999999997</v>
      </c>
      <c r="F1836" s="61">
        <v>3374.3039800000006</v>
      </c>
    </row>
    <row r="1837" spans="1:6" x14ac:dyDescent="0.3">
      <c r="A1837" s="43" t="str">
        <f t="shared" si="28"/>
        <v>A</v>
      </c>
      <c r="B1837" s="59" t="s">
        <v>333</v>
      </c>
      <c r="C1837" s="60" t="s">
        <v>14</v>
      </c>
      <c r="D1837" s="61">
        <v>92.9</v>
      </c>
      <c r="E1837" s="61">
        <v>92.9</v>
      </c>
      <c r="F1837" s="61">
        <v>0</v>
      </c>
    </row>
    <row r="1838" spans="1:6" x14ac:dyDescent="0.3">
      <c r="A1838" s="43" t="str">
        <f t="shared" si="28"/>
        <v>A</v>
      </c>
      <c r="B1838" s="59" t="s">
        <v>333</v>
      </c>
      <c r="C1838" s="60" t="s">
        <v>2</v>
      </c>
      <c r="D1838" s="61">
        <v>12.530430000000001</v>
      </c>
      <c r="E1838" s="61">
        <v>9.0777300000000007</v>
      </c>
      <c r="F1838" s="61">
        <v>3.4527000000000001</v>
      </c>
    </row>
    <row r="1839" spans="1:6" x14ac:dyDescent="0.3">
      <c r="A1839" s="43" t="str">
        <f t="shared" si="28"/>
        <v>A</v>
      </c>
      <c r="B1839" s="59" t="s">
        <v>333</v>
      </c>
      <c r="C1839" s="60" t="s">
        <v>15</v>
      </c>
      <c r="D1839" s="61">
        <v>182.95722999999998</v>
      </c>
      <c r="E1839" s="61">
        <v>84.874049999999983</v>
      </c>
      <c r="F1839" s="61">
        <v>98.083179999999999</v>
      </c>
    </row>
    <row r="1840" spans="1:6" x14ac:dyDescent="0.3">
      <c r="A1840" s="43" t="str">
        <f t="shared" si="28"/>
        <v>A</v>
      </c>
      <c r="B1840" s="59" t="s">
        <v>333</v>
      </c>
      <c r="C1840" s="60" t="s">
        <v>16</v>
      </c>
      <c r="D1840" s="61">
        <v>4541.8650600000001</v>
      </c>
      <c r="E1840" s="61">
        <v>2750.1956300000002</v>
      </c>
      <c r="F1840" s="61">
        <v>1791.6694299999999</v>
      </c>
    </row>
    <row r="1841" spans="1:6" x14ac:dyDescent="0.3">
      <c r="A1841" s="43" t="str">
        <f t="shared" si="28"/>
        <v>A</v>
      </c>
      <c r="B1841" s="55" t="s">
        <v>333</v>
      </c>
      <c r="C1841" s="56" t="s">
        <v>17</v>
      </c>
      <c r="D1841" s="57">
        <v>14547.350739999998</v>
      </c>
      <c r="E1841" s="57">
        <v>14048.849209999998</v>
      </c>
      <c r="F1841" s="57">
        <v>498.50153</v>
      </c>
    </row>
    <row r="1842" spans="1:6" ht="33" thickBot="1" x14ac:dyDescent="0.35">
      <c r="A1842" s="43" t="str">
        <f t="shared" si="28"/>
        <v>A</v>
      </c>
      <c r="B1842" s="44" t="s">
        <v>893</v>
      </c>
      <c r="C1842" s="45" t="s">
        <v>894</v>
      </c>
      <c r="D1842" s="63">
        <v>151026.49646999998</v>
      </c>
      <c r="E1842" s="63">
        <v>151026.49646999998</v>
      </c>
      <c r="F1842" s="63">
        <v>0</v>
      </c>
    </row>
    <row r="1843" spans="1:6" ht="15" thickTop="1" x14ac:dyDescent="0.3">
      <c r="A1843" s="43" t="str">
        <f t="shared" si="28"/>
        <v>A</v>
      </c>
      <c r="B1843" s="55" t="s">
        <v>333</v>
      </c>
      <c r="C1843" s="56" t="s">
        <v>10</v>
      </c>
      <c r="D1843" s="57">
        <v>151026.33647000001</v>
      </c>
      <c r="E1843" s="57">
        <v>151026.33647000001</v>
      </c>
      <c r="F1843" s="57">
        <v>0</v>
      </c>
    </row>
    <row r="1844" spans="1:6" x14ac:dyDescent="0.3">
      <c r="A1844" s="43" t="str">
        <f t="shared" si="28"/>
        <v>A</v>
      </c>
      <c r="B1844" s="59" t="s">
        <v>333</v>
      </c>
      <c r="C1844" s="60" t="s">
        <v>11</v>
      </c>
      <c r="D1844" s="61">
        <v>152.8475</v>
      </c>
      <c r="E1844" s="61">
        <v>152.8475</v>
      </c>
      <c r="F1844" s="61">
        <v>0</v>
      </c>
    </row>
    <row r="1845" spans="1:6" x14ac:dyDescent="0.3">
      <c r="A1845" s="43" t="str">
        <f t="shared" si="28"/>
        <v>A</v>
      </c>
      <c r="B1845" s="59" t="s">
        <v>333</v>
      </c>
      <c r="C1845" s="60" t="s">
        <v>12</v>
      </c>
      <c r="D1845" s="61">
        <v>124.01479</v>
      </c>
      <c r="E1845" s="61">
        <v>124.01479</v>
      </c>
      <c r="F1845" s="61">
        <v>0</v>
      </c>
    </row>
    <row r="1846" spans="1:6" x14ac:dyDescent="0.3">
      <c r="A1846" s="43" t="str">
        <f t="shared" si="28"/>
        <v>A</v>
      </c>
      <c r="B1846" s="59" t="s">
        <v>333</v>
      </c>
      <c r="C1846" s="60" t="s">
        <v>14</v>
      </c>
      <c r="D1846" s="61">
        <v>147120.55669</v>
      </c>
      <c r="E1846" s="61">
        <v>147120.55669</v>
      </c>
      <c r="F1846" s="61">
        <v>0</v>
      </c>
    </row>
    <row r="1847" spans="1:6" x14ac:dyDescent="0.3">
      <c r="A1847" s="43" t="str">
        <f t="shared" si="28"/>
        <v>A</v>
      </c>
      <c r="B1847" s="59" t="s">
        <v>333</v>
      </c>
      <c r="C1847" s="60" t="s">
        <v>2</v>
      </c>
      <c r="D1847" s="61">
        <v>2619.6759499999998</v>
      </c>
      <c r="E1847" s="61">
        <v>2619.6759499999998</v>
      </c>
      <c r="F1847" s="61">
        <v>0</v>
      </c>
    </row>
    <row r="1848" spans="1:6" x14ac:dyDescent="0.3">
      <c r="A1848" s="43" t="str">
        <f t="shared" si="28"/>
        <v>A</v>
      </c>
      <c r="B1848" s="59" t="s">
        <v>333</v>
      </c>
      <c r="C1848" s="60" t="s">
        <v>16</v>
      </c>
      <c r="D1848" s="61">
        <v>1009.2415399999999</v>
      </c>
      <c r="E1848" s="61">
        <v>1009.2415399999999</v>
      </c>
      <c r="F1848" s="61">
        <v>0</v>
      </c>
    </row>
    <row r="1849" spans="1:6" x14ac:dyDescent="0.3">
      <c r="A1849" s="43" t="str">
        <f t="shared" si="28"/>
        <v>A</v>
      </c>
      <c r="B1849" s="55" t="s">
        <v>333</v>
      </c>
      <c r="C1849" s="56" t="s">
        <v>17</v>
      </c>
      <c r="D1849" s="57">
        <v>0.16</v>
      </c>
      <c r="E1849" s="57">
        <v>0.16</v>
      </c>
      <c r="F1849" s="57">
        <v>0</v>
      </c>
    </row>
    <row r="1850" spans="1:6" ht="33" thickBot="1" x14ac:dyDescent="0.35">
      <c r="A1850" s="43" t="str">
        <f t="shared" si="28"/>
        <v>A</v>
      </c>
      <c r="B1850" s="44" t="s">
        <v>895</v>
      </c>
      <c r="C1850" s="45" t="s">
        <v>896</v>
      </c>
      <c r="D1850" s="63">
        <v>54496.525000000001</v>
      </c>
      <c r="E1850" s="63">
        <v>54496.525000000001</v>
      </c>
      <c r="F1850" s="63">
        <v>0</v>
      </c>
    </row>
    <row r="1851" spans="1:6" ht="15" thickTop="1" x14ac:dyDescent="0.3">
      <c r="A1851" s="43" t="str">
        <f t="shared" si="28"/>
        <v>A</v>
      </c>
      <c r="B1851" s="55" t="s">
        <v>333</v>
      </c>
      <c r="C1851" s="56" t="s">
        <v>10</v>
      </c>
      <c r="D1851" s="57">
        <v>54496.525000000001</v>
      </c>
      <c r="E1851" s="57">
        <v>54496.525000000001</v>
      </c>
      <c r="F1851" s="57">
        <v>0</v>
      </c>
    </row>
    <row r="1852" spans="1:6" x14ac:dyDescent="0.3">
      <c r="A1852" s="43" t="str">
        <f t="shared" si="28"/>
        <v>A</v>
      </c>
      <c r="B1852" s="59" t="s">
        <v>333</v>
      </c>
      <c r="C1852" s="60" t="s">
        <v>15</v>
      </c>
      <c r="D1852" s="61">
        <v>799.65</v>
      </c>
      <c r="E1852" s="61">
        <v>799.65</v>
      </c>
      <c r="F1852" s="61">
        <v>0</v>
      </c>
    </row>
    <row r="1853" spans="1:6" x14ac:dyDescent="0.3">
      <c r="A1853" s="43" t="str">
        <f t="shared" si="28"/>
        <v>A</v>
      </c>
      <c r="B1853" s="59" t="s">
        <v>333</v>
      </c>
      <c r="C1853" s="60" t="s">
        <v>16</v>
      </c>
      <c r="D1853" s="61">
        <v>53696.875000000007</v>
      </c>
      <c r="E1853" s="61">
        <v>53696.875000000007</v>
      </c>
      <c r="F1853" s="61">
        <v>0</v>
      </c>
    </row>
    <row r="1854" spans="1:6" ht="16.8" thickBot="1" x14ac:dyDescent="0.35">
      <c r="A1854" s="43" t="str">
        <f t="shared" si="28"/>
        <v>A</v>
      </c>
      <c r="B1854" s="44" t="s">
        <v>897</v>
      </c>
      <c r="C1854" s="45" t="s">
        <v>898</v>
      </c>
      <c r="D1854" s="63">
        <v>5370.8238799999999</v>
      </c>
      <c r="E1854" s="63">
        <v>5343.22793</v>
      </c>
      <c r="F1854" s="63">
        <v>27.595950000000002</v>
      </c>
    </row>
    <row r="1855" spans="1:6" ht="15" thickTop="1" x14ac:dyDescent="0.3">
      <c r="A1855" s="43" t="str">
        <f t="shared" si="28"/>
        <v>A</v>
      </c>
      <c r="B1855" s="55" t="s">
        <v>333</v>
      </c>
      <c r="C1855" s="56" t="s">
        <v>10</v>
      </c>
      <c r="D1855" s="57">
        <v>4182.9440400000003</v>
      </c>
      <c r="E1855" s="57">
        <v>4155.3480900000004</v>
      </c>
      <c r="F1855" s="57">
        <v>27.595950000000002</v>
      </c>
    </row>
    <row r="1856" spans="1:6" x14ac:dyDescent="0.3">
      <c r="A1856" s="43" t="str">
        <f t="shared" si="28"/>
        <v>A</v>
      </c>
      <c r="B1856" s="59" t="s">
        <v>333</v>
      </c>
      <c r="C1856" s="60" t="s">
        <v>11</v>
      </c>
      <c r="D1856" s="61">
        <v>684.62742000000003</v>
      </c>
      <c r="E1856" s="61">
        <v>684.62742000000003</v>
      </c>
      <c r="F1856" s="61">
        <v>0</v>
      </c>
    </row>
    <row r="1857" spans="1:6" x14ac:dyDescent="0.3">
      <c r="A1857" s="43" t="str">
        <f t="shared" si="28"/>
        <v>A</v>
      </c>
      <c r="B1857" s="59" t="s">
        <v>333</v>
      </c>
      <c r="C1857" s="60" t="s">
        <v>12</v>
      </c>
      <c r="D1857" s="61">
        <v>400.29899</v>
      </c>
      <c r="E1857" s="61">
        <v>381.81211999999999</v>
      </c>
      <c r="F1857" s="61">
        <v>18.48687</v>
      </c>
    </row>
    <row r="1858" spans="1:6" x14ac:dyDescent="0.3">
      <c r="A1858" s="43" t="str">
        <f t="shared" si="28"/>
        <v>A</v>
      </c>
      <c r="B1858" s="59" t="s">
        <v>333</v>
      </c>
      <c r="C1858" s="60" t="s">
        <v>14</v>
      </c>
      <c r="D1858" s="61">
        <v>2513.8454400000001</v>
      </c>
      <c r="E1858" s="61">
        <v>2513.8454400000001</v>
      </c>
      <c r="F1858" s="61">
        <v>0</v>
      </c>
    </row>
    <row r="1859" spans="1:6" x14ac:dyDescent="0.3">
      <c r="A1859" s="43" t="str">
        <f t="shared" si="28"/>
        <v>A</v>
      </c>
      <c r="B1859" s="59" t="s">
        <v>333</v>
      </c>
      <c r="C1859" s="60" t="s">
        <v>2</v>
      </c>
      <c r="D1859" s="61">
        <v>16.128060000000001</v>
      </c>
      <c r="E1859" s="61">
        <v>16.128060000000001</v>
      </c>
      <c r="F1859" s="61">
        <v>0</v>
      </c>
    </row>
    <row r="1860" spans="1:6" x14ac:dyDescent="0.3">
      <c r="A1860" s="43" t="str">
        <f t="shared" ref="A1860:A1923" si="29">IF(OR(D1860&lt;&gt;0,),"A","B")</f>
        <v>A</v>
      </c>
      <c r="B1860" s="59" t="s">
        <v>333</v>
      </c>
      <c r="C1860" s="60" t="s">
        <v>15</v>
      </c>
      <c r="D1860" s="61">
        <v>14.89409</v>
      </c>
      <c r="E1860" s="61">
        <v>14.89409</v>
      </c>
      <c r="F1860" s="61">
        <v>0</v>
      </c>
    </row>
    <row r="1861" spans="1:6" x14ac:dyDescent="0.3">
      <c r="A1861" s="43" t="str">
        <f t="shared" si="29"/>
        <v>A</v>
      </c>
      <c r="B1861" s="59" t="s">
        <v>333</v>
      </c>
      <c r="C1861" s="60" t="s">
        <v>16</v>
      </c>
      <c r="D1861" s="61">
        <v>553.15003999999999</v>
      </c>
      <c r="E1861" s="61">
        <v>544.04096000000004</v>
      </c>
      <c r="F1861" s="61">
        <v>9.1090800000000005</v>
      </c>
    </row>
    <row r="1862" spans="1:6" x14ac:dyDescent="0.3">
      <c r="A1862" s="43" t="str">
        <f t="shared" si="29"/>
        <v>A</v>
      </c>
      <c r="B1862" s="55" t="s">
        <v>333</v>
      </c>
      <c r="C1862" s="56" t="s">
        <v>17</v>
      </c>
      <c r="D1862" s="57">
        <v>1187.8798400000001</v>
      </c>
      <c r="E1862" s="57">
        <v>1187.8798400000001</v>
      </c>
      <c r="F1862" s="57">
        <v>0</v>
      </c>
    </row>
    <row r="1863" spans="1:6" ht="16.8" thickBot="1" x14ac:dyDescent="0.35">
      <c r="A1863" s="43" t="str">
        <f t="shared" si="29"/>
        <v>A</v>
      </c>
      <c r="B1863" s="44" t="s">
        <v>899</v>
      </c>
      <c r="C1863" s="45" t="s">
        <v>900</v>
      </c>
      <c r="D1863" s="63">
        <v>15399.99935</v>
      </c>
      <c r="E1863" s="63">
        <v>15399.99935</v>
      </c>
      <c r="F1863" s="63">
        <v>0</v>
      </c>
    </row>
    <row r="1864" spans="1:6" ht="15" thickTop="1" x14ac:dyDescent="0.3">
      <c r="A1864" s="43" t="str">
        <f t="shared" si="29"/>
        <v>A</v>
      </c>
      <c r="B1864" s="55" t="s">
        <v>333</v>
      </c>
      <c r="C1864" s="56" t="s">
        <v>10</v>
      </c>
      <c r="D1864" s="57">
        <v>15399.99935</v>
      </c>
      <c r="E1864" s="57">
        <v>15399.99935</v>
      </c>
      <c r="F1864" s="57">
        <v>0</v>
      </c>
    </row>
    <row r="1865" spans="1:6" x14ac:dyDescent="0.3">
      <c r="A1865" s="43" t="str">
        <f t="shared" si="29"/>
        <v>A</v>
      </c>
      <c r="B1865" s="59" t="s">
        <v>333</v>
      </c>
      <c r="C1865" s="60" t="s">
        <v>12</v>
      </c>
      <c r="D1865" s="61">
        <v>15399.99935</v>
      </c>
      <c r="E1865" s="61">
        <v>15399.99935</v>
      </c>
      <c r="F1865" s="61">
        <v>0</v>
      </c>
    </row>
    <row r="1866" spans="1:6" ht="16.8" thickBot="1" x14ac:dyDescent="0.35">
      <c r="A1866" s="43" t="str">
        <f t="shared" si="29"/>
        <v>A</v>
      </c>
      <c r="B1866" s="44" t="s">
        <v>901</v>
      </c>
      <c r="C1866" s="45" t="s">
        <v>295</v>
      </c>
      <c r="D1866" s="63">
        <v>2327.9479200000001</v>
      </c>
      <c r="E1866" s="63">
        <v>2327.9479200000001</v>
      </c>
      <c r="F1866" s="63">
        <v>0</v>
      </c>
    </row>
    <row r="1867" spans="1:6" ht="15" thickTop="1" x14ac:dyDescent="0.3">
      <c r="A1867" s="43" t="str">
        <f t="shared" si="29"/>
        <v>A</v>
      </c>
      <c r="B1867" s="55" t="s">
        <v>333</v>
      </c>
      <c r="C1867" s="56" t="s">
        <v>10</v>
      </c>
      <c r="D1867" s="57">
        <v>2219.67092</v>
      </c>
      <c r="E1867" s="57">
        <v>2219.67092</v>
      </c>
      <c r="F1867" s="57">
        <v>0</v>
      </c>
    </row>
    <row r="1868" spans="1:6" x14ac:dyDescent="0.3">
      <c r="A1868" s="43" t="str">
        <f t="shared" si="29"/>
        <v>A</v>
      </c>
      <c r="B1868" s="59" t="s">
        <v>333</v>
      </c>
      <c r="C1868" s="60" t="s">
        <v>11</v>
      </c>
      <c r="D1868" s="61">
        <v>1138.26793</v>
      </c>
      <c r="E1868" s="61">
        <v>1138.26793</v>
      </c>
      <c r="F1868" s="61">
        <v>0</v>
      </c>
    </row>
    <row r="1869" spans="1:6" x14ac:dyDescent="0.3">
      <c r="A1869" s="43" t="str">
        <f t="shared" si="29"/>
        <v>A</v>
      </c>
      <c r="B1869" s="59" t="s">
        <v>333</v>
      </c>
      <c r="C1869" s="60" t="s">
        <v>12</v>
      </c>
      <c r="D1869" s="61">
        <v>1041.3752200000001</v>
      </c>
      <c r="E1869" s="61">
        <v>1041.3752200000001</v>
      </c>
      <c r="F1869" s="61">
        <v>0</v>
      </c>
    </row>
    <row r="1870" spans="1:6" x14ac:dyDescent="0.3">
      <c r="A1870" s="43" t="str">
        <f t="shared" si="29"/>
        <v>A</v>
      </c>
      <c r="B1870" s="59" t="s">
        <v>333</v>
      </c>
      <c r="C1870" s="60" t="s">
        <v>15</v>
      </c>
      <c r="D1870" s="61">
        <v>38.64629</v>
      </c>
      <c r="E1870" s="61">
        <v>38.64629</v>
      </c>
      <c r="F1870" s="61">
        <v>0</v>
      </c>
    </row>
    <row r="1871" spans="1:6" x14ac:dyDescent="0.3">
      <c r="A1871" s="43" t="str">
        <f t="shared" si="29"/>
        <v>A</v>
      </c>
      <c r="B1871" s="59" t="s">
        <v>333</v>
      </c>
      <c r="C1871" s="60" t="s">
        <v>16</v>
      </c>
      <c r="D1871" s="61">
        <v>1.38148</v>
      </c>
      <c r="E1871" s="61">
        <v>1.38148</v>
      </c>
      <c r="F1871" s="61">
        <v>0</v>
      </c>
    </row>
    <row r="1872" spans="1:6" x14ac:dyDescent="0.3">
      <c r="A1872" s="43" t="str">
        <f t="shared" si="29"/>
        <v>A</v>
      </c>
      <c r="B1872" s="55" t="s">
        <v>333</v>
      </c>
      <c r="C1872" s="56" t="s">
        <v>17</v>
      </c>
      <c r="D1872" s="57">
        <v>108.277</v>
      </c>
      <c r="E1872" s="57">
        <v>108.277</v>
      </c>
      <c r="F1872" s="57">
        <v>0</v>
      </c>
    </row>
    <row r="1873" spans="1:6" ht="16.8" thickBot="1" x14ac:dyDescent="0.35">
      <c r="A1873" s="43" t="str">
        <f t="shared" si="29"/>
        <v>A</v>
      </c>
      <c r="B1873" s="44" t="s">
        <v>902</v>
      </c>
      <c r="C1873" s="45" t="s">
        <v>296</v>
      </c>
      <c r="D1873" s="63">
        <v>8078.0853700000007</v>
      </c>
      <c r="E1873" s="63">
        <v>8078.0853700000007</v>
      </c>
      <c r="F1873" s="63">
        <v>0</v>
      </c>
    </row>
    <row r="1874" spans="1:6" ht="15" thickTop="1" x14ac:dyDescent="0.3">
      <c r="A1874" s="43" t="str">
        <f t="shared" si="29"/>
        <v>A</v>
      </c>
      <c r="B1874" s="55" t="s">
        <v>333</v>
      </c>
      <c r="C1874" s="56" t="s">
        <v>10</v>
      </c>
      <c r="D1874" s="57">
        <v>8024.7761400000009</v>
      </c>
      <c r="E1874" s="57">
        <v>8024.7761400000009</v>
      </c>
      <c r="F1874" s="57">
        <v>0</v>
      </c>
    </row>
    <row r="1875" spans="1:6" x14ac:dyDescent="0.3">
      <c r="A1875" s="43" t="str">
        <f t="shared" si="29"/>
        <v>A</v>
      </c>
      <c r="B1875" s="59" t="s">
        <v>333</v>
      </c>
      <c r="C1875" s="60" t="s">
        <v>11</v>
      </c>
      <c r="D1875" s="61">
        <v>4637.87093</v>
      </c>
      <c r="E1875" s="61">
        <v>4637.87093</v>
      </c>
      <c r="F1875" s="61">
        <v>0</v>
      </c>
    </row>
    <row r="1876" spans="1:6" x14ac:dyDescent="0.3">
      <c r="A1876" s="43" t="str">
        <f t="shared" si="29"/>
        <v>A</v>
      </c>
      <c r="B1876" s="59" t="s">
        <v>333</v>
      </c>
      <c r="C1876" s="60" t="s">
        <v>12</v>
      </c>
      <c r="D1876" s="61">
        <v>3187.3464800000002</v>
      </c>
      <c r="E1876" s="61">
        <v>3187.3464800000002</v>
      </c>
      <c r="F1876" s="61">
        <v>0</v>
      </c>
    </row>
    <row r="1877" spans="1:6" x14ac:dyDescent="0.3">
      <c r="A1877" s="43" t="str">
        <f t="shared" si="29"/>
        <v>A</v>
      </c>
      <c r="B1877" s="59" t="s">
        <v>333</v>
      </c>
      <c r="C1877" s="60" t="s">
        <v>2</v>
      </c>
      <c r="D1877" s="61">
        <v>1.0541700000000001</v>
      </c>
      <c r="E1877" s="61">
        <v>1.0541700000000001</v>
      </c>
      <c r="F1877" s="61">
        <v>0</v>
      </c>
    </row>
    <row r="1878" spans="1:6" x14ac:dyDescent="0.3">
      <c r="A1878" s="43" t="str">
        <f t="shared" si="29"/>
        <v>A</v>
      </c>
      <c r="B1878" s="59" t="s">
        <v>333</v>
      </c>
      <c r="C1878" s="60" t="s">
        <v>15</v>
      </c>
      <c r="D1878" s="61">
        <v>181.92089000000001</v>
      </c>
      <c r="E1878" s="61">
        <v>181.92089000000001</v>
      </c>
      <c r="F1878" s="61">
        <v>0</v>
      </c>
    </row>
    <row r="1879" spans="1:6" x14ac:dyDescent="0.3">
      <c r="A1879" s="43" t="str">
        <f t="shared" si="29"/>
        <v>A</v>
      </c>
      <c r="B1879" s="59" t="s">
        <v>333</v>
      </c>
      <c r="C1879" s="60" t="s">
        <v>16</v>
      </c>
      <c r="D1879" s="61">
        <v>16.583670000000001</v>
      </c>
      <c r="E1879" s="61">
        <v>16.583670000000001</v>
      </c>
      <c r="F1879" s="61">
        <v>0</v>
      </c>
    </row>
    <row r="1880" spans="1:6" x14ac:dyDescent="0.3">
      <c r="A1880" s="43" t="str">
        <f t="shared" si="29"/>
        <v>A</v>
      </c>
      <c r="B1880" s="55" t="s">
        <v>333</v>
      </c>
      <c r="C1880" s="56" t="s">
        <v>17</v>
      </c>
      <c r="D1880" s="57">
        <v>53.309229999999999</v>
      </c>
      <c r="E1880" s="57">
        <v>53.309229999999999</v>
      </c>
      <c r="F1880" s="57">
        <v>0</v>
      </c>
    </row>
    <row r="1881" spans="1:6" ht="16.8" thickBot="1" x14ac:dyDescent="0.35">
      <c r="A1881" s="43" t="str">
        <f t="shared" si="29"/>
        <v>A</v>
      </c>
      <c r="B1881" s="44" t="s">
        <v>903</v>
      </c>
      <c r="C1881" s="45" t="s">
        <v>297</v>
      </c>
      <c r="D1881" s="63">
        <v>10691.46147</v>
      </c>
      <c r="E1881" s="63">
        <v>9479.7992599999998</v>
      </c>
      <c r="F1881" s="63">
        <v>1211.6622100000002</v>
      </c>
    </row>
    <row r="1882" spans="1:6" ht="15" thickTop="1" x14ac:dyDescent="0.3">
      <c r="A1882" s="43" t="str">
        <f t="shared" si="29"/>
        <v>A</v>
      </c>
      <c r="B1882" s="55" t="s">
        <v>333</v>
      </c>
      <c r="C1882" s="56" t="s">
        <v>10</v>
      </c>
      <c r="D1882" s="57">
        <v>10534.141009999999</v>
      </c>
      <c r="E1882" s="57">
        <v>9421.478799999999</v>
      </c>
      <c r="F1882" s="57">
        <v>1112.6622100000002</v>
      </c>
    </row>
    <row r="1883" spans="1:6" x14ac:dyDescent="0.3">
      <c r="A1883" s="43" t="str">
        <f t="shared" si="29"/>
        <v>A</v>
      </c>
      <c r="B1883" s="59" t="s">
        <v>333</v>
      </c>
      <c r="C1883" s="60" t="s">
        <v>11</v>
      </c>
      <c r="D1883" s="61">
        <v>2238.6669199999997</v>
      </c>
      <c r="E1883" s="61">
        <v>2238.6669199999997</v>
      </c>
      <c r="F1883" s="61">
        <v>0</v>
      </c>
    </row>
    <row r="1884" spans="1:6" x14ac:dyDescent="0.3">
      <c r="A1884" s="43" t="str">
        <f t="shared" si="29"/>
        <v>A</v>
      </c>
      <c r="B1884" s="59" t="s">
        <v>333</v>
      </c>
      <c r="C1884" s="60" t="s">
        <v>12</v>
      </c>
      <c r="D1884" s="61">
        <v>4249.7750800000003</v>
      </c>
      <c r="E1884" s="61">
        <v>3144.4849400000003</v>
      </c>
      <c r="F1884" s="61">
        <v>1105.2901400000001</v>
      </c>
    </row>
    <row r="1885" spans="1:6" x14ac:dyDescent="0.3">
      <c r="A1885" s="43" t="str">
        <f t="shared" si="29"/>
        <v>A</v>
      </c>
      <c r="B1885" s="59" t="s">
        <v>333</v>
      </c>
      <c r="C1885" s="60" t="s">
        <v>13</v>
      </c>
      <c r="D1885" s="61">
        <v>3.47207</v>
      </c>
      <c r="E1885" s="61">
        <v>0</v>
      </c>
      <c r="F1885" s="61">
        <v>3.47207</v>
      </c>
    </row>
    <row r="1886" spans="1:6" x14ac:dyDescent="0.3">
      <c r="A1886" s="43" t="str">
        <f t="shared" si="29"/>
        <v>A</v>
      </c>
      <c r="B1886" s="59" t="s">
        <v>333</v>
      </c>
      <c r="C1886" s="60" t="s">
        <v>14</v>
      </c>
      <c r="D1886" s="61">
        <v>1120</v>
      </c>
      <c r="E1886" s="61">
        <v>1120</v>
      </c>
      <c r="F1886" s="61">
        <v>0</v>
      </c>
    </row>
    <row r="1887" spans="1:6" x14ac:dyDescent="0.3">
      <c r="A1887" s="43" t="str">
        <f t="shared" si="29"/>
        <v>A</v>
      </c>
      <c r="B1887" s="59" t="s">
        <v>333</v>
      </c>
      <c r="C1887" s="60" t="s">
        <v>15</v>
      </c>
      <c r="D1887" s="61">
        <v>107.96365</v>
      </c>
      <c r="E1887" s="61">
        <v>107.96365</v>
      </c>
      <c r="F1887" s="61">
        <v>0</v>
      </c>
    </row>
    <row r="1888" spans="1:6" x14ac:dyDescent="0.3">
      <c r="A1888" s="43" t="str">
        <f t="shared" si="29"/>
        <v>A</v>
      </c>
      <c r="B1888" s="59" t="s">
        <v>333</v>
      </c>
      <c r="C1888" s="60" t="s">
        <v>16</v>
      </c>
      <c r="D1888" s="61">
        <v>2814.2632899999999</v>
      </c>
      <c r="E1888" s="61">
        <v>2810.3632899999998</v>
      </c>
      <c r="F1888" s="61">
        <v>3.9</v>
      </c>
    </row>
    <row r="1889" spans="1:6" x14ac:dyDescent="0.3">
      <c r="A1889" s="43" t="str">
        <f t="shared" si="29"/>
        <v>A</v>
      </c>
      <c r="B1889" s="55" t="s">
        <v>333</v>
      </c>
      <c r="C1889" s="56" t="s">
        <v>17</v>
      </c>
      <c r="D1889" s="57">
        <v>81.320459999999997</v>
      </c>
      <c r="E1889" s="57">
        <v>58.320459999999997</v>
      </c>
      <c r="F1889" s="57">
        <v>23</v>
      </c>
    </row>
    <row r="1890" spans="1:6" x14ac:dyDescent="0.3">
      <c r="A1890" s="43" t="str">
        <f t="shared" si="29"/>
        <v>A</v>
      </c>
      <c r="B1890" s="55" t="s">
        <v>333</v>
      </c>
      <c r="C1890" s="56" t="s">
        <v>21</v>
      </c>
      <c r="D1890" s="57">
        <v>76</v>
      </c>
      <c r="E1890" s="57">
        <v>0</v>
      </c>
      <c r="F1890" s="57">
        <v>76</v>
      </c>
    </row>
    <row r="1891" spans="1:6" ht="16.8" thickBot="1" x14ac:dyDescent="0.35">
      <c r="A1891" s="43" t="str">
        <f t="shared" si="29"/>
        <v>A</v>
      </c>
      <c r="B1891" s="44" t="s">
        <v>904</v>
      </c>
      <c r="C1891" s="45" t="s">
        <v>299</v>
      </c>
      <c r="D1891" s="63">
        <v>2097.0930500000004</v>
      </c>
      <c r="E1891" s="63">
        <v>2097.0930500000004</v>
      </c>
      <c r="F1891" s="63">
        <v>0</v>
      </c>
    </row>
    <row r="1892" spans="1:6" ht="15" thickTop="1" x14ac:dyDescent="0.3">
      <c r="A1892" s="43" t="str">
        <f t="shared" si="29"/>
        <v>A</v>
      </c>
      <c r="B1892" s="55" t="s">
        <v>333</v>
      </c>
      <c r="C1892" s="56" t="s">
        <v>10</v>
      </c>
      <c r="D1892" s="57">
        <v>2093.9637300000004</v>
      </c>
      <c r="E1892" s="57">
        <v>2093.9637300000004</v>
      </c>
      <c r="F1892" s="57">
        <v>0</v>
      </c>
    </row>
    <row r="1893" spans="1:6" x14ac:dyDescent="0.3">
      <c r="A1893" s="43" t="str">
        <f t="shared" si="29"/>
        <v>A</v>
      </c>
      <c r="B1893" s="59" t="s">
        <v>333</v>
      </c>
      <c r="C1893" s="60" t="s">
        <v>11</v>
      </c>
      <c r="D1893" s="61">
        <v>1341.66308</v>
      </c>
      <c r="E1893" s="61">
        <v>1341.66308</v>
      </c>
      <c r="F1893" s="61">
        <v>0</v>
      </c>
    </row>
    <row r="1894" spans="1:6" x14ac:dyDescent="0.3">
      <c r="A1894" s="43" t="str">
        <f t="shared" si="29"/>
        <v>A</v>
      </c>
      <c r="B1894" s="59" t="s">
        <v>333</v>
      </c>
      <c r="C1894" s="60" t="s">
        <v>12</v>
      </c>
      <c r="D1894" s="61">
        <v>698.26201000000003</v>
      </c>
      <c r="E1894" s="61">
        <v>698.26201000000003</v>
      </c>
      <c r="F1894" s="61">
        <v>0</v>
      </c>
    </row>
    <row r="1895" spans="1:6" x14ac:dyDescent="0.3">
      <c r="A1895" s="43" t="str">
        <f t="shared" si="29"/>
        <v>A</v>
      </c>
      <c r="B1895" s="59" t="s">
        <v>333</v>
      </c>
      <c r="C1895" s="60" t="s">
        <v>2</v>
      </c>
      <c r="D1895" s="61">
        <v>12.81133</v>
      </c>
      <c r="E1895" s="61">
        <v>12.81133</v>
      </c>
      <c r="F1895" s="61">
        <v>0</v>
      </c>
    </row>
    <row r="1896" spans="1:6" x14ac:dyDescent="0.3">
      <c r="A1896" s="43" t="str">
        <f t="shared" si="29"/>
        <v>A</v>
      </c>
      <c r="B1896" s="59" t="s">
        <v>333</v>
      </c>
      <c r="C1896" s="60" t="s">
        <v>15</v>
      </c>
      <c r="D1896" s="61">
        <v>9.8571899999999992</v>
      </c>
      <c r="E1896" s="61">
        <v>9.8571899999999992</v>
      </c>
      <c r="F1896" s="61">
        <v>0</v>
      </c>
    </row>
    <row r="1897" spans="1:6" x14ac:dyDescent="0.3">
      <c r="A1897" s="43" t="str">
        <f t="shared" si="29"/>
        <v>A</v>
      </c>
      <c r="B1897" s="59" t="s">
        <v>333</v>
      </c>
      <c r="C1897" s="60" t="s">
        <v>16</v>
      </c>
      <c r="D1897" s="61">
        <v>31.37012</v>
      </c>
      <c r="E1897" s="61">
        <v>31.37012</v>
      </c>
      <c r="F1897" s="61">
        <v>0</v>
      </c>
    </row>
    <row r="1898" spans="1:6" x14ac:dyDescent="0.3">
      <c r="A1898" s="43" t="str">
        <f t="shared" si="29"/>
        <v>A</v>
      </c>
      <c r="B1898" s="55" t="s">
        <v>333</v>
      </c>
      <c r="C1898" s="56" t="s">
        <v>17</v>
      </c>
      <c r="D1898" s="57">
        <v>3.1293199999999999</v>
      </c>
      <c r="E1898" s="57">
        <v>3.1293199999999999</v>
      </c>
      <c r="F1898" s="57">
        <v>0</v>
      </c>
    </row>
    <row r="1899" spans="1:6" ht="16.8" thickBot="1" x14ac:dyDescent="0.35">
      <c r="A1899" s="43" t="str">
        <f t="shared" si="29"/>
        <v>A</v>
      </c>
      <c r="B1899" s="44" t="s">
        <v>905</v>
      </c>
      <c r="C1899" s="45" t="s">
        <v>73</v>
      </c>
      <c r="D1899" s="63">
        <v>1995.9036900000001</v>
      </c>
      <c r="E1899" s="63">
        <v>268.75139999999999</v>
      </c>
      <c r="F1899" s="63">
        <v>1727.15229</v>
      </c>
    </row>
    <row r="1900" spans="1:6" ht="15" thickTop="1" x14ac:dyDescent="0.3">
      <c r="A1900" s="43" t="str">
        <f t="shared" si="29"/>
        <v>A</v>
      </c>
      <c r="B1900" s="55" t="s">
        <v>333</v>
      </c>
      <c r="C1900" s="56" t="s">
        <v>10</v>
      </c>
      <c r="D1900" s="57">
        <v>1995.9036900000001</v>
      </c>
      <c r="E1900" s="57">
        <v>268.75139999999999</v>
      </c>
      <c r="F1900" s="57">
        <v>1727.15229</v>
      </c>
    </row>
    <row r="1901" spans="1:6" x14ac:dyDescent="0.3">
      <c r="A1901" s="43" t="str">
        <f t="shared" si="29"/>
        <v>A</v>
      </c>
      <c r="B1901" s="59" t="s">
        <v>333</v>
      </c>
      <c r="C1901" s="60" t="s">
        <v>11</v>
      </c>
      <c r="D1901" s="61">
        <v>165.43683999999999</v>
      </c>
      <c r="E1901" s="61">
        <v>165.43683999999999</v>
      </c>
      <c r="F1901" s="61">
        <v>0</v>
      </c>
    </row>
    <row r="1902" spans="1:6" x14ac:dyDescent="0.3">
      <c r="A1902" s="43" t="str">
        <f t="shared" si="29"/>
        <v>A</v>
      </c>
      <c r="B1902" s="59" t="s">
        <v>333</v>
      </c>
      <c r="C1902" s="60" t="s">
        <v>12</v>
      </c>
      <c r="D1902" s="61">
        <v>93.613119999999995</v>
      </c>
      <c r="E1902" s="61">
        <v>93.396940000000001</v>
      </c>
      <c r="F1902" s="61">
        <v>0.21618000000000001</v>
      </c>
    </row>
    <row r="1903" spans="1:6" x14ac:dyDescent="0.3">
      <c r="A1903" s="43" t="str">
        <f t="shared" si="29"/>
        <v>A</v>
      </c>
      <c r="B1903" s="59" t="s">
        <v>333</v>
      </c>
      <c r="C1903" s="60" t="s">
        <v>15</v>
      </c>
      <c r="D1903" s="61">
        <v>1736.85373</v>
      </c>
      <c r="E1903" s="61">
        <v>9.9176199999999994</v>
      </c>
      <c r="F1903" s="61">
        <v>1726.9361100000001</v>
      </c>
    </row>
    <row r="1904" spans="1:6" ht="16.8" thickBot="1" x14ac:dyDescent="0.35">
      <c r="A1904" s="43" t="str">
        <f t="shared" si="29"/>
        <v>A</v>
      </c>
      <c r="B1904" s="44" t="s">
        <v>906</v>
      </c>
      <c r="C1904" s="45" t="s">
        <v>907</v>
      </c>
      <c r="D1904" s="63">
        <v>73349.309329999989</v>
      </c>
      <c r="E1904" s="63">
        <v>72124.105979999993</v>
      </c>
      <c r="F1904" s="63">
        <v>1225.20335</v>
      </c>
    </row>
    <row r="1905" spans="1:6" ht="15" thickTop="1" x14ac:dyDescent="0.3">
      <c r="A1905" s="43" t="str">
        <f t="shared" si="29"/>
        <v>A</v>
      </c>
      <c r="B1905" s="55" t="s">
        <v>333</v>
      </c>
      <c r="C1905" s="56" t="s">
        <v>10</v>
      </c>
      <c r="D1905" s="57">
        <v>66653.605580000003</v>
      </c>
      <c r="E1905" s="57">
        <v>65563.119170000005</v>
      </c>
      <c r="F1905" s="57">
        <v>1090.48641</v>
      </c>
    </row>
    <row r="1906" spans="1:6" x14ac:dyDescent="0.3">
      <c r="A1906" s="43" t="str">
        <f t="shared" si="29"/>
        <v>A</v>
      </c>
      <c r="B1906" s="59" t="s">
        <v>333</v>
      </c>
      <c r="C1906" s="60" t="s">
        <v>11</v>
      </c>
      <c r="D1906" s="61">
        <v>47441.144740000003</v>
      </c>
      <c r="E1906" s="61">
        <v>46903.458440000002</v>
      </c>
      <c r="F1906" s="61">
        <v>537.68629999999996</v>
      </c>
    </row>
    <row r="1907" spans="1:6" x14ac:dyDescent="0.3">
      <c r="A1907" s="43" t="str">
        <f t="shared" si="29"/>
        <v>A</v>
      </c>
      <c r="B1907" s="59" t="s">
        <v>333</v>
      </c>
      <c r="C1907" s="60" t="s">
        <v>12</v>
      </c>
      <c r="D1907" s="61">
        <v>16954.494199999997</v>
      </c>
      <c r="E1907" s="61">
        <v>16590.182249999998</v>
      </c>
      <c r="F1907" s="61">
        <v>364.31195000000002</v>
      </c>
    </row>
    <row r="1908" spans="1:6" x14ac:dyDescent="0.3">
      <c r="A1908" s="43" t="str">
        <f t="shared" si="29"/>
        <v>A</v>
      </c>
      <c r="B1908" s="59" t="s">
        <v>333</v>
      </c>
      <c r="C1908" s="60" t="s">
        <v>15</v>
      </c>
      <c r="D1908" s="61">
        <v>718.47291999999993</v>
      </c>
      <c r="E1908" s="61">
        <v>705.75691999999992</v>
      </c>
      <c r="F1908" s="61">
        <v>12.715999999999999</v>
      </c>
    </row>
    <row r="1909" spans="1:6" x14ac:dyDescent="0.3">
      <c r="A1909" s="43" t="str">
        <f t="shared" si="29"/>
        <v>A</v>
      </c>
      <c r="B1909" s="59" t="s">
        <v>333</v>
      </c>
      <c r="C1909" s="60" t="s">
        <v>16</v>
      </c>
      <c r="D1909" s="61">
        <v>1539.4937199999999</v>
      </c>
      <c r="E1909" s="61">
        <v>1363.72156</v>
      </c>
      <c r="F1909" s="61">
        <v>175.77216000000001</v>
      </c>
    </row>
    <row r="1910" spans="1:6" x14ac:dyDescent="0.3">
      <c r="A1910" s="43" t="str">
        <f t="shared" si="29"/>
        <v>A</v>
      </c>
      <c r="B1910" s="55" t="s">
        <v>333</v>
      </c>
      <c r="C1910" s="56" t="s">
        <v>17</v>
      </c>
      <c r="D1910" s="57">
        <v>6695.7037500000006</v>
      </c>
      <c r="E1910" s="57">
        <v>6560.9868100000003</v>
      </c>
      <c r="F1910" s="57">
        <v>134.71693999999999</v>
      </c>
    </row>
    <row r="1911" spans="1:6" ht="33" thickBot="1" x14ac:dyDescent="0.35">
      <c r="A1911" s="43" t="str">
        <f t="shared" si="29"/>
        <v>A</v>
      </c>
      <c r="B1911" s="44" t="s">
        <v>908</v>
      </c>
      <c r="C1911" s="45" t="s">
        <v>909</v>
      </c>
      <c r="D1911" s="63">
        <v>60579.841669999994</v>
      </c>
      <c r="E1911" s="63">
        <v>60579.841669999994</v>
      </c>
      <c r="F1911" s="63">
        <v>0</v>
      </c>
    </row>
    <row r="1912" spans="1:6" ht="15" thickTop="1" x14ac:dyDescent="0.3">
      <c r="A1912" s="43" t="str">
        <f t="shared" si="29"/>
        <v>A</v>
      </c>
      <c r="B1912" s="55" t="s">
        <v>333</v>
      </c>
      <c r="C1912" s="56" t="s">
        <v>10</v>
      </c>
      <c r="D1912" s="57">
        <v>55500.194749999995</v>
      </c>
      <c r="E1912" s="57">
        <v>55500.194749999995</v>
      </c>
      <c r="F1912" s="57">
        <v>0</v>
      </c>
    </row>
    <row r="1913" spans="1:6" x14ac:dyDescent="0.3">
      <c r="A1913" s="43" t="str">
        <f t="shared" si="29"/>
        <v>A</v>
      </c>
      <c r="B1913" s="59" t="s">
        <v>333</v>
      </c>
      <c r="C1913" s="60" t="s">
        <v>11</v>
      </c>
      <c r="D1913" s="61">
        <v>45649.960570000003</v>
      </c>
      <c r="E1913" s="61">
        <v>45649.960570000003</v>
      </c>
      <c r="F1913" s="61">
        <v>0</v>
      </c>
    </row>
    <row r="1914" spans="1:6" x14ac:dyDescent="0.3">
      <c r="A1914" s="43" t="str">
        <f t="shared" si="29"/>
        <v>A</v>
      </c>
      <c r="B1914" s="59" t="s">
        <v>333</v>
      </c>
      <c r="C1914" s="60" t="s">
        <v>12</v>
      </c>
      <c r="D1914" s="61">
        <v>8077.2419199999995</v>
      </c>
      <c r="E1914" s="61">
        <v>8077.2419199999995</v>
      </c>
      <c r="F1914" s="61">
        <v>0</v>
      </c>
    </row>
    <row r="1915" spans="1:6" x14ac:dyDescent="0.3">
      <c r="A1915" s="43" t="str">
        <f t="shared" si="29"/>
        <v>A</v>
      </c>
      <c r="B1915" s="59" t="s">
        <v>333</v>
      </c>
      <c r="C1915" s="60" t="s">
        <v>15</v>
      </c>
      <c r="D1915" s="61">
        <v>687.35438999999997</v>
      </c>
      <c r="E1915" s="61">
        <v>687.35438999999997</v>
      </c>
      <c r="F1915" s="61">
        <v>0</v>
      </c>
    </row>
    <row r="1916" spans="1:6" x14ac:dyDescent="0.3">
      <c r="A1916" s="43" t="str">
        <f t="shared" si="29"/>
        <v>A</v>
      </c>
      <c r="B1916" s="59" t="s">
        <v>333</v>
      </c>
      <c r="C1916" s="60" t="s">
        <v>16</v>
      </c>
      <c r="D1916" s="61">
        <v>1085.63787</v>
      </c>
      <c r="E1916" s="61">
        <v>1085.63787</v>
      </c>
      <c r="F1916" s="61">
        <v>0</v>
      </c>
    </row>
    <row r="1917" spans="1:6" x14ac:dyDescent="0.3">
      <c r="A1917" s="43" t="str">
        <f t="shared" si="29"/>
        <v>A</v>
      </c>
      <c r="B1917" s="55" t="s">
        <v>333</v>
      </c>
      <c r="C1917" s="56" t="s">
        <v>17</v>
      </c>
      <c r="D1917" s="57">
        <v>5079.6469200000001</v>
      </c>
      <c r="E1917" s="57">
        <v>5079.6469200000001</v>
      </c>
      <c r="F1917" s="57">
        <v>0</v>
      </c>
    </row>
    <row r="1918" spans="1:6" ht="16.8" thickBot="1" x14ac:dyDescent="0.35">
      <c r="A1918" s="43" t="str">
        <f t="shared" si="29"/>
        <v>A</v>
      </c>
      <c r="B1918" s="44" t="s">
        <v>910</v>
      </c>
      <c r="C1918" s="45" t="s">
        <v>911</v>
      </c>
      <c r="D1918" s="63">
        <v>11748.195909999999</v>
      </c>
      <c r="E1918" s="63">
        <v>11530.608799999998</v>
      </c>
      <c r="F1918" s="63">
        <v>217.58711</v>
      </c>
    </row>
    <row r="1919" spans="1:6" ht="15" thickTop="1" x14ac:dyDescent="0.3">
      <c r="A1919" s="43" t="str">
        <f t="shared" si="29"/>
        <v>A</v>
      </c>
      <c r="B1919" s="55" t="s">
        <v>333</v>
      </c>
      <c r="C1919" s="56" t="s">
        <v>10</v>
      </c>
      <c r="D1919" s="57">
        <v>10213.008219999998</v>
      </c>
      <c r="E1919" s="57">
        <v>10057.771109999998</v>
      </c>
      <c r="F1919" s="57">
        <v>155.23711</v>
      </c>
    </row>
    <row r="1920" spans="1:6" x14ac:dyDescent="0.3">
      <c r="A1920" s="43" t="str">
        <f t="shared" si="29"/>
        <v>A</v>
      </c>
      <c r="B1920" s="59" t="s">
        <v>333</v>
      </c>
      <c r="C1920" s="60" t="s">
        <v>11</v>
      </c>
      <c r="D1920" s="61">
        <v>1253.4978699999999</v>
      </c>
      <c r="E1920" s="61">
        <v>1253.4978699999999</v>
      </c>
      <c r="F1920" s="61">
        <v>0</v>
      </c>
    </row>
    <row r="1921" spans="1:6" x14ac:dyDescent="0.3">
      <c r="A1921" s="43" t="str">
        <f t="shared" si="29"/>
        <v>A</v>
      </c>
      <c r="B1921" s="59" t="s">
        <v>333</v>
      </c>
      <c r="C1921" s="60" t="s">
        <v>12</v>
      </c>
      <c r="D1921" s="61">
        <v>8663.0241299999998</v>
      </c>
      <c r="E1921" s="61">
        <v>8507.7870199999998</v>
      </c>
      <c r="F1921" s="61">
        <v>155.23711</v>
      </c>
    </row>
    <row r="1922" spans="1:6" x14ac:dyDescent="0.3">
      <c r="A1922" s="43" t="str">
        <f t="shared" si="29"/>
        <v>A</v>
      </c>
      <c r="B1922" s="59" t="s">
        <v>333</v>
      </c>
      <c r="C1922" s="60" t="s">
        <v>15</v>
      </c>
      <c r="D1922" s="61">
        <v>18.402529999999999</v>
      </c>
      <c r="E1922" s="61">
        <v>18.402529999999999</v>
      </c>
      <c r="F1922" s="61">
        <v>0</v>
      </c>
    </row>
    <row r="1923" spans="1:6" x14ac:dyDescent="0.3">
      <c r="A1923" s="43" t="str">
        <f t="shared" si="29"/>
        <v>A</v>
      </c>
      <c r="B1923" s="59" t="s">
        <v>333</v>
      </c>
      <c r="C1923" s="60" t="s">
        <v>16</v>
      </c>
      <c r="D1923" s="61">
        <v>278.08368999999999</v>
      </c>
      <c r="E1923" s="61">
        <v>278.08368999999999</v>
      </c>
      <c r="F1923" s="61">
        <v>0</v>
      </c>
    </row>
    <row r="1924" spans="1:6" x14ac:dyDescent="0.3">
      <c r="A1924" s="43" t="str">
        <f t="shared" ref="A1924:A1987" si="30">IF(OR(D1924&lt;&gt;0,),"A","B")</f>
        <v>A</v>
      </c>
      <c r="B1924" s="55" t="s">
        <v>333</v>
      </c>
      <c r="C1924" s="56" t="s">
        <v>17</v>
      </c>
      <c r="D1924" s="57">
        <v>1535.18769</v>
      </c>
      <c r="E1924" s="57">
        <v>1472.8376900000001</v>
      </c>
      <c r="F1924" s="57">
        <v>62.35</v>
      </c>
    </row>
    <row r="1925" spans="1:6" ht="33" thickBot="1" x14ac:dyDescent="0.35">
      <c r="A1925" s="43" t="str">
        <f t="shared" si="30"/>
        <v>A</v>
      </c>
      <c r="B1925" s="44" t="s">
        <v>912</v>
      </c>
      <c r="C1925" s="45" t="s">
        <v>913</v>
      </c>
      <c r="D1925" s="63">
        <v>1021.27175</v>
      </c>
      <c r="E1925" s="63">
        <v>13.65551</v>
      </c>
      <c r="F1925" s="63">
        <v>1007.6162399999999</v>
      </c>
    </row>
    <row r="1926" spans="1:6" ht="15" thickTop="1" x14ac:dyDescent="0.3">
      <c r="A1926" s="43" t="str">
        <f t="shared" si="30"/>
        <v>A</v>
      </c>
      <c r="B1926" s="55" t="s">
        <v>333</v>
      </c>
      <c r="C1926" s="56" t="s">
        <v>10</v>
      </c>
      <c r="D1926" s="57">
        <v>940.40260999999998</v>
      </c>
      <c r="E1926" s="57">
        <v>5.1533100000000003</v>
      </c>
      <c r="F1926" s="57">
        <v>935.24929999999995</v>
      </c>
    </row>
    <row r="1927" spans="1:6" x14ac:dyDescent="0.3">
      <c r="A1927" s="43" t="str">
        <f t="shared" si="30"/>
        <v>A</v>
      </c>
      <c r="B1927" s="59" t="s">
        <v>333</v>
      </c>
      <c r="C1927" s="60" t="s">
        <v>11</v>
      </c>
      <c r="D1927" s="61">
        <v>537.68629999999996</v>
      </c>
      <c r="E1927" s="61">
        <v>0</v>
      </c>
      <c r="F1927" s="61">
        <v>537.68629999999996</v>
      </c>
    </row>
    <row r="1928" spans="1:6" x14ac:dyDescent="0.3">
      <c r="A1928" s="43" t="str">
        <f t="shared" si="30"/>
        <v>A</v>
      </c>
      <c r="B1928" s="59" t="s">
        <v>333</v>
      </c>
      <c r="C1928" s="60" t="s">
        <v>12</v>
      </c>
      <c r="D1928" s="61">
        <v>214.22815</v>
      </c>
      <c r="E1928" s="61">
        <v>5.1533100000000003</v>
      </c>
      <c r="F1928" s="61">
        <v>209.07483999999999</v>
      </c>
    </row>
    <row r="1929" spans="1:6" x14ac:dyDescent="0.3">
      <c r="A1929" s="43" t="str">
        <f t="shared" si="30"/>
        <v>A</v>
      </c>
      <c r="B1929" s="59" t="s">
        <v>333</v>
      </c>
      <c r="C1929" s="60" t="s">
        <v>15</v>
      </c>
      <c r="D1929" s="61">
        <v>12.715999999999999</v>
      </c>
      <c r="E1929" s="61">
        <v>0</v>
      </c>
      <c r="F1929" s="61">
        <v>12.715999999999999</v>
      </c>
    </row>
    <row r="1930" spans="1:6" x14ac:dyDescent="0.3">
      <c r="A1930" s="43" t="str">
        <f t="shared" si="30"/>
        <v>A</v>
      </c>
      <c r="B1930" s="59" t="s">
        <v>333</v>
      </c>
      <c r="C1930" s="60" t="s">
        <v>16</v>
      </c>
      <c r="D1930" s="61">
        <v>175.77216000000001</v>
      </c>
      <c r="E1930" s="61">
        <v>0</v>
      </c>
      <c r="F1930" s="61">
        <v>175.77216000000001</v>
      </c>
    </row>
    <row r="1931" spans="1:6" x14ac:dyDescent="0.3">
      <c r="A1931" s="43" t="str">
        <f t="shared" si="30"/>
        <v>A</v>
      </c>
      <c r="B1931" s="55" t="s">
        <v>333</v>
      </c>
      <c r="C1931" s="56" t="s">
        <v>17</v>
      </c>
      <c r="D1931" s="57">
        <v>80.869140000000002</v>
      </c>
      <c r="E1931" s="57">
        <v>8.5022000000000002</v>
      </c>
      <c r="F1931" s="57">
        <v>72.36694</v>
      </c>
    </row>
    <row r="1932" spans="1:6" ht="16.8" thickBot="1" x14ac:dyDescent="0.35">
      <c r="A1932" s="43" t="str">
        <f t="shared" si="30"/>
        <v>A</v>
      </c>
      <c r="B1932" s="44" t="s">
        <v>914</v>
      </c>
      <c r="C1932" s="45" t="s">
        <v>915</v>
      </c>
      <c r="D1932" s="63">
        <v>7899.0421900000001</v>
      </c>
      <c r="E1932" s="63">
        <v>7899.0421900000001</v>
      </c>
      <c r="F1932" s="63">
        <v>0</v>
      </c>
    </row>
    <row r="1933" spans="1:6" ht="15" thickTop="1" x14ac:dyDescent="0.3">
      <c r="A1933" s="43" t="str">
        <f t="shared" si="30"/>
        <v>A</v>
      </c>
      <c r="B1933" s="55" t="s">
        <v>333</v>
      </c>
      <c r="C1933" s="56" t="s">
        <v>10</v>
      </c>
      <c r="D1933" s="57">
        <v>6238.5223100000003</v>
      </c>
      <c r="E1933" s="57">
        <v>6238.5223100000003</v>
      </c>
      <c r="F1933" s="57">
        <v>0</v>
      </c>
    </row>
    <row r="1934" spans="1:6" x14ac:dyDescent="0.3">
      <c r="A1934" s="43" t="str">
        <f t="shared" si="30"/>
        <v>A</v>
      </c>
      <c r="B1934" s="59" t="s">
        <v>333</v>
      </c>
      <c r="C1934" s="60" t="s">
        <v>11</v>
      </c>
      <c r="D1934" s="61">
        <v>3392.8794899999998</v>
      </c>
      <c r="E1934" s="61">
        <v>3392.8794899999998</v>
      </c>
      <c r="F1934" s="61">
        <v>0</v>
      </c>
    </row>
    <row r="1935" spans="1:6" x14ac:dyDescent="0.3">
      <c r="A1935" s="43" t="str">
        <f t="shared" si="30"/>
        <v>A</v>
      </c>
      <c r="B1935" s="59" t="s">
        <v>333</v>
      </c>
      <c r="C1935" s="60" t="s">
        <v>12</v>
      </c>
      <c r="D1935" s="61">
        <v>2577.4118400000002</v>
      </c>
      <c r="E1935" s="61">
        <v>2577.4118400000002</v>
      </c>
      <c r="F1935" s="61">
        <v>0</v>
      </c>
    </row>
    <row r="1936" spans="1:6" x14ac:dyDescent="0.3">
      <c r="A1936" s="43" t="str">
        <f t="shared" si="30"/>
        <v>A</v>
      </c>
      <c r="B1936" s="59" t="s">
        <v>333</v>
      </c>
      <c r="C1936" s="60" t="s">
        <v>2</v>
      </c>
      <c r="D1936" s="61">
        <v>60.028509999999997</v>
      </c>
      <c r="E1936" s="61">
        <v>60.028509999999997</v>
      </c>
      <c r="F1936" s="61">
        <v>0</v>
      </c>
    </row>
    <row r="1937" spans="1:6" x14ac:dyDescent="0.3">
      <c r="A1937" s="43" t="str">
        <f t="shared" si="30"/>
        <v>A</v>
      </c>
      <c r="B1937" s="59" t="s">
        <v>333</v>
      </c>
      <c r="C1937" s="60" t="s">
        <v>15</v>
      </c>
      <c r="D1937" s="61">
        <v>59.75535</v>
      </c>
      <c r="E1937" s="61">
        <v>59.75535</v>
      </c>
      <c r="F1937" s="61">
        <v>0</v>
      </c>
    </row>
    <row r="1938" spans="1:6" x14ac:dyDescent="0.3">
      <c r="A1938" s="43" t="str">
        <f t="shared" si="30"/>
        <v>A</v>
      </c>
      <c r="B1938" s="59" t="s">
        <v>333</v>
      </c>
      <c r="C1938" s="60" t="s">
        <v>16</v>
      </c>
      <c r="D1938" s="61">
        <v>148.44712000000001</v>
      </c>
      <c r="E1938" s="61">
        <v>148.44712000000001</v>
      </c>
      <c r="F1938" s="61">
        <v>0</v>
      </c>
    </row>
    <row r="1939" spans="1:6" x14ac:dyDescent="0.3">
      <c r="A1939" s="43" t="str">
        <f t="shared" si="30"/>
        <v>A</v>
      </c>
      <c r="B1939" s="55" t="s">
        <v>333</v>
      </c>
      <c r="C1939" s="56" t="s">
        <v>17</v>
      </c>
      <c r="D1939" s="57">
        <v>1660.5198799999998</v>
      </c>
      <c r="E1939" s="57">
        <v>1660.5198799999998</v>
      </c>
      <c r="F1939" s="57">
        <v>0</v>
      </c>
    </row>
    <row r="1940" spans="1:6" ht="16.8" thickBot="1" x14ac:dyDescent="0.35">
      <c r="A1940" s="43" t="str">
        <f t="shared" si="30"/>
        <v>A</v>
      </c>
      <c r="B1940" s="44" t="s">
        <v>916</v>
      </c>
      <c r="C1940" s="45" t="s">
        <v>917</v>
      </c>
      <c r="D1940" s="63">
        <v>170407.44837</v>
      </c>
      <c r="E1940" s="63">
        <v>82307.192989999996</v>
      </c>
      <c r="F1940" s="63">
        <v>88100.255379999988</v>
      </c>
    </row>
    <row r="1941" spans="1:6" ht="15" thickTop="1" x14ac:dyDescent="0.3">
      <c r="A1941" s="43" t="str">
        <f t="shared" si="30"/>
        <v>A</v>
      </c>
      <c r="B1941" s="55" t="s">
        <v>333</v>
      </c>
      <c r="C1941" s="56" t="s">
        <v>10</v>
      </c>
      <c r="D1941" s="57">
        <v>153822.10809999998</v>
      </c>
      <c r="E1941" s="57">
        <v>82307.192989999996</v>
      </c>
      <c r="F1941" s="57">
        <v>71514.915109999987</v>
      </c>
    </row>
    <row r="1942" spans="1:6" x14ac:dyDescent="0.3">
      <c r="A1942" s="43" t="str">
        <f t="shared" si="30"/>
        <v>A</v>
      </c>
      <c r="B1942" s="59" t="s">
        <v>333</v>
      </c>
      <c r="C1942" s="60" t="s">
        <v>11</v>
      </c>
      <c r="D1942" s="61">
        <v>2704.43093</v>
      </c>
      <c r="E1942" s="61">
        <v>0</v>
      </c>
      <c r="F1942" s="61">
        <v>2704.43093</v>
      </c>
    </row>
    <row r="1943" spans="1:6" x14ac:dyDescent="0.3">
      <c r="A1943" s="43" t="str">
        <f t="shared" si="30"/>
        <v>A</v>
      </c>
      <c r="B1943" s="59" t="s">
        <v>333</v>
      </c>
      <c r="C1943" s="60" t="s">
        <v>12</v>
      </c>
      <c r="D1943" s="61">
        <v>60488.307260000001</v>
      </c>
      <c r="E1943" s="61">
        <v>124.95453000000001</v>
      </c>
      <c r="F1943" s="61">
        <v>60363.352729999999</v>
      </c>
    </row>
    <row r="1944" spans="1:6" x14ac:dyDescent="0.3">
      <c r="A1944" s="43" t="str">
        <f t="shared" si="30"/>
        <v>A</v>
      </c>
      <c r="B1944" s="59" t="s">
        <v>333</v>
      </c>
      <c r="C1944" s="60" t="s">
        <v>13</v>
      </c>
      <c r="D1944" s="61">
        <v>6372.5256799999997</v>
      </c>
      <c r="E1944" s="61">
        <v>0</v>
      </c>
      <c r="F1944" s="61">
        <v>6372.5256799999997</v>
      </c>
    </row>
    <row r="1945" spans="1:6" x14ac:dyDescent="0.3">
      <c r="A1945" s="43" t="str">
        <f t="shared" si="30"/>
        <v>A</v>
      </c>
      <c r="B1945" s="59" t="s">
        <v>333</v>
      </c>
      <c r="C1945" s="60" t="s">
        <v>2</v>
      </c>
      <c r="D1945" s="61">
        <v>82182.238459999993</v>
      </c>
      <c r="E1945" s="61">
        <v>82182.238459999993</v>
      </c>
      <c r="F1945" s="61">
        <v>0</v>
      </c>
    </row>
    <row r="1946" spans="1:6" x14ac:dyDescent="0.3">
      <c r="A1946" s="43" t="str">
        <f t="shared" si="30"/>
        <v>A</v>
      </c>
      <c r="B1946" s="59" t="s">
        <v>333</v>
      </c>
      <c r="C1946" s="60" t="s">
        <v>15</v>
      </c>
      <c r="D1946" s="61">
        <v>170.87574999999998</v>
      </c>
      <c r="E1946" s="61">
        <v>0</v>
      </c>
      <c r="F1946" s="61">
        <v>170.87574999999998</v>
      </c>
    </row>
    <row r="1947" spans="1:6" x14ac:dyDescent="0.3">
      <c r="A1947" s="43" t="str">
        <f t="shared" si="30"/>
        <v>A</v>
      </c>
      <c r="B1947" s="59" t="s">
        <v>333</v>
      </c>
      <c r="C1947" s="60" t="s">
        <v>16</v>
      </c>
      <c r="D1947" s="61">
        <v>1903.7300200000002</v>
      </c>
      <c r="E1947" s="61">
        <v>0</v>
      </c>
      <c r="F1947" s="61">
        <v>1903.7300200000002</v>
      </c>
    </row>
    <row r="1948" spans="1:6" x14ac:dyDescent="0.3">
      <c r="A1948" s="43" t="str">
        <f t="shared" si="30"/>
        <v>A</v>
      </c>
      <c r="B1948" s="55" t="s">
        <v>333</v>
      </c>
      <c r="C1948" s="56" t="s">
        <v>17</v>
      </c>
      <c r="D1948" s="57">
        <v>11624.80831</v>
      </c>
      <c r="E1948" s="57">
        <v>0</v>
      </c>
      <c r="F1948" s="57">
        <v>11624.80831</v>
      </c>
    </row>
    <row r="1949" spans="1:6" x14ac:dyDescent="0.3">
      <c r="A1949" s="43" t="str">
        <f t="shared" si="30"/>
        <v>A</v>
      </c>
      <c r="B1949" s="55" t="s">
        <v>333</v>
      </c>
      <c r="C1949" s="56" t="s">
        <v>21</v>
      </c>
      <c r="D1949" s="57">
        <v>4960.5319600000003</v>
      </c>
      <c r="E1949" s="57">
        <v>0</v>
      </c>
      <c r="F1949" s="57">
        <v>4960.5319600000003</v>
      </c>
    </row>
    <row r="1950" spans="1:6" ht="16.8" thickBot="1" x14ac:dyDescent="0.35">
      <c r="A1950" s="43" t="str">
        <f t="shared" si="30"/>
        <v>A</v>
      </c>
      <c r="B1950" s="44" t="s">
        <v>918</v>
      </c>
      <c r="C1950" s="45" t="s">
        <v>304</v>
      </c>
      <c r="D1950" s="63">
        <v>3280.4470299999998</v>
      </c>
      <c r="E1950" s="63">
        <v>3161.7803299999996</v>
      </c>
      <c r="F1950" s="63">
        <v>118.66670000000001</v>
      </c>
    </row>
    <row r="1951" spans="1:6" ht="15" thickTop="1" x14ac:dyDescent="0.3">
      <c r="A1951" s="43" t="str">
        <f t="shared" si="30"/>
        <v>A</v>
      </c>
      <c r="B1951" s="55" t="s">
        <v>333</v>
      </c>
      <c r="C1951" s="56" t="s">
        <v>10</v>
      </c>
      <c r="D1951" s="57">
        <v>3230.5610299999998</v>
      </c>
      <c r="E1951" s="57">
        <v>3111.8943299999996</v>
      </c>
      <c r="F1951" s="57">
        <v>118.66670000000001</v>
      </c>
    </row>
    <row r="1952" spans="1:6" x14ac:dyDescent="0.3">
      <c r="A1952" s="43" t="str">
        <f t="shared" si="30"/>
        <v>A</v>
      </c>
      <c r="B1952" s="59" t="s">
        <v>333</v>
      </c>
      <c r="C1952" s="60" t="s">
        <v>11</v>
      </c>
      <c r="D1952" s="61">
        <v>2319.0151099999998</v>
      </c>
      <c r="E1952" s="61">
        <v>2288.0151099999998</v>
      </c>
      <c r="F1952" s="61">
        <v>31</v>
      </c>
    </row>
    <row r="1953" spans="1:6" x14ac:dyDescent="0.3">
      <c r="A1953" s="43" t="str">
        <f t="shared" si="30"/>
        <v>A</v>
      </c>
      <c r="B1953" s="59" t="s">
        <v>333</v>
      </c>
      <c r="C1953" s="60" t="s">
        <v>12</v>
      </c>
      <c r="D1953" s="61">
        <v>908.57556999999997</v>
      </c>
      <c r="E1953" s="61">
        <v>820.90886999999998</v>
      </c>
      <c r="F1953" s="61">
        <v>87.666700000000006</v>
      </c>
    </row>
    <row r="1954" spans="1:6" x14ac:dyDescent="0.3">
      <c r="A1954" s="43" t="str">
        <f t="shared" si="30"/>
        <v>A</v>
      </c>
      <c r="B1954" s="59" t="s">
        <v>333</v>
      </c>
      <c r="C1954" s="60" t="s">
        <v>15</v>
      </c>
      <c r="D1954" s="61">
        <v>1.6185700000000001</v>
      </c>
      <c r="E1954" s="61">
        <v>1.6185700000000001</v>
      </c>
      <c r="F1954" s="61">
        <v>0</v>
      </c>
    </row>
    <row r="1955" spans="1:6" x14ac:dyDescent="0.3">
      <c r="A1955" s="43" t="str">
        <f t="shared" si="30"/>
        <v>A</v>
      </c>
      <c r="B1955" s="59" t="s">
        <v>333</v>
      </c>
      <c r="C1955" s="60" t="s">
        <v>16</v>
      </c>
      <c r="D1955" s="61">
        <v>1.35178</v>
      </c>
      <c r="E1955" s="61">
        <v>1.35178</v>
      </c>
      <c r="F1955" s="61">
        <v>0</v>
      </c>
    </row>
    <row r="1956" spans="1:6" x14ac:dyDescent="0.3">
      <c r="A1956" s="43" t="str">
        <f t="shared" si="30"/>
        <v>A</v>
      </c>
      <c r="B1956" s="55" t="s">
        <v>333</v>
      </c>
      <c r="C1956" s="56" t="s">
        <v>17</v>
      </c>
      <c r="D1956" s="57">
        <v>49.886000000000003</v>
      </c>
      <c r="E1956" s="57">
        <v>49.886000000000003</v>
      </c>
      <c r="F1956" s="57">
        <v>0</v>
      </c>
    </row>
    <row r="1957" spans="1:6" ht="65.400000000000006" thickBot="1" x14ac:dyDescent="0.35">
      <c r="A1957" s="43" t="str">
        <f t="shared" si="30"/>
        <v>A</v>
      </c>
      <c r="B1957" s="44" t="s">
        <v>919</v>
      </c>
      <c r="C1957" s="45" t="s">
        <v>920</v>
      </c>
      <c r="D1957" s="63">
        <v>2665.56</v>
      </c>
      <c r="E1957" s="63">
        <v>2627.5059999999999</v>
      </c>
      <c r="F1957" s="63">
        <v>38.054000000000002</v>
      </c>
    </row>
    <row r="1958" spans="1:6" ht="15" thickTop="1" x14ac:dyDescent="0.3">
      <c r="A1958" s="43" t="str">
        <f t="shared" si="30"/>
        <v>A</v>
      </c>
      <c r="B1958" s="55" t="s">
        <v>333</v>
      </c>
      <c r="C1958" s="56" t="s">
        <v>10</v>
      </c>
      <c r="D1958" s="57">
        <v>2661.6149999999998</v>
      </c>
      <c r="E1958" s="57">
        <v>2623.5609999999997</v>
      </c>
      <c r="F1958" s="57">
        <v>38.054000000000002</v>
      </c>
    </row>
    <row r="1959" spans="1:6" x14ac:dyDescent="0.3">
      <c r="A1959" s="43" t="str">
        <f t="shared" si="30"/>
        <v>A</v>
      </c>
      <c r="B1959" s="59" t="s">
        <v>333</v>
      </c>
      <c r="C1959" s="60" t="s">
        <v>11</v>
      </c>
      <c r="D1959" s="61">
        <v>1495.94642</v>
      </c>
      <c r="E1959" s="61">
        <v>1495.94642</v>
      </c>
      <c r="F1959" s="61">
        <v>0</v>
      </c>
    </row>
    <row r="1960" spans="1:6" x14ac:dyDescent="0.3">
      <c r="A1960" s="43" t="str">
        <f t="shared" si="30"/>
        <v>A</v>
      </c>
      <c r="B1960" s="59" t="s">
        <v>333</v>
      </c>
      <c r="C1960" s="60" t="s">
        <v>12</v>
      </c>
      <c r="D1960" s="61">
        <v>372.07893000000001</v>
      </c>
      <c r="E1960" s="61">
        <v>372.07893000000001</v>
      </c>
      <c r="F1960" s="61">
        <v>0</v>
      </c>
    </row>
    <row r="1961" spans="1:6" x14ac:dyDescent="0.3">
      <c r="A1961" s="43" t="str">
        <f t="shared" si="30"/>
        <v>A</v>
      </c>
      <c r="B1961" s="59" t="s">
        <v>333</v>
      </c>
      <c r="C1961" s="60" t="s">
        <v>14</v>
      </c>
      <c r="D1961" s="61">
        <v>448.05399999999997</v>
      </c>
      <c r="E1961" s="61">
        <v>410</v>
      </c>
      <c r="F1961" s="61">
        <v>38.054000000000002</v>
      </c>
    </row>
    <row r="1962" spans="1:6" x14ac:dyDescent="0.3">
      <c r="A1962" s="43" t="str">
        <f t="shared" si="30"/>
        <v>A</v>
      </c>
      <c r="B1962" s="59" t="s">
        <v>333</v>
      </c>
      <c r="C1962" s="60" t="s">
        <v>15</v>
      </c>
      <c r="D1962" s="61">
        <v>267.15334000000001</v>
      </c>
      <c r="E1962" s="61">
        <v>267.15334000000001</v>
      </c>
      <c r="F1962" s="61">
        <v>0</v>
      </c>
    </row>
    <row r="1963" spans="1:6" x14ac:dyDescent="0.3">
      <c r="A1963" s="43" t="str">
        <f t="shared" si="30"/>
        <v>A</v>
      </c>
      <c r="B1963" s="59" t="s">
        <v>333</v>
      </c>
      <c r="C1963" s="60" t="s">
        <v>16</v>
      </c>
      <c r="D1963" s="61">
        <v>78.382310000000004</v>
      </c>
      <c r="E1963" s="61">
        <v>78.382310000000004</v>
      </c>
      <c r="F1963" s="61">
        <v>0</v>
      </c>
    </row>
    <row r="1964" spans="1:6" x14ac:dyDescent="0.3">
      <c r="A1964" s="43" t="str">
        <f t="shared" si="30"/>
        <v>A</v>
      </c>
      <c r="B1964" s="55" t="s">
        <v>333</v>
      </c>
      <c r="C1964" s="56" t="s">
        <v>17</v>
      </c>
      <c r="D1964" s="57">
        <v>3.9449999999999998</v>
      </c>
      <c r="E1964" s="57">
        <v>3.9449999999999998</v>
      </c>
      <c r="F1964" s="57">
        <v>0</v>
      </c>
    </row>
    <row r="1965" spans="1:6" ht="16.8" thickBot="1" x14ac:dyDescent="0.35">
      <c r="A1965" s="43" t="str">
        <f t="shared" si="30"/>
        <v>A</v>
      </c>
      <c r="B1965" s="44" t="s">
        <v>921</v>
      </c>
      <c r="C1965" s="45" t="s">
        <v>922</v>
      </c>
      <c r="D1965" s="63">
        <v>24997.253390000002</v>
      </c>
      <c r="E1965" s="63">
        <v>24997.253390000002</v>
      </c>
      <c r="F1965" s="63">
        <v>0</v>
      </c>
    </row>
    <row r="1966" spans="1:6" ht="15" thickTop="1" x14ac:dyDescent="0.3">
      <c r="A1966" s="43" t="str">
        <f t="shared" si="30"/>
        <v>A</v>
      </c>
      <c r="B1966" s="55" t="s">
        <v>333</v>
      </c>
      <c r="C1966" s="56" t="s">
        <v>10</v>
      </c>
      <c r="D1966" s="57">
        <v>24149.810669999999</v>
      </c>
      <c r="E1966" s="57">
        <v>24149.810669999999</v>
      </c>
      <c r="F1966" s="57">
        <v>0</v>
      </c>
    </row>
    <row r="1967" spans="1:6" x14ac:dyDescent="0.3">
      <c r="A1967" s="43" t="str">
        <f t="shared" si="30"/>
        <v>A</v>
      </c>
      <c r="B1967" s="59" t="s">
        <v>333</v>
      </c>
      <c r="C1967" s="60" t="s">
        <v>13</v>
      </c>
      <c r="D1967" s="61">
        <v>47</v>
      </c>
      <c r="E1967" s="61">
        <v>47</v>
      </c>
      <c r="F1967" s="61">
        <v>0</v>
      </c>
    </row>
    <row r="1968" spans="1:6" x14ac:dyDescent="0.3">
      <c r="A1968" s="43" t="str">
        <f t="shared" si="30"/>
        <v>A</v>
      </c>
      <c r="B1968" s="59" t="s">
        <v>333</v>
      </c>
      <c r="C1968" s="60" t="s">
        <v>14</v>
      </c>
      <c r="D1968" s="61">
        <v>24102.810669999999</v>
      </c>
      <c r="E1968" s="61">
        <v>24102.810669999999</v>
      </c>
      <c r="F1968" s="61">
        <v>0</v>
      </c>
    </row>
    <row r="1969" spans="1:6" x14ac:dyDescent="0.3">
      <c r="A1969" s="43" t="str">
        <f t="shared" si="30"/>
        <v>A</v>
      </c>
      <c r="B1969" s="55" t="s">
        <v>333</v>
      </c>
      <c r="C1969" s="56" t="s">
        <v>17</v>
      </c>
      <c r="D1969" s="57">
        <v>814.44272000000001</v>
      </c>
      <c r="E1969" s="57">
        <v>814.44272000000001</v>
      </c>
      <c r="F1969" s="57">
        <v>0</v>
      </c>
    </row>
    <row r="1970" spans="1:6" x14ac:dyDescent="0.3">
      <c r="A1970" s="43" t="str">
        <f t="shared" si="30"/>
        <v>A</v>
      </c>
      <c r="B1970" s="55" t="s">
        <v>333</v>
      </c>
      <c r="C1970" s="56" t="s">
        <v>21</v>
      </c>
      <c r="D1970" s="57">
        <v>33</v>
      </c>
      <c r="E1970" s="57">
        <v>33</v>
      </c>
      <c r="F1970" s="57">
        <v>0</v>
      </c>
    </row>
    <row r="1971" spans="1:6" ht="16.8" thickBot="1" x14ac:dyDescent="0.35">
      <c r="A1971" s="43" t="str">
        <f t="shared" si="30"/>
        <v>A</v>
      </c>
      <c r="B1971" s="44" t="s">
        <v>923</v>
      </c>
      <c r="C1971" s="45" t="s">
        <v>924</v>
      </c>
      <c r="D1971" s="63">
        <v>14367.287909999999</v>
      </c>
      <c r="E1971" s="63">
        <v>14367.287909999999</v>
      </c>
      <c r="F1971" s="63">
        <v>0</v>
      </c>
    </row>
    <row r="1972" spans="1:6" ht="15" thickTop="1" x14ac:dyDescent="0.3">
      <c r="A1972" s="43" t="str">
        <f t="shared" si="30"/>
        <v>A</v>
      </c>
      <c r="B1972" s="55" t="s">
        <v>333</v>
      </c>
      <c r="C1972" s="56" t="s">
        <v>10</v>
      </c>
      <c r="D1972" s="57">
        <v>14061.099199999999</v>
      </c>
      <c r="E1972" s="57">
        <v>14061.099199999999</v>
      </c>
      <c r="F1972" s="57">
        <v>0</v>
      </c>
    </row>
    <row r="1973" spans="1:6" x14ac:dyDescent="0.3">
      <c r="A1973" s="43" t="str">
        <f t="shared" si="30"/>
        <v>A</v>
      </c>
      <c r="B1973" s="59" t="s">
        <v>333</v>
      </c>
      <c r="C1973" s="60" t="s">
        <v>14</v>
      </c>
      <c r="D1973" s="61">
        <v>14061.099199999999</v>
      </c>
      <c r="E1973" s="61">
        <v>14061.099199999999</v>
      </c>
      <c r="F1973" s="61">
        <v>0</v>
      </c>
    </row>
    <row r="1974" spans="1:6" x14ac:dyDescent="0.3">
      <c r="A1974" s="43" t="str">
        <f t="shared" si="30"/>
        <v>A</v>
      </c>
      <c r="B1974" s="55" t="s">
        <v>333</v>
      </c>
      <c r="C1974" s="56" t="s">
        <v>17</v>
      </c>
      <c r="D1974" s="57">
        <v>306.18871000000001</v>
      </c>
      <c r="E1974" s="57">
        <v>306.18871000000001</v>
      </c>
      <c r="F1974" s="57">
        <v>0</v>
      </c>
    </row>
    <row r="1975" spans="1:6" ht="33" thickBot="1" x14ac:dyDescent="0.35">
      <c r="A1975" s="43" t="str">
        <f t="shared" si="30"/>
        <v>A</v>
      </c>
      <c r="B1975" s="44" t="s">
        <v>925</v>
      </c>
      <c r="C1975" s="45" t="s">
        <v>926</v>
      </c>
      <c r="D1975" s="63">
        <v>600</v>
      </c>
      <c r="E1975" s="63">
        <v>600</v>
      </c>
      <c r="F1975" s="63">
        <v>0</v>
      </c>
    </row>
    <row r="1976" spans="1:6" ht="15" thickTop="1" x14ac:dyDescent="0.3">
      <c r="A1976" s="43" t="str">
        <f t="shared" si="30"/>
        <v>A</v>
      </c>
      <c r="B1976" s="55" t="s">
        <v>333</v>
      </c>
      <c r="C1976" s="56" t="s">
        <v>10</v>
      </c>
      <c r="D1976" s="57">
        <v>600</v>
      </c>
      <c r="E1976" s="57">
        <v>600</v>
      </c>
      <c r="F1976" s="57">
        <v>0</v>
      </c>
    </row>
    <row r="1977" spans="1:6" x14ac:dyDescent="0.3">
      <c r="A1977" s="43" t="str">
        <f t="shared" si="30"/>
        <v>A</v>
      </c>
      <c r="B1977" s="59" t="s">
        <v>333</v>
      </c>
      <c r="C1977" s="60" t="s">
        <v>14</v>
      </c>
      <c r="D1977" s="61">
        <v>600</v>
      </c>
      <c r="E1977" s="61">
        <v>600</v>
      </c>
      <c r="F1977" s="61">
        <v>0</v>
      </c>
    </row>
    <row r="1978" spans="1:6" ht="33" thickBot="1" x14ac:dyDescent="0.35">
      <c r="A1978" s="43" t="str">
        <f t="shared" si="30"/>
        <v>A</v>
      </c>
      <c r="B1978" s="44" t="s">
        <v>927</v>
      </c>
      <c r="C1978" s="45" t="s">
        <v>928</v>
      </c>
      <c r="D1978" s="63">
        <v>1232.9987599999999</v>
      </c>
      <c r="E1978" s="63">
        <v>1232.9987599999999</v>
      </c>
      <c r="F1978" s="63">
        <v>0</v>
      </c>
    </row>
    <row r="1979" spans="1:6" ht="15" thickTop="1" x14ac:dyDescent="0.3">
      <c r="A1979" s="43" t="str">
        <f t="shared" si="30"/>
        <v>A</v>
      </c>
      <c r="B1979" s="55" t="s">
        <v>333</v>
      </c>
      <c r="C1979" s="56" t="s">
        <v>10</v>
      </c>
      <c r="D1979" s="57">
        <v>979.99895000000004</v>
      </c>
      <c r="E1979" s="57">
        <v>979.99895000000004</v>
      </c>
      <c r="F1979" s="57">
        <v>0</v>
      </c>
    </row>
    <row r="1980" spans="1:6" x14ac:dyDescent="0.3">
      <c r="A1980" s="43" t="str">
        <f t="shared" si="30"/>
        <v>A</v>
      </c>
      <c r="B1980" s="59" t="s">
        <v>333</v>
      </c>
      <c r="C1980" s="60" t="s">
        <v>14</v>
      </c>
      <c r="D1980" s="61">
        <v>979.99895000000004</v>
      </c>
      <c r="E1980" s="61">
        <v>979.99895000000004</v>
      </c>
      <c r="F1980" s="61">
        <v>0</v>
      </c>
    </row>
    <row r="1981" spans="1:6" x14ac:dyDescent="0.3">
      <c r="A1981" s="43" t="str">
        <f t="shared" si="30"/>
        <v>A</v>
      </c>
      <c r="B1981" s="55" t="s">
        <v>333</v>
      </c>
      <c r="C1981" s="56" t="s">
        <v>17</v>
      </c>
      <c r="D1981" s="57">
        <v>252.99981</v>
      </c>
      <c r="E1981" s="57">
        <v>252.99981</v>
      </c>
      <c r="F1981" s="57">
        <v>0</v>
      </c>
    </row>
    <row r="1982" spans="1:6" ht="33" thickBot="1" x14ac:dyDescent="0.35">
      <c r="A1982" s="43" t="str">
        <f t="shared" si="30"/>
        <v>A</v>
      </c>
      <c r="B1982" s="44" t="s">
        <v>929</v>
      </c>
      <c r="C1982" s="45" t="s">
        <v>930</v>
      </c>
      <c r="D1982" s="63">
        <v>685</v>
      </c>
      <c r="E1982" s="63">
        <v>685</v>
      </c>
      <c r="F1982" s="63">
        <v>0</v>
      </c>
    </row>
    <row r="1983" spans="1:6" ht="15" thickTop="1" x14ac:dyDescent="0.3">
      <c r="A1983" s="43" t="str">
        <f t="shared" si="30"/>
        <v>A</v>
      </c>
      <c r="B1983" s="55" t="s">
        <v>333</v>
      </c>
      <c r="C1983" s="56" t="s">
        <v>10</v>
      </c>
      <c r="D1983" s="57">
        <v>685</v>
      </c>
      <c r="E1983" s="57">
        <v>685</v>
      </c>
      <c r="F1983" s="57">
        <v>0</v>
      </c>
    </row>
    <row r="1984" spans="1:6" x14ac:dyDescent="0.3">
      <c r="A1984" s="43" t="str">
        <f t="shared" si="30"/>
        <v>A</v>
      </c>
      <c r="B1984" s="59" t="s">
        <v>333</v>
      </c>
      <c r="C1984" s="60" t="s">
        <v>14</v>
      </c>
      <c r="D1984" s="61">
        <v>685</v>
      </c>
      <c r="E1984" s="61">
        <v>685</v>
      </c>
      <c r="F1984" s="61">
        <v>0</v>
      </c>
    </row>
    <row r="1985" spans="1:6" ht="33" thickBot="1" x14ac:dyDescent="0.35">
      <c r="A1985" s="43" t="str">
        <f t="shared" si="30"/>
        <v>A</v>
      </c>
      <c r="B1985" s="44" t="s">
        <v>931</v>
      </c>
      <c r="C1985" s="45" t="s">
        <v>932</v>
      </c>
      <c r="D1985" s="63">
        <v>261</v>
      </c>
      <c r="E1985" s="63">
        <v>261</v>
      </c>
      <c r="F1985" s="63">
        <v>0</v>
      </c>
    </row>
    <row r="1986" spans="1:6" ht="15" thickTop="1" x14ac:dyDescent="0.3">
      <c r="A1986" s="43" t="str">
        <f t="shared" si="30"/>
        <v>A</v>
      </c>
      <c r="B1986" s="55" t="s">
        <v>333</v>
      </c>
      <c r="C1986" s="56" t="s">
        <v>10</v>
      </c>
      <c r="D1986" s="57">
        <v>251</v>
      </c>
      <c r="E1986" s="57">
        <v>251</v>
      </c>
      <c r="F1986" s="57">
        <v>0</v>
      </c>
    </row>
    <row r="1987" spans="1:6" x14ac:dyDescent="0.3">
      <c r="A1987" s="43" t="str">
        <f t="shared" si="30"/>
        <v>A</v>
      </c>
      <c r="B1987" s="59" t="s">
        <v>333</v>
      </c>
      <c r="C1987" s="60" t="s">
        <v>14</v>
      </c>
      <c r="D1987" s="61">
        <v>251</v>
      </c>
      <c r="E1987" s="61">
        <v>251</v>
      </c>
      <c r="F1987" s="61">
        <v>0</v>
      </c>
    </row>
    <row r="1988" spans="1:6" x14ac:dyDescent="0.3">
      <c r="A1988" s="43" t="str">
        <f t="shared" ref="A1988:A2051" si="31">IF(OR(D1988&lt;&gt;0,),"A","B")</f>
        <v>A</v>
      </c>
      <c r="B1988" s="55" t="s">
        <v>333</v>
      </c>
      <c r="C1988" s="56" t="s">
        <v>17</v>
      </c>
      <c r="D1988" s="57">
        <v>10</v>
      </c>
      <c r="E1988" s="57">
        <v>10</v>
      </c>
      <c r="F1988" s="57">
        <v>0</v>
      </c>
    </row>
    <row r="1989" spans="1:6" ht="49.2" thickBot="1" x14ac:dyDescent="0.35">
      <c r="A1989" s="43" t="str">
        <f t="shared" si="31"/>
        <v>A</v>
      </c>
      <c r="B1989" s="44" t="s">
        <v>933</v>
      </c>
      <c r="C1989" s="45" t="s">
        <v>934</v>
      </c>
      <c r="D1989" s="63">
        <v>869.99752000000001</v>
      </c>
      <c r="E1989" s="63">
        <v>869.99752000000001</v>
      </c>
      <c r="F1989" s="63">
        <v>0</v>
      </c>
    </row>
    <row r="1990" spans="1:6" ht="15" thickTop="1" x14ac:dyDescent="0.3">
      <c r="A1990" s="43" t="str">
        <f t="shared" si="31"/>
        <v>A</v>
      </c>
      <c r="B1990" s="55" t="s">
        <v>333</v>
      </c>
      <c r="C1990" s="56" t="s">
        <v>10</v>
      </c>
      <c r="D1990" s="57">
        <v>869.99752000000001</v>
      </c>
      <c r="E1990" s="57">
        <v>869.99752000000001</v>
      </c>
      <c r="F1990" s="57">
        <v>0</v>
      </c>
    </row>
    <row r="1991" spans="1:6" x14ac:dyDescent="0.3">
      <c r="A1991" s="43" t="str">
        <f t="shared" si="31"/>
        <v>A</v>
      </c>
      <c r="B1991" s="59" t="s">
        <v>333</v>
      </c>
      <c r="C1991" s="60" t="s">
        <v>14</v>
      </c>
      <c r="D1991" s="61">
        <v>869.99752000000001</v>
      </c>
      <c r="E1991" s="61">
        <v>869.99752000000001</v>
      </c>
      <c r="F1991" s="61">
        <v>0</v>
      </c>
    </row>
    <row r="1992" spans="1:6" ht="49.2" thickBot="1" x14ac:dyDescent="0.35">
      <c r="A1992" s="43" t="str">
        <f t="shared" si="31"/>
        <v>A</v>
      </c>
      <c r="B1992" s="44" t="s">
        <v>935</v>
      </c>
      <c r="C1992" s="45" t="s">
        <v>936</v>
      </c>
      <c r="D1992" s="63">
        <v>230</v>
      </c>
      <c r="E1992" s="63">
        <v>230</v>
      </c>
      <c r="F1992" s="63">
        <v>0</v>
      </c>
    </row>
    <row r="1993" spans="1:6" ht="15" thickTop="1" x14ac:dyDescent="0.3">
      <c r="A1993" s="43" t="str">
        <f t="shared" si="31"/>
        <v>A</v>
      </c>
      <c r="B1993" s="55" t="s">
        <v>333</v>
      </c>
      <c r="C1993" s="56" t="s">
        <v>10</v>
      </c>
      <c r="D1993" s="57">
        <v>230</v>
      </c>
      <c r="E1993" s="57">
        <v>230</v>
      </c>
      <c r="F1993" s="57">
        <v>0</v>
      </c>
    </row>
    <row r="1994" spans="1:6" x14ac:dyDescent="0.3">
      <c r="A1994" s="43" t="str">
        <f t="shared" si="31"/>
        <v>A</v>
      </c>
      <c r="B1994" s="59" t="s">
        <v>333</v>
      </c>
      <c r="C1994" s="60" t="s">
        <v>14</v>
      </c>
      <c r="D1994" s="61">
        <v>230</v>
      </c>
      <c r="E1994" s="61">
        <v>230</v>
      </c>
      <c r="F1994" s="61">
        <v>0</v>
      </c>
    </row>
    <row r="1995" spans="1:6" ht="49.2" thickBot="1" x14ac:dyDescent="0.35">
      <c r="A1995" s="43" t="str">
        <f t="shared" si="31"/>
        <v>A</v>
      </c>
      <c r="B1995" s="44" t="s">
        <v>937</v>
      </c>
      <c r="C1995" s="45" t="s">
        <v>938</v>
      </c>
      <c r="D1995" s="63">
        <v>1892.9692</v>
      </c>
      <c r="E1995" s="63">
        <v>1892.9692</v>
      </c>
      <c r="F1995" s="63">
        <v>0</v>
      </c>
    </row>
    <row r="1996" spans="1:6" ht="15" thickTop="1" x14ac:dyDescent="0.3">
      <c r="A1996" s="43" t="str">
        <f t="shared" si="31"/>
        <v>A</v>
      </c>
      <c r="B1996" s="55" t="s">
        <v>333</v>
      </c>
      <c r="C1996" s="56" t="s">
        <v>10</v>
      </c>
      <c r="D1996" s="57">
        <v>1797.7149999999999</v>
      </c>
      <c r="E1996" s="57">
        <v>1797.7149999999999</v>
      </c>
      <c r="F1996" s="57">
        <v>0</v>
      </c>
    </row>
    <row r="1997" spans="1:6" x14ac:dyDescent="0.3">
      <c r="A1997" s="43" t="str">
        <f t="shared" si="31"/>
        <v>A</v>
      </c>
      <c r="B1997" s="59" t="s">
        <v>333</v>
      </c>
      <c r="C1997" s="60" t="s">
        <v>14</v>
      </c>
      <c r="D1997" s="61">
        <v>1797.7149999999999</v>
      </c>
      <c r="E1997" s="61">
        <v>1797.7149999999999</v>
      </c>
      <c r="F1997" s="61">
        <v>0</v>
      </c>
    </row>
    <row r="1998" spans="1:6" x14ac:dyDescent="0.3">
      <c r="A1998" s="43" t="str">
        <f t="shared" si="31"/>
        <v>A</v>
      </c>
      <c r="B1998" s="55" t="s">
        <v>333</v>
      </c>
      <c r="C1998" s="56" t="s">
        <v>17</v>
      </c>
      <c r="D1998" s="57">
        <v>95.254199999999997</v>
      </c>
      <c r="E1998" s="57">
        <v>95.254199999999997</v>
      </c>
      <c r="F1998" s="57">
        <v>0</v>
      </c>
    </row>
    <row r="1999" spans="1:6" ht="49.2" thickBot="1" x14ac:dyDescent="0.35">
      <c r="A1999" s="43" t="str">
        <f t="shared" si="31"/>
        <v>A</v>
      </c>
      <c r="B1999" s="44" t="s">
        <v>939</v>
      </c>
      <c r="C1999" s="45" t="s">
        <v>940</v>
      </c>
      <c r="D1999" s="63">
        <v>1805</v>
      </c>
      <c r="E1999" s="63">
        <v>1805</v>
      </c>
      <c r="F1999" s="63">
        <v>0</v>
      </c>
    </row>
    <row r="2000" spans="1:6" ht="15" thickTop="1" x14ac:dyDescent="0.3">
      <c r="A2000" s="43" t="str">
        <f t="shared" si="31"/>
        <v>A</v>
      </c>
      <c r="B2000" s="55" t="s">
        <v>333</v>
      </c>
      <c r="C2000" s="56" t="s">
        <v>10</v>
      </c>
      <c r="D2000" s="57">
        <v>1775</v>
      </c>
      <c r="E2000" s="57">
        <v>1775</v>
      </c>
      <c r="F2000" s="57">
        <v>0</v>
      </c>
    </row>
    <row r="2001" spans="1:6" x14ac:dyDescent="0.3">
      <c r="A2001" s="43" t="str">
        <f t="shared" si="31"/>
        <v>A</v>
      </c>
      <c r="B2001" s="59" t="s">
        <v>333</v>
      </c>
      <c r="C2001" s="60" t="s">
        <v>14</v>
      </c>
      <c r="D2001" s="61">
        <v>1775</v>
      </c>
      <c r="E2001" s="61">
        <v>1775</v>
      </c>
      <c r="F2001" s="61">
        <v>0</v>
      </c>
    </row>
    <row r="2002" spans="1:6" x14ac:dyDescent="0.3">
      <c r="A2002" s="43" t="str">
        <f t="shared" si="31"/>
        <v>A</v>
      </c>
      <c r="B2002" s="55" t="s">
        <v>333</v>
      </c>
      <c r="C2002" s="56" t="s">
        <v>17</v>
      </c>
      <c r="D2002" s="57">
        <v>30</v>
      </c>
      <c r="E2002" s="57">
        <v>30</v>
      </c>
      <c r="F2002" s="57">
        <v>0</v>
      </c>
    </row>
    <row r="2003" spans="1:6" ht="33" thickBot="1" x14ac:dyDescent="0.35">
      <c r="A2003" s="43" t="str">
        <f t="shared" si="31"/>
        <v>A</v>
      </c>
      <c r="B2003" s="44" t="s">
        <v>941</v>
      </c>
      <c r="C2003" s="45" t="s">
        <v>942</v>
      </c>
      <c r="D2003" s="63">
        <v>100</v>
      </c>
      <c r="E2003" s="63">
        <v>100</v>
      </c>
      <c r="F2003" s="63">
        <v>0</v>
      </c>
    </row>
    <row r="2004" spans="1:6" ht="15" thickTop="1" x14ac:dyDescent="0.3">
      <c r="A2004" s="43" t="str">
        <f t="shared" si="31"/>
        <v>A</v>
      </c>
      <c r="B2004" s="55" t="s">
        <v>333</v>
      </c>
      <c r="C2004" s="56" t="s">
        <v>10</v>
      </c>
      <c r="D2004" s="57">
        <v>100</v>
      </c>
      <c r="E2004" s="57">
        <v>100</v>
      </c>
      <c r="F2004" s="57">
        <v>0</v>
      </c>
    </row>
    <row r="2005" spans="1:6" x14ac:dyDescent="0.3">
      <c r="A2005" s="43" t="str">
        <f t="shared" si="31"/>
        <v>A</v>
      </c>
      <c r="B2005" s="59" t="s">
        <v>333</v>
      </c>
      <c r="C2005" s="60" t="s">
        <v>14</v>
      </c>
      <c r="D2005" s="61">
        <v>100</v>
      </c>
      <c r="E2005" s="61">
        <v>100</v>
      </c>
      <c r="F2005" s="61">
        <v>0</v>
      </c>
    </row>
    <row r="2006" spans="1:6" ht="33" thickBot="1" x14ac:dyDescent="0.35">
      <c r="A2006" s="43" t="str">
        <f t="shared" si="31"/>
        <v>A</v>
      </c>
      <c r="B2006" s="44" t="s">
        <v>943</v>
      </c>
      <c r="C2006" s="45" t="s">
        <v>944</v>
      </c>
      <c r="D2006" s="63">
        <v>1800</v>
      </c>
      <c r="E2006" s="63">
        <v>1800</v>
      </c>
      <c r="F2006" s="63">
        <v>0</v>
      </c>
    </row>
    <row r="2007" spans="1:6" ht="15" thickTop="1" x14ac:dyDescent="0.3">
      <c r="A2007" s="43" t="str">
        <f t="shared" si="31"/>
        <v>A</v>
      </c>
      <c r="B2007" s="55" t="s">
        <v>333</v>
      </c>
      <c r="C2007" s="56" t="s">
        <v>10</v>
      </c>
      <c r="D2007" s="57">
        <v>1800</v>
      </c>
      <c r="E2007" s="57">
        <v>1800</v>
      </c>
      <c r="F2007" s="57">
        <v>0</v>
      </c>
    </row>
    <row r="2008" spans="1:6" x14ac:dyDescent="0.3">
      <c r="A2008" s="43" t="str">
        <f t="shared" si="31"/>
        <v>A</v>
      </c>
      <c r="B2008" s="59" t="s">
        <v>333</v>
      </c>
      <c r="C2008" s="60" t="s">
        <v>14</v>
      </c>
      <c r="D2008" s="61">
        <v>1800</v>
      </c>
      <c r="E2008" s="61">
        <v>1800</v>
      </c>
      <c r="F2008" s="61">
        <v>0</v>
      </c>
    </row>
    <row r="2009" spans="1:6" ht="33" thickBot="1" x14ac:dyDescent="0.35">
      <c r="A2009" s="43" t="str">
        <f t="shared" si="31"/>
        <v>A</v>
      </c>
      <c r="B2009" s="44" t="s">
        <v>945</v>
      </c>
      <c r="C2009" s="45" t="s">
        <v>946</v>
      </c>
      <c r="D2009" s="63">
        <v>500</v>
      </c>
      <c r="E2009" s="63">
        <v>500</v>
      </c>
      <c r="F2009" s="63">
        <v>0</v>
      </c>
    </row>
    <row r="2010" spans="1:6" ht="15" thickTop="1" x14ac:dyDescent="0.3">
      <c r="A2010" s="43" t="str">
        <f t="shared" si="31"/>
        <v>A</v>
      </c>
      <c r="B2010" s="55" t="s">
        <v>333</v>
      </c>
      <c r="C2010" s="56" t="s">
        <v>10</v>
      </c>
      <c r="D2010" s="57">
        <v>347</v>
      </c>
      <c r="E2010" s="57">
        <v>347</v>
      </c>
      <c r="F2010" s="57">
        <v>0</v>
      </c>
    </row>
    <row r="2011" spans="1:6" x14ac:dyDescent="0.3">
      <c r="A2011" s="43" t="str">
        <f t="shared" si="31"/>
        <v>A</v>
      </c>
      <c r="B2011" s="59" t="s">
        <v>333</v>
      </c>
      <c r="C2011" s="60" t="s">
        <v>13</v>
      </c>
      <c r="D2011" s="61">
        <v>47</v>
      </c>
      <c r="E2011" s="61">
        <v>47</v>
      </c>
      <c r="F2011" s="61">
        <v>0</v>
      </c>
    </row>
    <row r="2012" spans="1:6" x14ac:dyDescent="0.3">
      <c r="A2012" s="43" t="str">
        <f t="shared" si="31"/>
        <v>A</v>
      </c>
      <c r="B2012" s="59" t="s">
        <v>333</v>
      </c>
      <c r="C2012" s="60" t="s">
        <v>14</v>
      </c>
      <c r="D2012" s="61">
        <v>300</v>
      </c>
      <c r="E2012" s="61">
        <v>300</v>
      </c>
      <c r="F2012" s="61">
        <v>0</v>
      </c>
    </row>
    <row r="2013" spans="1:6" x14ac:dyDescent="0.3">
      <c r="A2013" s="43" t="str">
        <f t="shared" si="31"/>
        <v>A</v>
      </c>
      <c r="B2013" s="55" t="s">
        <v>333</v>
      </c>
      <c r="C2013" s="56" t="s">
        <v>17</v>
      </c>
      <c r="D2013" s="57">
        <v>120</v>
      </c>
      <c r="E2013" s="57">
        <v>120</v>
      </c>
      <c r="F2013" s="57">
        <v>0</v>
      </c>
    </row>
    <row r="2014" spans="1:6" x14ac:dyDescent="0.3">
      <c r="A2014" s="43" t="str">
        <f t="shared" si="31"/>
        <v>A</v>
      </c>
      <c r="B2014" s="55" t="s">
        <v>333</v>
      </c>
      <c r="C2014" s="56" t="s">
        <v>21</v>
      </c>
      <c r="D2014" s="57">
        <v>33</v>
      </c>
      <c r="E2014" s="57">
        <v>33</v>
      </c>
      <c r="F2014" s="57">
        <v>0</v>
      </c>
    </row>
    <row r="2015" spans="1:6" ht="33" thickBot="1" x14ac:dyDescent="0.35">
      <c r="A2015" s="43" t="str">
        <f t="shared" si="31"/>
        <v>A</v>
      </c>
      <c r="B2015" s="44" t="s">
        <v>947</v>
      </c>
      <c r="C2015" s="45" t="s">
        <v>948</v>
      </c>
      <c r="D2015" s="63">
        <v>653</v>
      </c>
      <c r="E2015" s="63">
        <v>653</v>
      </c>
      <c r="F2015" s="63">
        <v>0</v>
      </c>
    </row>
    <row r="2016" spans="1:6" ht="15" thickTop="1" x14ac:dyDescent="0.3">
      <c r="A2016" s="43" t="str">
        <f t="shared" si="31"/>
        <v>A</v>
      </c>
      <c r="B2016" s="55" t="s">
        <v>333</v>
      </c>
      <c r="C2016" s="56" t="s">
        <v>10</v>
      </c>
      <c r="D2016" s="57">
        <v>653</v>
      </c>
      <c r="E2016" s="57">
        <v>653</v>
      </c>
      <c r="F2016" s="57">
        <v>0</v>
      </c>
    </row>
    <row r="2017" spans="1:6" x14ac:dyDescent="0.3">
      <c r="A2017" s="43" t="str">
        <f t="shared" si="31"/>
        <v>A</v>
      </c>
      <c r="B2017" s="59" t="s">
        <v>333</v>
      </c>
      <c r="C2017" s="60" t="s">
        <v>14</v>
      </c>
      <c r="D2017" s="61">
        <v>653</v>
      </c>
      <c r="E2017" s="61">
        <v>653</v>
      </c>
      <c r="F2017" s="61">
        <v>0</v>
      </c>
    </row>
    <row r="2018" spans="1:6" ht="33" thickBot="1" x14ac:dyDescent="0.35">
      <c r="A2018" s="43" t="str">
        <f t="shared" si="31"/>
        <v>A</v>
      </c>
      <c r="B2018" s="44" t="s">
        <v>949</v>
      </c>
      <c r="C2018" s="45" t="s">
        <v>950</v>
      </c>
      <c r="D2018" s="63">
        <v>30130.54221</v>
      </c>
      <c r="E2018" s="63">
        <v>11299.290429999999</v>
      </c>
      <c r="F2018" s="63">
        <v>18831.251780000002</v>
      </c>
    </row>
    <row r="2019" spans="1:6" ht="15" thickTop="1" x14ac:dyDescent="0.3">
      <c r="A2019" s="43" t="str">
        <f t="shared" si="31"/>
        <v>A</v>
      </c>
      <c r="B2019" s="55" t="s">
        <v>333</v>
      </c>
      <c r="C2019" s="56" t="s">
        <v>10</v>
      </c>
      <c r="D2019" s="57">
        <v>27261.335520000001</v>
      </c>
      <c r="E2019" s="57">
        <v>9799.5474299999987</v>
      </c>
      <c r="F2019" s="57">
        <v>17461.788090000002</v>
      </c>
    </row>
    <row r="2020" spans="1:6" x14ac:dyDescent="0.3">
      <c r="A2020" s="43" t="str">
        <f t="shared" si="31"/>
        <v>A</v>
      </c>
      <c r="B2020" s="59" t="s">
        <v>333</v>
      </c>
      <c r="C2020" s="60" t="s">
        <v>11</v>
      </c>
      <c r="D2020" s="61">
        <v>12778.156370000001</v>
      </c>
      <c r="E2020" s="61">
        <v>0</v>
      </c>
      <c r="F2020" s="61">
        <v>12778.156370000001</v>
      </c>
    </row>
    <row r="2021" spans="1:6" x14ac:dyDescent="0.3">
      <c r="A2021" s="43" t="str">
        <f t="shared" si="31"/>
        <v>A</v>
      </c>
      <c r="B2021" s="59" t="s">
        <v>333</v>
      </c>
      <c r="C2021" s="60" t="s">
        <v>12</v>
      </c>
      <c r="D2021" s="61">
        <v>12228.51369</v>
      </c>
      <c r="E2021" s="61">
        <v>8551.9372399999993</v>
      </c>
      <c r="F2021" s="61">
        <v>3676.57645</v>
      </c>
    </row>
    <row r="2022" spans="1:6" x14ac:dyDescent="0.3">
      <c r="A2022" s="43" t="str">
        <f t="shared" si="31"/>
        <v>A</v>
      </c>
      <c r="B2022" s="59" t="s">
        <v>333</v>
      </c>
      <c r="C2022" s="60" t="s">
        <v>2</v>
      </c>
      <c r="D2022" s="61">
        <v>17.415890000000001</v>
      </c>
      <c r="E2022" s="61">
        <v>0</v>
      </c>
      <c r="F2022" s="61">
        <v>17.415890000000001</v>
      </c>
    </row>
    <row r="2023" spans="1:6" x14ac:dyDescent="0.3">
      <c r="A2023" s="43" t="str">
        <f t="shared" si="31"/>
        <v>A</v>
      </c>
      <c r="B2023" s="59" t="s">
        <v>333</v>
      </c>
      <c r="C2023" s="60" t="s">
        <v>15</v>
      </c>
      <c r="D2023" s="61">
        <v>229.03309999999999</v>
      </c>
      <c r="E2023" s="61">
        <v>0</v>
      </c>
      <c r="F2023" s="61">
        <v>229.03309999999999</v>
      </c>
    </row>
    <row r="2024" spans="1:6" x14ac:dyDescent="0.3">
      <c r="A2024" s="43" t="str">
        <f t="shared" si="31"/>
        <v>A</v>
      </c>
      <c r="B2024" s="59" t="s">
        <v>333</v>
      </c>
      <c r="C2024" s="60" t="s">
        <v>16</v>
      </c>
      <c r="D2024" s="61">
        <v>2008.2164700000001</v>
      </c>
      <c r="E2024" s="61">
        <v>1247.6101900000001</v>
      </c>
      <c r="F2024" s="61">
        <v>760.60627999999997</v>
      </c>
    </row>
    <row r="2025" spans="1:6" x14ac:dyDescent="0.3">
      <c r="A2025" s="43" t="str">
        <f t="shared" si="31"/>
        <v>A</v>
      </c>
      <c r="B2025" s="55" t="s">
        <v>333</v>
      </c>
      <c r="C2025" s="56" t="s">
        <v>17</v>
      </c>
      <c r="D2025" s="57">
        <v>2869.20669</v>
      </c>
      <c r="E2025" s="57">
        <v>1499.7429999999999</v>
      </c>
      <c r="F2025" s="57">
        <v>1369.46369</v>
      </c>
    </row>
    <row r="2026" spans="1:6" ht="33" thickBot="1" x14ac:dyDescent="0.35">
      <c r="A2026" s="43" t="str">
        <f t="shared" si="31"/>
        <v>A</v>
      </c>
      <c r="B2026" s="44" t="s">
        <v>951</v>
      </c>
      <c r="C2026" s="45" t="s">
        <v>952</v>
      </c>
      <c r="D2026" s="63">
        <v>14049.128560000001</v>
      </c>
      <c r="E2026" s="63">
        <v>13412.276860000002</v>
      </c>
      <c r="F2026" s="63">
        <v>636.85170000000005</v>
      </c>
    </row>
    <row r="2027" spans="1:6" ht="15" thickTop="1" x14ac:dyDescent="0.3">
      <c r="A2027" s="43" t="str">
        <f t="shared" si="31"/>
        <v>A</v>
      </c>
      <c r="B2027" s="55" t="s">
        <v>333</v>
      </c>
      <c r="C2027" s="56" t="s">
        <v>10</v>
      </c>
      <c r="D2027" s="57">
        <v>13348.2299</v>
      </c>
      <c r="E2027" s="57">
        <v>12716.3182</v>
      </c>
      <c r="F2027" s="57">
        <v>631.9117</v>
      </c>
    </row>
    <row r="2028" spans="1:6" x14ac:dyDescent="0.3">
      <c r="A2028" s="43" t="str">
        <f t="shared" si="31"/>
        <v>A</v>
      </c>
      <c r="B2028" s="59" t="s">
        <v>333</v>
      </c>
      <c r="C2028" s="60" t="s">
        <v>11</v>
      </c>
      <c r="D2028" s="61">
        <v>5022.9804899999999</v>
      </c>
      <c r="E2028" s="61">
        <v>5022.9804899999999</v>
      </c>
      <c r="F2028" s="61">
        <v>0</v>
      </c>
    </row>
    <row r="2029" spans="1:6" x14ac:dyDescent="0.3">
      <c r="A2029" s="43" t="str">
        <f t="shared" si="31"/>
        <v>A</v>
      </c>
      <c r="B2029" s="59" t="s">
        <v>333</v>
      </c>
      <c r="C2029" s="60" t="s">
        <v>12</v>
      </c>
      <c r="D2029" s="61">
        <v>8110.2048899999991</v>
      </c>
      <c r="E2029" s="61">
        <v>7525.7267599999996</v>
      </c>
      <c r="F2029" s="61">
        <v>584.47812999999996</v>
      </c>
    </row>
    <row r="2030" spans="1:6" x14ac:dyDescent="0.3">
      <c r="A2030" s="43" t="str">
        <f t="shared" si="31"/>
        <v>A</v>
      </c>
      <c r="B2030" s="59" t="s">
        <v>333</v>
      </c>
      <c r="C2030" s="60" t="s">
        <v>15</v>
      </c>
      <c r="D2030" s="61">
        <v>152.75573000000003</v>
      </c>
      <c r="E2030" s="61">
        <v>152.75573000000003</v>
      </c>
      <c r="F2030" s="61">
        <v>0</v>
      </c>
    </row>
    <row r="2031" spans="1:6" x14ac:dyDescent="0.3">
      <c r="A2031" s="43" t="str">
        <f t="shared" si="31"/>
        <v>A</v>
      </c>
      <c r="B2031" s="59" t="s">
        <v>333</v>
      </c>
      <c r="C2031" s="60" t="s">
        <v>16</v>
      </c>
      <c r="D2031" s="61">
        <v>62.288790000000006</v>
      </c>
      <c r="E2031" s="61">
        <v>14.855219999999999</v>
      </c>
      <c r="F2031" s="61">
        <v>47.433570000000003</v>
      </c>
    </row>
    <row r="2032" spans="1:6" x14ac:dyDescent="0.3">
      <c r="A2032" s="43" t="str">
        <f t="shared" si="31"/>
        <v>A</v>
      </c>
      <c r="B2032" s="55" t="s">
        <v>333</v>
      </c>
      <c r="C2032" s="56" t="s">
        <v>17</v>
      </c>
      <c r="D2032" s="57">
        <v>700.89866000000006</v>
      </c>
      <c r="E2032" s="57">
        <v>695.95866000000001</v>
      </c>
      <c r="F2032" s="57">
        <v>4.9400000000000004</v>
      </c>
    </row>
    <row r="2033" spans="1:6" ht="16.8" thickBot="1" x14ac:dyDescent="0.35">
      <c r="A2033" s="43" t="str">
        <f t="shared" si="31"/>
        <v>A</v>
      </c>
      <c r="B2033" s="44" t="s">
        <v>953</v>
      </c>
      <c r="C2033" s="45" t="s">
        <v>954</v>
      </c>
      <c r="D2033" s="63">
        <v>7032.6045800000002</v>
      </c>
      <c r="E2033" s="63">
        <v>6395.75288</v>
      </c>
      <c r="F2033" s="63">
        <v>636.85170000000005</v>
      </c>
    </row>
    <row r="2034" spans="1:6" ht="15" thickTop="1" x14ac:dyDescent="0.3">
      <c r="A2034" s="43" t="str">
        <f t="shared" si="31"/>
        <v>A</v>
      </c>
      <c r="B2034" s="55" t="s">
        <v>333</v>
      </c>
      <c r="C2034" s="56" t="s">
        <v>10</v>
      </c>
      <c r="D2034" s="57">
        <v>6984.37961</v>
      </c>
      <c r="E2034" s="57">
        <v>6352.4679100000003</v>
      </c>
      <c r="F2034" s="57">
        <v>631.9117</v>
      </c>
    </row>
    <row r="2035" spans="1:6" x14ac:dyDescent="0.3">
      <c r="A2035" s="43" t="str">
        <f t="shared" si="31"/>
        <v>A</v>
      </c>
      <c r="B2035" s="59" t="s">
        <v>333</v>
      </c>
      <c r="C2035" s="60" t="s">
        <v>11</v>
      </c>
      <c r="D2035" s="61">
        <v>5022.9804899999999</v>
      </c>
      <c r="E2035" s="61">
        <v>5022.9804899999999</v>
      </c>
      <c r="F2035" s="61">
        <v>0</v>
      </c>
    </row>
    <row r="2036" spans="1:6" x14ac:dyDescent="0.3">
      <c r="A2036" s="43" t="str">
        <f t="shared" si="31"/>
        <v>A</v>
      </c>
      <c r="B2036" s="59" t="s">
        <v>333</v>
      </c>
      <c r="C2036" s="60" t="s">
        <v>12</v>
      </c>
      <c r="D2036" s="61">
        <v>1769.16707</v>
      </c>
      <c r="E2036" s="61">
        <v>1184.68894</v>
      </c>
      <c r="F2036" s="61">
        <v>584.47812999999996</v>
      </c>
    </row>
    <row r="2037" spans="1:6" x14ac:dyDescent="0.3">
      <c r="A2037" s="43" t="str">
        <f t="shared" si="31"/>
        <v>A</v>
      </c>
      <c r="B2037" s="59" t="s">
        <v>333</v>
      </c>
      <c r="C2037" s="60" t="s">
        <v>15</v>
      </c>
      <c r="D2037" s="61">
        <v>129.94326000000001</v>
      </c>
      <c r="E2037" s="61">
        <v>129.94326000000001</v>
      </c>
      <c r="F2037" s="61">
        <v>0</v>
      </c>
    </row>
    <row r="2038" spans="1:6" x14ac:dyDescent="0.3">
      <c r="A2038" s="43" t="str">
        <f t="shared" si="31"/>
        <v>A</v>
      </c>
      <c r="B2038" s="59" t="s">
        <v>333</v>
      </c>
      <c r="C2038" s="60" t="s">
        <v>16</v>
      </c>
      <c r="D2038" s="61">
        <v>62.288790000000006</v>
      </c>
      <c r="E2038" s="61">
        <v>14.855219999999999</v>
      </c>
      <c r="F2038" s="61">
        <v>47.433570000000003</v>
      </c>
    </row>
    <row r="2039" spans="1:6" x14ac:dyDescent="0.3">
      <c r="A2039" s="43" t="str">
        <f t="shared" si="31"/>
        <v>A</v>
      </c>
      <c r="B2039" s="55" t="s">
        <v>333</v>
      </c>
      <c r="C2039" s="56" t="s">
        <v>17</v>
      </c>
      <c r="D2039" s="57">
        <v>48.224969999999999</v>
      </c>
      <c r="E2039" s="57">
        <v>43.284970000000001</v>
      </c>
      <c r="F2039" s="57">
        <v>4.9400000000000004</v>
      </c>
    </row>
    <row r="2040" spans="1:6" ht="16.8" thickBot="1" x14ac:dyDescent="0.35">
      <c r="A2040" s="43" t="str">
        <f t="shared" si="31"/>
        <v>A</v>
      </c>
      <c r="B2040" s="44" t="s">
        <v>955</v>
      </c>
      <c r="C2040" s="45" t="s">
        <v>956</v>
      </c>
      <c r="D2040" s="63">
        <v>5974.8965600000001</v>
      </c>
      <c r="E2040" s="63">
        <v>5974.8965600000001</v>
      </c>
      <c r="F2040" s="63">
        <v>0</v>
      </c>
    </row>
    <row r="2041" spans="1:6" ht="15" thickTop="1" x14ac:dyDescent="0.3">
      <c r="A2041" s="43" t="str">
        <f t="shared" si="31"/>
        <v>A</v>
      </c>
      <c r="B2041" s="55" t="s">
        <v>333</v>
      </c>
      <c r="C2041" s="56" t="s">
        <v>10</v>
      </c>
      <c r="D2041" s="57">
        <v>5524.6028699999997</v>
      </c>
      <c r="E2041" s="57">
        <v>5524.6028699999997</v>
      </c>
      <c r="F2041" s="57">
        <v>0</v>
      </c>
    </row>
    <row r="2042" spans="1:6" x14ac:dyDescent="0.3">
      <c r="A2042" s="43" t="str">
        <f t="shared" si="31"/>
        <v>A</v>
      </c>
      <c r="B2042" s="59" t="s">
        <v>333</v>
      </c>
      <c r="C2042" s="60" t="s">
        <v>12</v>
      </c>
      <c r="D2042" s="61">
        <v>5512.4431799999993</v>
      </c>
      <c r="E2042" s="61">
        <v>5512.4431799999993</v>
      </c>
      <c r="F2042" s="61">
        <v>0</v>
      </c>
    </row>
    <row r="2043" spans="1:6" x14ac:dyDescent="0.3">
      <c r="A2043" s="43" t="str">
        <f t="shared" si="31"/>
        <v>A</v>
      </c>
      <c r="B2043" s="59" t="s">
        <v>333</v>
      </c>
      <c r="C2043" s="60" t="s">
        <v>15</v>
      </c>
      <c r="D2043" s="61">
        <v>12.159689999999999</v>
      </c>
      <c r="E2043" s="61">
        <v>12.159689999999999</v>
      </c>
      <c r="F2043" s="61">
        <v>0</v>
      </c>
    </row>
    <row r="2044" spans="1:6" x14ac:dyDescent="0.3">
      <c r="A2044" s="43" t="str">
        <f t="shared" si="31"/>
        <v>A</v>
      </c>
      <c r="B2044" s="55" t="s">
        <v>333</v>
      </c>
      <c r="C2044" s="56" t="s">
        <v>17</v>
      </c>
      <c r="D2044" s="57">
        <v>450.29369000000003</v>
      </c>
      <c r="E2044" s="57">
        <v>450.29369000000003</v>
      </c>
      <c r="F2044" s="57">
        <v>0</v>
      </c>
    </row>
    <row r="2045" spans="1:6" ht="16.8" thickBot="1" x14ac:dyDescent="0.35">
      <c r="A2045" s="43" t="str">
        <f t="shared" si="31"/>
        <v>A</v>
      </c>
      <c r="B2045" s="44" t="s">
        <v>957</v>
      </c>
      <c r="C2045" s="45" t="s">
        <v>958</v>
      </c>
      <c r="D2045" s="63">
        <v>1041.62742</v>
      </c>
      <c r="E2045" s="63">
        <v>1041.62742</v>
      </c>
      <c r="F2045" s="63">
        <v>0</v>
      </c>
    </row>
    <row r="2046" spans="1:6" ht="15" thickTop="1" x14ac:dyDescent="0.3">
      <c r="A2046" s="43" t="str">
        <f t="shared" si="31"/>
        <v>A</v>
      </c>
      <c r="B2046" s="55" t="s">
        <v>333</v>
      </c>
      <c r="C2046" s="56" t="s">
        <v>10</v>
      </c>
      <c r="D2046" s="57">
        <v>839.24742000000003</v>
      </c>
      <c r="E2046" s="57">
        <v>839.24742000000003</v>
      </c>
      <c r="F2046" s="57">
        <v>0</v>
      </c>
    </row>
    <row r="2047" spans="1:6" x14ac:dyDescent="0.3">
      <c r="A2047" s="43" t="str">
        <f t="shared" si="31"/>
        <v>A</v>
      </c>
      <c r="B2047" s="59" t="s">
        <v>333</v>
      </c>
      <c r="C2047" s="60" t="s">
        <v>12</v>
      </c>
      <c r="D2047" s="61">
        <v>828.59464000000003</v>
      </c>
      <c r="E2047" s="61">
        <v>828.59464000000003</v>
      </c>
      <c r="F2047" s="61">
        <v>0</v>
      </c>
    </row>
    <row r="2048" spans="1:6" x14ac:dyDescent="0.3">
      <c r="A2048" s="43" t="str">
        <f t="shared" si="31"/>
        <v>A</v>
      </c>
      <c r="B2048" s="59" t="s">
        <v>333</v>
      </c>
      <c r="C2048" s="60" t="s">
        <v>15</v>
      </c>
      <c r="D2048" s="61">
        <v>10.65278</v>
      </c>
      <c r="E2048" s="61">
        <v>10.65278</v>
      </c>
      <c r="F2048" s="61">
        <v>0</v>
      </c>
    </row>
    <row r="2049" spans="1:6" x14ac:dyDescent="0.3">
      <c r="A2049" s="43" t="str">
        <f t="shared" si="31"/>
        <v>A</v>
      </c>
      <c r="B2049" s="55" t="s">
        <v>333</v>
      </c>
      <c r="C2049" s="56" t="s">
        <v>17</v>
      </c>
      <c r="D2049" s="57">
        <v>202.38</v>
      </c>
      <c r="E2049" s="57">
        <v>202.38</v>
      </c>
      <c r="F2049" s="57">
        <v>0</v>
      </c>
    </row>
    <row r="2050" spans="1:6" ht="16.8" thickBot="1" x14ac:dyDescent="0.35">
      <c r="A2050" s="43" t="str">
        <f t="shared" si="31"/>
        <v>A</v>
      </c>
      <c r="B2050" s="44" t="s">
        <v>959</v>
      </c>
      <c r="C2050" s="45" t="s">
        <v>308</v>
      </c>
      <c r="D2050" s="63">
        <v>4391.5767400000004</v>
      </c>
      <c r="E2050" s="63">
        <v>4084.3511600000002</v>
      </c>
      <c r="F2050" s="63">
        <v>307.22557999999998</v>
      </c>
    </row>
    <row r="2051" spans="1:6" ht="15" thickTop="1" x14ac:dyDescent="0.3">
      <c r="A2051" s="43" t="str">
        <f t="shared" si="31"/>
        <v>A</v>
      </c>
      <c r="B2051" s="55" t="s">
        <v>333</v>
      </c>
      <c r="C2051" s="56" t="s">
        <v>10</v>
      </c>
      <c r="D2051" s="57">
        <v>4367.7617399999999</v>
      </c>
      <c r="E2051" s="57">
        <v>4084.3511600000002</v>
      </c>
      <c r="F2051" s="57">
        <v>283.41057999999998</v>
      </c>
    </row>
    <row r="2052" spans="1:6" x14ac:dyDescent="0.3">
      <c r="A2052" s="43" t="str">
        <f t="shared" ref="A2052:A2115" si="32">IF(OR(D2052&lt;&gt;0,),"A","B")</f>
        <v>A</v>
      </c>
      <c r="B2052" s="59" t="s">
        <v>333</v>
      </c>
      <c r="C2052" s="60" t="s">
        <v>11</v>
      </c>
      <c r="D2052" s="61">
        <v>2151.6163999999999</v>
      </c>
      <c r="E2052" s="61">
        <v>1992.9583</v>
      </c>
      <c r="F2052" s="61">
        <v>158.65809999999999</v>
      </c>
    </row>
    <row r="2053" spans="1:6" x14ac:dyDescent="0.3">
      <c r="A2053" s="43" t="str">
        <f t="shared" si="32"/>
        <v>A</v>
      </c>
      <c r="B2053" s="59" t="s">
        <v>333</v>
      </c>
      <c r="C2053" s="60" t="s">
        <v>12</v>
      </c>
      <c r="D2053" s="61">
        <v>509.73996</v>
      </c>
      <c r="E2053" s="61">
        <v>443.02764999999999</v>
      </c>
      <c r="F2053" s="61">
        <v>66.712310000000002</v>
      </c>
    </row>
    <row r="2054" spans="1:6" x14ac:dyDescent="0.3">
      <c r="A2054" s="43" t="str">
        <f t="shared" si="32"/>
        <v>A</v>
      </c>
      <c r="B2054" s="59" t="s">
        <v>333</v>
      </c>
      <c r="C2054" s="60" t="s">
        <v>2</v>
      </c>
      <c r="D2054" s="61">
        <v>10.955730000000001</v>
      </c>
      <c r="E2054" s="61">
        <v>0</v>
      </c>
      <c r="F2054" s="61">
        <v>10.955730000000001</v>
      </c>
    </row>
    <row r="2055" spans="1:6" x14ac:dyDescent="0.3">
      <c r="A2055" s="43" t="str">
        <f t="shared" si="32"/>
        <v>A</v>
      </c>
      <c r="B2055" s="59" t="s">
        <v>333</v>
      </c>
      <c r="C2055" s="60" t="s">
        <v>15</v>
      </c>
      <c r="D2055" s="61">
        <v>5.2581600000000002</v>
      </c>
      <c r="E2055" s="61">
        <v>0</v>
      </c>
      <c r="F2055" s="61">
        <v>5.2581600000000002</v>
      </c>
    </row>
    <row r="2056" spans="1:6" x14ac:dyDescent="0.3">
      <c r="A2056" s="43" t="str">
        <f t="shared" si="32"/>
        <v>A</v>
      </c>
      <c r="B2056" s="59" t="s">
        <v>333</v>
      </c>
      <c r="C2056" s="60" t="s">
        <v>16</v>
      </c>
      <c r="D2056" s="61">
        <v>1690.1914899999999</v>
      </c>
      <c r="E2056" s="61">
        <v>1648.3652099999999</v>
      </c>
      <c r="F2056" s="61">
        <v>41.826279999999997</v>
      </c>
    </row>
    <row r="2057" spans="1:6" x14ac:dyDescent="0.3">
      <c r="A2057" s="43" t="str">
        <f t="shared" si="32"/>
        <v>A</v>
      </c>
      <c r="B2057" s="55" t="s">
        <v>333</v>
      </c>
      <c r="C2057" s="56" t="s">
        <v>17</v>
      </c>
      <c r="D2057" s="57">
        <v>23.815000000000001</v>
      </c>
      <c r="E2057" s="57">
        <v>0</v>
      </c>
      <c r="F2057" s="57">
        <v>23.815000000000001</v>
      </c>
    </row>
    <row r="2058" spans="1:6" ht="16.8" thickBot="1" x14ac:dyDescent="0.35">
      <c r="A2058" s="43" t="str">
        <f t="shared" si="32"/>
        <v>A</v>
      </c>
      <c r="B2058" s="44" t="s">
        <v>960</v>
      </c>
      <c r="C2058" s="45" t="s">
        <v>961</v>
      </c>
      <c r="D2058" s="63">
        <v>2108.1474000000003</v>
      </c>
      <c r="E2058" s="63">
        <v>1698.4171600000002</v>
      </c>
      <c r="F2058" s="63">
        <v>409.73023999999998</v>
      </c>
    </row>
    <row r="2059" spans="1:6" ht="15" thickTop="1" x14ac:dyDescent="0.3">
      <c r="A2059" s="43" t="str">
        <f t="shared" si="32"/>
        <v>A</v>
      </c>
      <c r="B2059" s="55" t="s">
        <v>333</v>
      </c>
      <c r="C2059" s="56" t="s">
        <v>10</v>
      </c>
      <c r="D2059" s="57">
        <v>2087.8812900000003</v>
      </c>
      <c r="E2059" s="57">
        <v>1689.1510500000002</v>
      </c>
      <c r="F2059" s="57">
        <v>398.73023999999998</v>
      </c>
    </row>
    <row r="2060" spans="1:6" x14ac:dyDescent="0.3">
      <c r="A2060" s="43" t="str">
        <f t="shared" si="32"/>
        <v>A</v>
      </c>
      <c r="B2060" s="59" t="s">
        <v>333</v>
      </c>
      <c r="C2060" s="60" t="s">
        <v>11</v>
      </c>
      <c r="D2060" s="61">
        <v>851.76910000000009</v>
      </c>
      <c r="E2060" s="61">
        <v>791.71900000000005</v>
      </c>
      <c r="F2060" s="61">
        <v>60.0501</v>
      </c>
    </row>
    <row r="2061" spans="1:6" x14ac:dyDescent="0.3">
      <c r="A2061" s="43" t="str">
        <f t="shared" si="32"/>
        <v>A</v>
      </c>
      <c r="B2061" s="59" t="s">
        <v>333</v>
      </c>
      <c r="C2061" s="60" t="s">
        <v>12</v>
      </c>
      <c r="D2061" s="61">
        <v>1156.85689</v>
      </c>
      <c r="E2061" s="61">
        <v>839.0367399999999</v>
      </c>
      <c r="F2061" s="61">
        <v>317.82015000000001</v>
      </c>
    </row>
    <row r="2062" spans="1:6" x14ac:dyDescent="0.3">
      <c r="A2062" s="43" t="str">
        <f t="shared" si="32"/>
        <v>A</v>
      </c>
      <c r="B2062" s="59" t="s">
        <v>333</v>
      </c>
      <c r="C2062" s="60" t="s">
        <v>14</v>
      </c>
      <c r="D2062" s="61">
        <v>28.91</v>
      </c>
      <c r="E2062" s="61">
        <v>28.91</v>
      </c>
      <c r="F2062" s="61">
        <v>0</v>
      </c>
    </row>
    <row r="2063" spans="1:6" x14ac:dyDescent="0.3">
      <c r="A2063" s="43" t="str">
        <f t="shared" si="32"/>
        <v>A</v>
      </c>
      <c r="B2063" s="59" t="s">
        <v>333</v>
      </c>
      <c r="C2063" s="60" t="s">
        <v>2</v>
      </c>
      <c r="D2063" s="61">
        <v>22.04851</v>
      </c>
      <c r="E2063" s="61">
        <v>22.04851</v>
      </c>
      <c r="F2063" s="61">
        <v>0</v>
      </c>
    </row>
    <row r="2064" spans="1:6" x14ac:dyDescent="0.3">
      <c r="A2064" s="43" t="str">
        <f t="shared" si="32"/>
        <v>A</v>
      </c>
      <c r="B2064" s="59" t="s">
        <v>333</v>
      </c>
      <c r="C2064" s="60" t="s">
        <v>15</v>
      </c>
      <c r="D2064" s="61">
        <v>0.47499999999999998</v>
      </c>
      <c r="E2064" s="61">
        <v>0.47499999999999998</v>
      </c>
      <c r="F2064" s="61">
        <v>0</v>
      </c>
    </row>
    <row r="2065" spans="1:6" x14ac:dyDescent="0.3">
      <c r="A2065" s="43" t="str">
        <f t="shared" si="32"/>
        <v>A</v>
      </c>
      <c r="B2065" s="59" t="s">
        <v>333</v>
      </c>
      <c r="C2065" s="60" t="s">
        <v>16</v>
      </c>
      <c r="D2065" s="61">
        <v>27.82179</v>
      </c>
      <c r="E2065" s="61">
        <v>6.9618000000000002</v>
      </c>
      <c r="F2065" s="61">
        <v>20.85999</v>
      </c>
    </row>
    <row r="2066" spans="1:6" x14ac:dyDescent="0.3">
      <c r="A2066" s="43" t="str">
        <f t="shared" si="32"/>
        <v>A</v>
      </c>
      <c r="B2066" s="55" t="s">
        <v>333</v>
      </c>
      <c r="C2066" s="56" t="s">
        <v>17</v>
      </c>
      <c r="D2066" s="57">
        <v>20.266109999999998</v>
      </c>
      <c r="E2066" s="57">
        <v>9.2661099999999994</v>
      </c>
      <c r="F2066" s="57">
        <v>11</v>
      </c>
    </row>
    <row r="2067" spans="1:6" ht="16.8" thickBot="1" x14ac:dyDescent="0.35">
      <c r="A2067" s="43" t="str">
        <f t="shared" si="32"/>
        <v>A</v>
      </c>
      <c r="B2067" s="44" t="s">
        <v>962</v>
      </c>
      <c r="C2067" s="45" t="s">
        <v>311</v>
      </c>
      <c r="D2067" s="63">
        <v>6373.75</v>
      </c>
      <c r="E2067" s="63">
        <v>6373.75</v>
      </c>
      <c r="F2067" s="63">
        <v>0</v>
      </c>
    </row>
    <row r="2068" spans="1:6" ht="15" thickTop="1" x14ac:dyDescent="0.3">
      <c r="A2068" s="43" t="str">
        <f t="shared" si="32"/>
        <v>A</v>
      </c>
      <c r="B2068" s="55" t="s">
        <v>333</v>
      </c>
      <c r="C2068" s="56" t="s">
        <v>10</v>
      </c>
      <c r="D2068" s="57">
        <v>6364.2460000000001</v>
      </c>
      <c r="E2068" s="57">
        <v>6364.2460000000001</v>
      </c>
      <c r="F2068" s="57">
        <v>0</v>
      </c>
    </row>
    <row r="2069" spans="1:6" x14ac:dyDescent="0.3">
      <c r="A2069" s="43" t="str">
        <f t="shared" si="32"/>
        <v>A</v>
      </c>
      <c r="B2069" s="59" t="s">
        <v>333</v>
      </c>
      <c r="C2069" s="60" t="s">
        <v>11</v>
      </c>
      <c r="D2069" s="61">
        <v>643.70447999999999</v>
      </c>
      <c r="E2069" s="61">
        <v>643.70447999999999</v>
      </c>
      <c r="F2069" s="61">
        <v>0</v>
      </c>
    </row>
    <row r="2070" spans="1:6" x14ac:dyDescent="0.3">
      <c r="A2070" s="43" t="str">
        <f t="shared" si="32"/>
        <v>A</v>
      </c>
      <c r="B2070" s="59" t="s">
        <v>333</v>
      </c>
      <c r="C2070" s="60" t="s">
        <v>12</v>
      </c>
      <c r="D2070" s="61">
        <v>217.16256000000001</v>
      </c>
      <c r="E2070" s="61">
        <v>217.16256000000001</v>
      </c>
      <c r="F2070" s="61">
        <v>0</v>
      </c>
    </row>
    <row r="2071" spans="1:6" x14ac:dyDescent="0.3">
      <c r="A2071" s="43" t="str">
        <f t="shared" si="32"/>
        <v>A</v>
      </c>
      <c r="B2071" s="59" t="s">
        <v>333</v>
      </c>
      <c r="C2071" s="60" t="s">
        <v>14</v>
      </c>
      <c r="D2071" s="61">
        <v>5500</v>
      </c>
      <c r="E2071" s="61">
        <v>5500</v>
      </c>
      <c r="F2071" s="61">
        <v>0</v>
      </c>
    </row>
    <row r="2072" spans="1:6" x14ac:dyDescent="0.3">
      <c r="A2072" s="43" t="str">
        <f t="shared" si="32"/>
        <v>A</v>
      </c>
      <c r="B2072" s="59" t="s">
        <v>333</v>
      </c>
      <c r="C2072" s="60" t="s">
        <v>15</v>
      </c>
      <c r="D2072" s="61">
        <v>2.7095199999999999</v>
      </c>
      <c r="E2072" s="61">
        <v>2.7095199999999999</v>
      </c>
      <c r="F2072" s="61">
        <v>0</v>
      </c>
    </row>
    <row r="2073" spans="1:6" x14ac:dyDescent="0.3">
      <c r="A2073" s="43" t="str">
        <f t="shared" si="32"/>
        <v>A</v>
      </c>
      <c r="B2073" s="59" t="s">
        <v>333</v>
      </c>
      <c r="C2073" s="60" t="s">
        <v>16</v>
      </c>
      <c r="D2073" s="61">
        <v>0.66944000000000004</v>
      </c>
      <c r="E2073" s="61">
        <v>0.66944000000000004</v>
      </c>
      <c r="F2073" s="61">
        <v>0</v>
      </c>
    </row>
    <row r="2074" spans="1:6" x14ac:dyDescent="0.3">
      <c r="A2074" s="43" t="str">
        <f t="shared" si="32"/>
        <v>A</v>
      </c>
      <c r="B2074" s="55" t="s">
        <v>333</v>
      </c>
      <c r="C2074" s="56" t="s">
        <v>17</v>
      </c>
      <c r="D2074" s="57">
        <v>9.5039999999999996</v>
      </c>
      <c r="E2074" s="57">
        <v>9.5039999999999996</v>
      </c>
      <c r="F2074" s="57">
        <v>0</v>
      </c>
    </row>
    <row r="2075" spans="1:6" ht="16.8" thickBot="1" x14ac:dyDescent="0.35">
      <c r="A2075" s="43" t="str">
        <f t="shared" si="32"/>
        <v>A</v>
      </c>
      <c r="B2075" s="44" t="s">
        <v>963</v>
      </c>
      <c r="C2075" s="45" t="s">
        <v>964</v>
      </c>
      <c r="D2075" s="63">
        <v>10964.538340000001</v>
      </c>
      <c r="E2075" s="63">
        <v>10964.538340000001</v>
      </c>
      <c r="F2075" s="63">
        <v>0</v>
      </c>
    </row>
    <row r="2076" spans="1:6" ht="15" thickTop="1" x14ac:dyDescent="0.3">
      <c r="A2076" s="43" t="str">
        <f t="shared" si="32"/>
        <v>A</v>
      </c>
      <c r="B2076" s="55" t="s">
        <v>333</v>
      </c>
      <c r="C2076" s="56" t="s">
        <v>10</v>
      </c>
      <c r="D2076" s="57">
        <v>9091.9042399999998</v>
      </c>
      <c r="E2076" s="57">
        <v>9091.9042399999998</v>
      </c>
      <c r="F2076" s="57">
        <v>0</v>
      </c>
    </row>
    <row r="2077" spans="1:6" x14ac:dyDescent="0.3">
      <c r="A2077" s="43" t="str">
        <f t="shared" si="32"/>
        <v>A</v>
      </c>
      <c r="B2077" s="59" t="s">
        <v>333</v>
      </c>
      <c r="C2077" s="60" t="s">
        <v>11</v>
      </c>
      <c r="D2077" s="61">
        <v>6166.6420799999996</v>
      </c>
      <c r="E2077" s="61">
        <v>6166.6420799999996</v>
      </c>
      <c r="F2077" s="61">
        <v>0</v>
      </c>
    </row>
    <row r="2078" spans="1:6" x14ac:dyDescent="0.3">
      <c r="A2078" s="43" t="str">
        <f t="shared" si="32"/>
        <v>A</v>
      </c>
      <c r="B2078" s="59" t="s">
        <v>333</v>
      </c>
      <c r="C2078" s="60" t="s">
        <v>12</v>
      </c>
      <c r="D2078" s="61">
        <v>2717.98963</v>
      </c>
      <c r="E2078" s="61">
        <v>2717.98963</v>
      </c>
      <c r="F2078" s="61">
        <v>0</v>
      </c>
    </row>
    <row r="2079" spans="1:6" x14ac:dyDescent="0.3">
      <c r="A2079" s="43" t="str">
        <f t="shared" si="32"/>
        <v>A</v>
      </c>
      <c r="B2079" s="59" t="s">
        <v>333</v>
      </c>
      <c r="C2079" s="60" t="s">
        <v>15</v>
      </c>
      <c r="D2079" s="61">
        <v>73.496930000000006</v>
      </c>
      <c r="E2079" s="61">
        <v>73.496930000000006</v>
      </c>
      <c r="F2079" s="61">
        <v>0</v>
      </c>
    </row>
    <row r="2080" spans="1:6" x14ac:dyDescent="0.3">
      <c r="A2080" s="43" t="str">
        <f t="shared" si="32"/>
        <v>A</v>
      </c>
      <c r="B2080" s="59" t="s">
        <v>333</v>
      </c>
      <c r="C2080" s="60" t="s">
        <v>16</v>
      </c>
      <c r="D2080" s="61">
        <v>133.77559999999997</v>
      </c>
      <c r="E2080" s="61">
        <v>133.77559999999997</v>
      </c>
      <c r="F2080" s="61">
        <v>0</v>
      </c>
    </row>
    <row r="2081" spans="1:6" x14ac:dyDescent="0.3">
      <c r="A2081" s="43" t="str">
        <f t="shared" si="32"/>
        <v>A</v>
      </c>
      <c r="B2081" s="55" t="s">
        <v>333</v>
      </c>
      <c r="C2081" s="56" t="s">
        <v>17</v>
      </c>
      <c r="D2081" s="57">
        <v>1872.6341</v>
      </c>
      <c r="E2081" s="57">
        <v>1872.6341</v>
      </c>
      <c r="F2081" s="57">
        <v>0</v>
      </c>
    </row>
    <row r="2082" spans="1:6" ht="16.8" thickBot="1" x14ac:dyDescent="0.35">
      <c r="A2082" s="43" t="str">
        <f t="shared" si="32"/>
        <v>A</v>
      </c>
      <c r="B2082" s="44" t="s">
        <v>965</v>
      </c>
      <c r="C2082" s="45" t="s">
        <v>964</v>
      </c>
      <c r="D2082" s="63">
        <v>1270.89816</v>
      </c>
      <c r="E2082" s="63">
        <v>1270.89816</v>
      </c>
      <c r="F2082" s="63">
        <v>0</v>
      </c>
    </row>
    <row r="2083" spans="1:6" ht="15" thickTop="1" x14ac:dyDescent="0.3">
      <c r="A2083" s="43" t="str">
        <f t="shared" si="32"/>
        <v>A</v>
      </c>
      <c r="B2083" s="55" t="s">
        <v>333</v>
      </c>
      <c r="C2083" s="56" t="s">
        <v>10</v>
      </c>
      <c r="D2083" s="57">
        <v>1270.89816</v>
      </c>
      <c r="E2083" s="57">
        <v>1270.89816</v>
      </c>
      <c r="F2083" s="57">
        <v>0</v>
      </c>
    </row>
    <row r="2084" spans="1:6" x14ac:dyDescent="0.3">
      <c r="A2084" s="43" t="str">
        <f t="shared" si="32"/>
        <v>A</v>
      </c>
      <c r="B2084" s="59" t="s">
        <v>333</v>
      </c>
      <c r="C2084" s="60" t="s">
        <v>11</v>
      </c>
      <c r="D2084" s="61">
        <v>959.57507999999996</v>
      </c>
      <c r="E2084" s="61">
        <v>959.57507999999996</v>
      </c>
      <c r="F2084" s="61">
        <v>0</v>
      </c>
    </row>
    <row r="2085" spans="1:6" x14ac:dyDescent="0.3">
      <c r="A2085" s="43" t="str">
        <f t="shared" si="32"/>
        <v>A</v>
      </c>
      <c r="B2085" s="59" t="s">
        <v>333</v>
      </c>
      <c r="C2085" s="60" t="s">
        <v>12</v>
      </c>
      <c r="D2085" s="61">
        <v>285.55973</v>
      </c>
      <c r="E2085" s="61">
        <v>285.55973</v>
      </c>
      <c r="F2085" s="61">
        <v>0</v>
      </c>
    </row>
    <row r="2086" spans="1:6" x14ac:dyDescent="0.3">
      <c r="A2086" s="43" t="str">
        <f t="shared" si="32"/>
        <v>A</v>
      </c>
      <c r="B2086" s="59" t="s">
        <v>333</v>
      </c>
      <c r="C2086" s="60" t="s">
        <v>15</v>
      </c>
      <c r="D2086" s="61">
        <v>15.77543</v>
      </c>
      <c r="E2086" s="61">
        <v>15.77543</v>
      </c>
      <c r="F2086" s="61">
        <v>0</v>
      </c>
    </row>
    <row r="2087" spans="1:6" x14ac:dyDescent="0.3">
      <c r="A2087" s="43" t="str">
        <f t="shared" si="32"/>
        <v>A</v>
      </c>
      <c r="B2087" s="59" t="s">
        <v>333</v>
      </c>
      <c r="C2087" s="60" t="s">
        <v>16</v>
      </c>
      <c r="D2087" s="61">
        <v>9.9879200000000008</v>
      </c>
      <c r="E2087" s="61">
        <v>9.9879200000000008</v>
      </c>
      <c r="F2087" s="61">
        <v>0</v>
      </c>
    </row>
    <row r="2088" spans="1:6" ht="16.8" thickBot="1" x14ac:dyDescent="0.35">
      <c r="A2088" s="43" t="str">
        <f t="shared" si="32"/>
        <v>A</v>
      </c>
      <c r="B2088" s="44" t="s">
        <v>966</v>
      </c>
      <c r="C2088" s="45" t="s">
        <v>967</v>
      </c>
      <c r="D2088" s="63">
        <v>7021.7785800000001</v>
      </c>
      <c r="E2088" s="63">
        <v>7021.7785800000001</v>
      </c>
      <c r="F2088" s="63">
        <v>0</v>
      </c>
    </row>
    <row r="2089" spans="1:6" ht="15" thickTop="1" x14ac:dyDescent="0.3">
      <c r="A2089" s="43" t="str">
        <f t="shared" si="32"/>
        <v>A</v>
      </c>
      <c r="B2089" s="55" t="s">
        <v>333</v>
      </c>
      <c r="C2089" s="56" t="s">
        <v>10</v>
      </c>
      <c r="D2089" s="57">
        <v>5510.8252300000004</v>
      </c>
      <c r="E2089" s="57">
        <v>5510.8252300000004</v>
      </c>
      <c r="F2089" s="57">
        <v>0</v>
      </c>
    </row>
    <row r="2090" spans="1:6" x14ac:dyDescent="0.3">
      <c r="A2090" s="43" t="str">
        <f t="shared" si="32"/>
        <v>A</v>
      </c>
      <c r="B2090" s="59" t="s">
        <v>333</v>
      </c>
      <c r="C2090" s="60" t="s">
        <v>11</v>
      </c>
      <c r="D2090" s="61">
        <v>3497.5222199999998</v>
      </c>
      <c r="E2090" s="61">
        <v>3497.5222199999998</v>
      </c>
      <c r="F2090" s="61">
        <v>0</v>
      </c>
    </row>
    <row r="2091" spans="1:6" x14ac:dyDescent="0.3">
      <c r="A2091" s="43" t="str">
        <f t="shared" si="32"/>
        <v>A</v>
      </c>
      <c r="B2091" s="59" t="s">
        <v>333</v>
      </c>
      <c r="C2091" s="60" t="s">
        <v>12</v>
      </c>
      <c r="D2091" s="61">
        <v>1845.5737300000001</v>
      </c>
      <c r="E2091" s="61">
        <v>1845.5737300000001</v>
      </c>
      <c r="F2091" s="61">
        <v>0</v>
      </c>
    </row>
    <row r="2092" spans="1:6" x14ac:dyDescent="0.3">
      <c r="A2092" s="43" t="str">
        <f t="shared" si="32"/>
        <v>A</v>
      </c>
      <c r="B2092" s="59" t="s">
        <v>333</v>
      </c>
      <c r="C2092" s="60" t="s">
        <v>15</v>
      </c>
      <c r="D2092" s="61">
        <v>48.916040000000002</v>
      </c>
      <c r="E2092" s="61">
        <v>48.916040000000002</v>
      </c>
      <c r="F2092" s="61">
        <v>0</v>
      </c>
    </row>
    <row r="2093" spans="1:6" x14ac:dyDescent="0.3">
      <c r="A2093" s="43" t="str">
        <f t="shared" si="32"/>
        <v>A</v>
      </c>
      <c r="B2093" s="59" t="s">
        <v>333</v>
      </c>
      <c r="C2093" s="60" t="s">
        <v>16</v>
      </c>
      <c r="D2093" s="61">
        <v>118.81323999999999</v>
      </c>
      <c r="E2093" s="61">
        <v>118.81323999999999</v>
      </c>
      <c r="F2093" s="61">
        <v>0</v>
      </c>
    </row>
    <row r="2094" spans="1:6" x14ac:dyDescent="0.3">
      <c r="A2094" s="43" t="str">
        <f t="shared" si="32"/>
        <v>A</v>
      </c>
      <c r="B2094" s="55" t="s">
        <v>333</v>
      </c>
      <c r="C2094" s="56" t="s">
        <v>17</v>
      </c>
      <c r="D2094" s="57">
        <v>1510.95335</v>
      </c>
      <c r="E2094" s="57">
        <v>1510.95335</v>
      </c>
      <c r="F2094" s="57">
        <v>0</v>
      </c>
    </row>
    <row r="2095" spans="1:6" ht="16.8" thickBot="1" x14ac:dyDescent="0.35">
      <c r="A2095" s="43" t="str">
        <f t="shared" si="32"/>
        <v>A</v>
      </c>
      <c r="B2095" s="44" t="s">
        <v>968</v>
      </c>
      <c r="C2095" s="45" t="s">
        <v>969</v>
      </c>
      <c r="D2095" s="63">
        <v>2671.8616000000002</v>
      </c>
      <c r="E2095" s="63">
        <v>2671.8616000000002</v>
      </c>
      <c r="F2095" s="63">
        <v>0</v>
      </c>
    </row>
    <row r="2096" spans="1:6" ht="15" thickTop="1" x14ac:dyDescent="0.3">
      <c r="A2096" s="43" t="str">
        <f t="shared" si="32"/>
        <v>A</v>
      </c>
      <c r="B2096" s="55" t="s">
        <v>333</v>
      </c>
      <c r="C2096" s="56" t="s">
        <v>10</v>
      </c>
      <c r="D2096" s="57">
        <v>2310.1808500000002</v>
      </c>
      <c r="E2096" s="57">
        <v>2310.1808500000002</v>
      </c>
      <c r="F2096" s="57">
        <v>0</v>
      </c>
    </row>
    <row r="2097" spans="1:6" x14ac:dyDescent="0.3">
      <c r="A2097" s="43" t="str">
        <f t="shared" si="32"/>
        <v>A</v>
      </c>
      <c r="B2097" s="59" t="s">
        <v>333</v>
      </c>
      <c r="C2097" s="60" t="s">
        <v>11</v>
      </c>
      <c r="D2097" s="61">
        <v>1709.5447799999999</v>
      </c>
      <c r="E2097" s="61">
        <v>1709.5447799999999</v>
      </c>
      <c r="F2097" s="61">
        <v>0</v>
      </c>
    </row>
    <row r="2098" spans="1:6" x14ac:dyDescent="0.3">
      <c r="A2098" s="43" t="str">
        <f t="shared" si="32"/>
        <v>A</v>
      </c>
      <c r="B2098" s="59" t="s">
        <v>333</v>
      </c>
      <c r="C2098" s="60" t="s">
        <v>12</v>
      </c>
      <c r="D2098" s="61">
        <v>586.85617000000002</v>
      </c>
      <c r="E2098" s="61">
        <v>586.85617000000002</v>
      </c>
      <c r="F2098" s="61">
        <v>0</v>
      </c>
    </row>
    <row r="2099" spans="1:6" x14ac:dyDescent="0.3">
      <c r="A2099" s="43" t="str">
        <f t="shared" si="32"/>
        <v>A</v>
      </c>
      <c r="B2099" s="59" t="s">
        <v>333</v>
      </c>
      <c r="C2099" s="60" t="s">
        <v>15</v>
      </c>
      <c r="D2099" s="61">
        <v>8.8054600000000001</v>
      </c>
      <c r="E2099" s="61">
        <v>8.8054600000000001</v>
      </c>
      <c r="F2099" s="61">
        <v>0</v>
      </c>
    </row>
    <row r="2100" spans="1:6" x14ac:dyDescent="0.3">
      <c r="A2100" s="43" t="str">
        <f t="shared" si="32"/>
        <v>A</v>
      </c>
      <c r="B2100" s="59" t="s">
        <v>333</v>
      </c>
      <c r="C2100" s="60" t="s">
        <v>16</v>
      </c>
      <c r="D2100" s="61">
        <v>4.9744400000000004</v>
      </c>
      <c r="E2100" s="61">
        <v>4.9744400000000004</v>
      </c>
      <c r="F2100" s="61">
        <v>0</v>
      </c>
    </row>
    <row r="2101" spans="1:6" x14ac:dyDescent="0.3">
      <c r="A2101" s="43" t="str">
        <f t="shared" si="32"/>
        <v>A</v>
      </c>
      <c r="B2101" s="55" t="s">
        <v>333</v>
      </c>
      <c r="C2101" s="56" t="s">
        <v>17</v>
      </c>
      <c r="D2101" s="57">
        <v>361.68074999999999</v>
      </c>
      <c r="E2101" s="57">
        <v>361.68074999999999</v>
      </c>
      <c r="F2101" s="57">
        <v>0</v>
      </c>
    </row>
    <row r="2102" spans="1:6" ht="16.8" thickBot="1" x14ac:dyDescent="0.35">
      <c r="A2102" s="43" t="str">
        <f t="shared" si="32"/>
        <v>A</v>
      </c>
      <c r="B2102" s="44" t="s">
        <v>970</v>
      </c>
      <c r="C2102" s="45" t="s">
        <v>312</v>
      </c>
      <c r="D2102" s="63">
        <v>548.97118999999998</v>
      </c>
      <c r="E2102" s="63">
        <v>536.14118999999994</v>
      </c>
      <c r="F2102" s="63">
        <v>12.83</v>
      </c>
    </row>
    <row r="2103" spans="1:6" ht="15" thickTop="1" x14ac:dyDescent="0.3">
      <c r="A2103" s="43" t="str">
        <f t="shared" si="32"/>
        <v>A</v>
      </c>
      <c r="B2103" s="55" t="s">
        <v>333</v>
      </c>
      <c r="C2103" s="56" t="s">
        <v>10</v>
      </c>
      <c r="D2103" s="57">
        <v>544.12118999999996</v>
      </c>
      <c r="E2103" s="57">
        <v>531.29118999999992</v>
      </c>
      <c r="F2103" s="57">
        <v>12.83</v>
      </c>
    </row>
    <row r="2104" spans="1:6" x14ac:dyDescent="0.3">
      <c r="A2104" s="43" t="str">
        <f t="shared" si="32"/>
        <v>A</v>
      </c>
      <c r="B2104" s="59" t="s">
        <v>333</v>
      </c>
      <c r="C2104" s="60" t="s">
        <v>11</v>
      </c>
      <c r="D2104" s="61">
        <v>449.72735999999998</v>
      </c>
      <c r="E2104" s="61">
        <v>449.72735999999998</v>
      </c>
      <c r="F2104" s="61">
        <v>0</v>
      </c>
    </row>
    <row r="2105" spans="1:6" x14ac:dyDescent="0.3">
      <c r="A2105" s="43" t="str">
        <f t="shared" si="32"/>
        <v>A</v>
      </c>
      <c r="B2105" s="59" t="s">
        <v>333</v>
      </c>
      <c r="C2105" s="60" t="s">
        <v>12</v>
      </c>
      <c r="D2105" s="61">
        <v>73.799040000000005</v>
      </c>
      <c r="E2105" s="61">
        <v>67.91404</v>
      </c>
      <c r="F2105" s="61">
        <v>5.8849999999999998</v>
      </c>
    </row>
    <row r="2106" spans="1:6" x14ac:dyDescent="0.3">
      <c r="A2106" s="43" t="str">
        <f t="shared" si="32"/>
        <v>A</v>
      </c>
      <c r="B2106" s="59" t="s">
        <v>333</v>
      </c>
      <c r="C2106" s="60" t="s">
        <v>15</v>
      </c>
      <c r="D2106" s="61">
        <v>13.49574</v>
      </c>
      <c r="E2106" s="61">
        <v>13.49574</v>
      </c>
      <c r="F2106" s="61">
        <v>0</v>
      </c>
    </row>
    <row r="2107" spans="1:6" x14ac:dyDescent="0.3">
      <c r="A2107" s="43" t="str">
        <f t="shared" si="32"/>
        <v>A</v>
      </c>
      <c r="B2107" s="59" t="s">
        <v>333</v>
      </c>
      <c r="C2107" s="60" t="s">
        <v>16</v>
      </c>
      <c r="D2107" s="61">
        <v>7.0990500000000001</v>
      </c>
      <c r="E2107" s="61">
        <v>0.15404999999999999</v>
      </c>
      <c r="F2107" s="61">
        <v>6.9450000000000003</v>
      </c>
    </row>
    <row r="2108" spans="1:6" x14ac:dyDescent="0.3">
      <c r="A2108" s="43" t="str">
        <f t="shared" si="32"/>
        <v>A</v>
      </c>
      <c r="B2108" s="55" t="s">
        <v>333</v>
      </c>
      <c r="C2108" s="56" t="s">
        <v>17</v>
      </c>
      <c r="D2108" s="57">
        <v>4.8499999999999996</v>
      </c>
      <c r="E2108" s="57">
        <v>4.8499999999999996</v>
      </c>
      <c r="F2108" s="57">
        <v>0</v>
      </c>
    </row>
    <row r="2109" spans="1:6" ht="16.8" thickBot="1" x14ac:dyDescent="0.35">
      <c r="A2109" s="43" t="str">
        <f t="shared" si="32"/>
        <v>A</v>
      </c>
      <c r="B2109" s="44" t="s">
        <v>971</v>
      </c>
      <c r="C2109" s="45" t="s">
        <v>972</v>
      </c>
      <c r="D2109" s="63">
        <v>240.79227999999998</v>
      </c>
      <c r="E2109" s="63">
        <v>240.79227999999998</v>
      </c>
      <c r="F2109" s="63">
        <v>0</v>
      </c>
    </row>
    <row r="2110" spans="1:6" ht="15" thickTop="1" x14ac:dyDescent="0.3">
      <c r="A2110" s="43" t="str">
        <f t="shared" si="32"/>
        <v>A</v>
      </c>
      <c r="B2110" s="55" t="s">
        <v>333</v>
      </c>
      <c r="C2110" s="56" t="s">
        <v>10</v>
      </c>
      <c r="D2110" s="57">
        <v>236.91328999999999</v>
      </c>
      <c r="E2110" s="57">
        <v>236.91328999999999</v>
      </c>
      <c r="F2110" s="57">
        <v>0</v>
      </c>
    </row>
    <row r="2111" spans="1:6" x14ac:dyDescent="0.3">
      <c r="A2111" s="43" t="str">
        <f t="shared" si="32"/>
        <v>A</v>
      </c>
      <c r="B2111" s="59" t="s">
        <v>333</v>
      </c>
      <c r="C2111" s="60" t="s">
        <v>11</v>
      </c>
      <c r="D2111" s="61">
        <v>203.98099999999999</v>
      </c>
      <c r="E2111" s="61">
        <v>203.98099999999999</v>
      </c>
      <c r="F2111" s="61">
        <v>0</v>
      </c>
    </row>
    <row r="2112" spans="1:6" x14ac:dyDescent="0.3">
      <c r="A2112" s="43" t="str">
        <f t="shared" si="32"/>
        <v>A</v>
      </c>
      <c r="B2112" s="59" t="s">
        <v>333</v>
      </c>
      <c r="C2112" s="60" t="s">
        <v>12</v>
      </c>
      <c r="D2112" s="61">
        <v>32.932290000000002</v>
      </c>
      <c r="E2112" s="61">
        <v>32.932290000000002</v>
      </c>
      <c r="F2112" s="61">
        <v>0</v>
      </c>
    </row>
    <row r="2113" spans="1:6" x14ac:dyDescent="0.3">
      <c r="A2113" s="43" t="str">
        <f t="shared" si="32"/>
        <v>A</v>
      </c>
      <c r="B2113" s="55" t="s">
        <v>333</v>
      </c>
      <c r="C2113" s="56" t="s">
        <v>17</v>
      </c>
      <c r="D2113" s="57">
        <v>3.8789899999999999</v>
      </c>
      <c r="E2113" s="57">
        <v>3.8789899999999999</v>
      </c>
      <c r="F2113" s="57">
        <v>0</v>
      </c>
    </row>
    <row r="2114" spans="1:6" ht="16.8" thickBot="1" x14ac:dyDescent="0.35">
      <c r="A2114" s="43" t="str">
        <f t="shared" si="32"/>
        <v>A</v>
      </c>
      <c r="B2114" s="44" t="s">
        <v>973</v>
      </c>
      <c r="C2114" s="45" t="s">
        <v>974</v>
      </c>
      <c r="D2114" s="63">
        <v>2790.72939</v>
      </c>
      <c r="E2114" s="63">
        <v>2790.72939</v>
      </c>
      <c r="F2114" s="63">
        <v>0</v>
      </c>
    </row>
    <row r="2115" spans="1:6" ht="15" thickTop="1" x14ac:dyDescent="0.3">
      <c r="A2115" s="43" t="str">
        <f t="shared" si="32"/>
        <v>A</v>
      </c>
      <c r="B2115" s="55" t="s">
        <v>333</v>
      </c>
      <c r="C2115" s="56" t="s">
        <v>10</v>
      </c>
      <c r="D2115" s="57">
        <v>2609.61231</v>
      </c>
      <c r="E2115" s="57">
        <v>2609.61231</v>
      </c>
      <c r="F2115" s="57">
        <v>0</v>
      </c>
    </row>
    <row r="2116" spans="1:6" x14ac:dyDescent="0.3">
      <c r="A2116" s="43" t="str">
        <f t="shared" ref="A2116:A2179" si="33">IF(OR(D2116&lt;&gt;0,),"A","B")</f>
        <v>A</v>
      </c>
      <c r="B2116" s="59" t="s">
        <v>333</v>
      </c>
      <c r="C2116" s="60" t="s">
        <v>11</v>
      </c>
      <c r="D2116" s="61">
        <v>1842.8847499999999</v>
      </c>
      <c r="E2116" s="61">
        <v>1842.8847499999999</v>
      </c>
      <c r="F2116" s="61">
        <v>0</v>
      </c>
    </row>
    <row r="2117" spans="1:6" x14ac:dyDescent="0.3">
      <c r="A2117" s="43" t="str">
        <f t="shared" si="33"/>
        <v>A</v>
      </c>
      <c r="B2117" s="59" t="s">
        <v>333</v>
      </c>
      <c r="C2117" s="60" t="s">
        <v>12</v>
      </c>
      <c r="D2117" s="61">
        <v>643.67778999999996</v>
      </c>
      <c r="E2117" s="61">
        <v>643.67778999999996</v>
      </c>
      <c r="F2117" s="61">
        <v>0</v>
      </c>
    </row>
    <row r="2118" spans="1:6" x14ac:dyDescent="0.3">
      <c r="A2118" s="43" t="str">
        <f t="shared" si="33"/>
        <v>A</v>
      </c>
      <c r="B2118" s="59" t="s">
        <v>333</v>
      </c>
      <c r="C2118" s="60" t="s">
        <v>15</v>
      </c>
      <c r="D2118" s="61">
        <v>94.026790000000005</v>
      </c>
      <c r="E2118" s="61">
        <v>94.026790000000005</v>
      </c>
      <c r="F2118" s="61">
        <v>0</v>
      </c>
    </row>
    <row r="2119" spans="1:6" x14ac:dyDescent="0.3">
      <c r="A2119" s="43" t="str">
        <f t="shared" si="33"/>
        <v>A</v>
      </c>
      <c r="B2119" s="59" t="s">
        <v>333</v>
      </c>
      <c r="C2119" s="60" t="s">
        <v>16</v>
      </c>
      <c r="D2119" s="61">
        <v>29.02298</v>
      </c>
      <c r="E2119" s="61">
        <v>29.02298</v>
      </c>
      <c r="F2119" s="61">
        <v>0</v>
      </c>
    </row>
    <row r="2120" spans="1:6" x14ac:dyDescent="0.3">
      <c r="A2120" s="43" t="str">
        <f t="shared" si="33"/>
        <v>A</v>
      </c>
      <c r="B2120" s="55" t="s">
        <v>333</v>
      </c>
      <c r="C2120" s="56" t="s">
        <v>17</v>
      </c>
      <c r="D2120" s="57">
        <v>181.11707999999999</v>
      </c>
      <c r="E2120" s="57">
        <v>181.11707999999999</v>
      </c>
      <c r="F2120" s="57">
        <v>0</v>
      </c>
    </row>
    <row r="2121" spans="1:6" ht="16.8" thickBot="1" x14ac:dyDescent="0.35">
      <c r="A2121" s="43" t="str">
        <f t="shared" si="33"/>
        <v>A</v>
      </c>
      <c r="B2121" s="44" t="s">
        <v>975</v>
      </c>
      <c r="C2121" s="45" t="s">
        <v>976</v>
      </c>
      <c r="D2121" s="63">
        <v>3052248.3777899994</v>
      </c>
      <c r="E2121" s="63">
        <v>3052248.3777899994</v>
      </c>
      <c r="F2121" s="63">
        <v>0</v>
      </c>
    </row>
    <row r="2122" spans="1:6" ht="15" thickTop="1" x14ac:dyDescent="0.3">
      <c r="A2122" s="43" t="str">
        <f t="shared" si="33"/>
        <v>A</v>
      </c>
      <c r="B2122" s="55" t="s">
        <v>333</v>
      </c>
      <c r="C2122" s="56" t="s">
        <v>10</v>
      </c>
      <c r="D2122" s="57">
        <v>1994884.52807</v>
      </c>
      <c r="E2122" s="57">
        <v>1994884.52807</v>
      </c>
      <c r="F2122" s="57">
        <v>0</v>
      </c>
    </row>
    <row r="2123" spans="1:6" x14ac:dyDescent="0.3">
      <c r="A2123" s="43" t="str">
        <f t="shared" si="33"/>
        <v>A</v>
      </c>
      <c r="B2123" s="59" t="s">
        <v>333</v>
      </c>
      <c r="C2123" s="60" t="s">
        <v>12</v>
      </c>
      <c r="D2123" s="61">
        <v>0.94523999999999997</v>
      </c>
      <c r="E2123" s="61">
        <v>0.94523999999999997</v>
      </c>
      <c r="F2123" s="61">
        <v>0</v>
      </c>
    </row>
    <row r="2124" spans="1:6" x14ac:dyDescent="0.3">
      <c r="A2124" s="43" t="str">
        <f t="shared" si="33"/>
        <v>A</v>
      </c>
      <c r="B2124" s="59" t="s">
        <v>333</v>
      </c>
      <c r="C2124" s="60" t="s">
        <v>13</v>
      </c>
      <c r="D2124" s="61">
        <v>746758.27606000006</v>
      </c>
      <c r="E2124" s="61">
        <v>746758.27606000006</v>
      </c>
      <c r="F2124" s="61">
        <v>0</v>
      </c>
    </row>
    <row r="2125" spans="1:6" x14ac:dyDescent="0.3">
      <c r="A2125" s="43" t="str">
        <f t="shared" si="33"/>
        <v>A</v>
      </c>
      <c r="B2125" s="59" t="s">
        <v>333</v>
      </c>
      <c r="C2125" s="60" t="s">
        <v>2</v>
      </c>
      <c r="D2125" s="61">
        <v>965188.93700999999</v>
      </c>
      <c r="E2125" s="61">
        <v>965188.93700999999</v>
      </c>
      <c r="F2125" s="61">
        <v>0</v>
      </c>
    </row>
    <row r="2126" spans="1:6" x14ac:dyDescent="0.3">
      <c r="A2126" s="43" t="str">
        <f t="shared" si="33"/>
        <v>A</v>
      </c>
      <c r="B2126" s="59" t="s">
        <v>333</v>
      </c>
      <c r="C2126" s="60" t="s">
        <v>15</v>
      </c>
      <c r="D2126" s="61">
        <v>275000</v>
      </c>
      <c r="E2126" s="61">
        <v>275000</v>
      </c>
      <c r="F2126" s="61">
        <v>0</v>
      </c>
    </row>
    <row r="2127" spans="1:6" x14ac:dyDescent="0.3">
      <c r="A2127" s="43" t="str">
        <f t="shared" si="33"/>
        <v>A</v>
      </c>
      <c r="B2127" s="59" t="s">
        <v>333</v>
      </c>
      <c r="C2127" s="60" t="s">
        <v>16</v>
      </c>
      <c r="D2127" s="61">
        <v>7936.3697599999996</v>
      </c>
      <c r="E2127" s="61">
        <v>7936.3697599999996</v>
      </c>
      <c r="F2127" s="61">
        <v>0</v>
      </c>
    </row>
    <row r="2128" spans="1:6" x14ac:dyDescent="0.3">
      <c r="A2128" s="43" t="str">
        <f t="shared" si="33"/>
        <v>A</v>
      </c>
      <c r="B2128" s="55" t="s">
        <v>333</v>
      </c>
      <c r="C2128" s="56" t="s">
        <v>17</v>
      </c>
      <c r="D2128" s="57">
        <v>246.33634000000001</v>
      </c>
      <c r="E2128" s="57">
        <v>246.33634000000001</v>
      </c>
      <c r="F2128" s="57">
        <v>0</v>
      </c>
    </row>
    <row r="2129" spans="1:6" x14ac:dyDescent="0.3">
      <c r="A2129" s="43" t="str">
        <f t="shared" si="33"/>
        <v>A</v>
      </c>
      <c r="B2129" s="55" t="s">
        <v>333</v>
      </c>
      <c r="C2129" s="56" t="s">
        <v>18</v>
      </c>
      <c r="D2129" s="57">
        <v>46252.004130000001</v>
      </c>
      <c r="E2129" s="57">
        <v>46252.004130000001</v>
      </c>
      <c r="F2129" s="57">
        <v>0</v>
      </c>
    </row>
    <row r="2130" spans="1:6" x14ac:dyDescent="0.3">
      <c r="A2130" s="43" t="str">
        <f t="shared" si="33"/>
        <v>A</v>
      </c>
      <c r="B2130" s="55" t="s">
        <v>333</v>
      </c>
      <c r="C2130" s="56" t="s">
        <v>21</v>
      </c>
      <c r="D2130" s="57">
        <v>1010865.50925</v>
      </c>
      <c r="E2130" s="57">
        <v>1010865.50925</v>
      </c>
      <c r="F2130" s="57">
        <v>0</v>
      </c>
    </row>
    <row r="2131" spans="1:6" ht="33" thickBot="1" x14ac:dyDescent="0.35">
      <c r="A2131" s="43" t="str">
        <f t="shared" si="33"/>
        <v>A</v>
      </c>
      <c r="B2131" s="44" t="s">
        <v>977</v>
      </c>
      <c r="C2131" s="45" t="s">
        <v>978</v>
      </c>
      <c r="D2131" s="63">
        <v>1207226.84528</v>
      </c>
      <c r="E2131" s="63">
        <v>1207226.84528</v>
      </c>
      <c r="F2131" s="63">
        <v>0</v>
      </c>
    </row>
    <row r="2132" spans="1:6" ht="15" thickTop="1" x14ac:dyDescent="0.3">
      <c r="A2132" s="43" t="str">
        <f t="shared" si="33"/>
        <v>A</v>
      </c>
      <c r="B2132" s="55" t="s">
        <v>333</v>
      </c>
      <c r="C2132" s="56" t="s">
        <v>10</v>
      </c>
      <c r="D2132" s="57">
        <v>236361.33603000001</v>
      </c>
      <c r="E2132" s="57">
        <v>236361.33603000001</v>
      </c>
      <c r="F2132" s="57">
        <v>0</v>
      </c>
    </row>
    <row r="2133" spans="1:6" x14ac:dyDescent="0.3">
      <c r="A2133" s="43" t="str">
        <f t="shared" si="33"/>
        <v>A</v>
      </c>
      <c r="B2133" s="59" t="s">
        <v>333</v>
      </c>
      <c r="C2133" s="60" t="s">
        <v>13</v>
      </c>
      <c r="D2133" s="61">
        <v>236361.33603000001</v>
      </c>
      <c r="E2133" s="61">
        <v>236361.33603000001</v>
      </c>
      <c r="F2133" s="61">
        <v>0</v>
      </c>
    </row>
    <row r="2134" spans="1:6" x14ac:dyDescent="0.3">
      <c r="A2134" s="43" t="str">
        <f t="shared" si="33"/>
        <v>A</v>
      </c>
      <c r="B2134" s="55" t="s">
        <v>333</v>
      </c>
      <c r="C2134" s="56" t="s">
        <v>21</v>
      </c>
      <c r="D2134" s="57">
        <v>970865.50925</v>
      </c>
      <c r="E2134" s="57">
        <v>970865.50925</v>
      </c>
      <c r="F2134" s="57">
        <v>0</v>
      </c>
    </row>
    <row r="2135" spans="1:6" ht="33" thickBot="1" x14ac:dyDescent="0.35">
      <c r="A2135" s="43" t="str">
        <f t="shared" si="33"/>
        <v>A</v>
      </c>
      <c r="B2135" s="44" t="s">
        <v>979</v>
      </c>
      <c r="C2135" s="45" t="s">
        <v>980</v>
      </c>
      <c r="D2135" s="63">
        <v>550396.94002999994</v>
      </c>
      <c r="E2135" s="63">
        <v>550396.94002999994</v>
      </c>
      <c r="F2135" s="63">
        <v>0</v>
      </c>
    </row>
    <row r="2136" spans="1:6" ht="15" thickTop="1" x14ac:dyDescent="0.3">
      <c r="A2136" s="43" t="str">
        <f t="shared" si="33"/>
        <v>A</v>
      </c>
      <c r="B2136" s="55" t="s">
        <v>333</v>
      </c>
      <c r="C2136" s="56" t="s">
        <v>10</v>
      </c>
      <c r="D2136" s="57">
        <v>510396.94003</v>
      </c>
      <c r="E2136" s="57">
        <v>510396.94003</v>
      </c>
      <c r="F2136" s="57">
        <v>0</v>
      </c>
    </row>
    <row r="2137" spans="1:6" x14ac:dyDescent="0.3">
      <c r="A2137" s="43" t="str">
        <f t="shared" si="33"/>
        <v>A</v>
      </c>
      <c r="B2137" s="59" t="s">
        <v>333</v>
      </c>
      <c r="C2137" s="60" t="s">
        <v>13</v>
      </c>
      <c r="D2137" s="61">
        <v>510396.94003</v>
      </c>
      <c r="E2137" s="61">
        <v>510396.94003</v>
      </c>
      <c r="F2137" s="61">
        <v>0</v>
      </c>
    </row>
    <row r="2138" spans="1:6" x14ac:dyDescent="0.3">
      <c r="A2138" s="43" t="str">
        <f t="shared" si="33"/>
        <v>A</v>
      </c>
      <c r="B2138" s="55" t="s">
        <v>333</v>
      </c>
      <c r="C2138" s="56" t="s">
        <v>21</v>
      </c>
      <c r="D2138" s="57">
        <v>40000</v>
      </c>
      <c r="E2138" s="57">
        <v>40000</v>
      </c>
      <c r="F2138" s="57">
        <v>0</v>
      </c>
    </row>
    <row r="2139" spans="1:6" ht="33" thickBot="1" x14ac:dyDescent="0.35">
      <c r="A2139" s="43" t="str">
        <f t="shared" si="33"/>
        <v>A</v>
      </c>
      <c r="B2139" s="44" t="s">
        <v>981</v>
      </c>
      <c r="C2139" s="45" t="s">
        <v>982</v>
      </c>
      <c r="D2139" s="63">
        <v>23259.568750000002</v>
      </c>
      <c r="E2139" s="63">
        <v>23259.568750000002</v>
      </c>
      <c r="F2139" s="63">
        <v>0</v>
      </c>
    </row>
    <row r="2140" spans="1:6" ht="15" thickTop="1" x14ac:dyDescent="0.3">
      <c r="A2140" s="43" t="str">
        <f t="shared" si="33"/>
        <v>A</v>
      </c>
      <c r="B2140" s="55" t="s">
        <v>333</v>
      </c>
      <c r="C2140" s="56" t="s">
        <v>10</v>
      </c>
      <c r="D2140" s="57">
        <v>23259.568750000002</v>
      </c>
      <c r="E2140" s="57">
        <v>23259.568750000002</v>
      </c>
      <c r="F2140" s="57">
        <v>0</v>
      </c>
    </row>
    <row r="2141" spans="1:6" x14ac:dyDescent="0.3">
      <c r="A2141" s="43" t="str">
        <f t="shared" si="33"/>
        <v>A</v>
      </c>
      <c r="B2141" s="59" t="s">
        <v>333</v>
      </c>
      <c r="C2141" s="60" t="s">
        <v>12</v>
      </c>
      <c r="D2141" s="61">
        <v>0.94523999999999997</v>
      </c>
      <c r="E2141" s="61">
        <v>0.94523999999999997</v>
      </c>
      <c r="F2141" s="61">
        <v>0</v>
      </c>
    </row>
    <row r="2142" spans="1:6" x14ac:dyDescent="0.3">
      <c r="A2142" s="43" t="str">
        <f t="shared" si="33"/>
        <v>A</v>
      </c>
      <c r="B2142" s="59" t="s">
        <v>333</v>
      </c>
      <c r="C2142" s="60" t="s">
        <v>2</v>
      </c>
      <c r="D2142" s="61">
        <v>23258.623510000001</v>
      </c>
      <c r="E2142" s="61">
        <v>23258.623510000001</v>
      </c>
      <c r="F2142" s="61">
        <v>0</v>
      </c>
    </row>
    <row r="2143" spans="1:6" ht="33" thickBot="1" x14ac:dyDescent="0.35">
      <c r="A2143" s="43" t="str">
        <f t="shared" si="33"/>
        <v>A</v>
      </c>
      <c r="B2143" s="44" t="s">
        <v>983</v>
      </c>
      <c r="C2143" s="45" t="s">
        <v>984</v>
      </c>
      <c r="D2143" s="63">
        <v>829090.50994999998</v>
      </c>
      <c r="E2143" s="63">
        <v>829090.50994999998</v>
      </c>
      <c r="F2143" s="63">
        <v>0</v>
      </c>
    </row>
    <row r="2144" spans="1:6" ht="15" thickTop="1" x14ac:dyDescent="0.3">
      <c r="A2144" s="43" t="str">
        <f t="shared" si="33"/>
        <v>A</v>
      </c>
      <c r="B2144" s="55" t="s">
        <v>333</v>
      </c>
      <c r="C2144" s="56" t="s">
        <v>10</v>
      </c>
      <c r="D2144" s="57">
        <v>809090.50994999998</v>
      </c>
      <c r="E2144" s="57">
        <v>809090.50994999998</v>
      </c>
      <c r="F2144" s="57">
        <v>0</v>
      </c>
    </row>
    <row r="2145" spans="1:6" x14ac:dyDescent="0.3">
      <c r="A2145" s="43" t="str">
        <f t="shared" si="33"/>
        <v>A</v>
      </c>
      <c r="B2145" s="59" t="s">
        <v>333</v>
      </c>
      <c r="C2145" s="60" t="s">
        <v>2</v>
      </c>
      <c r="D2145" s="61">
        <v>809090.50994999998</v>
      </c>
      <c r="E2145" s="61">
        <v>809090.50994999998</v>
      </c>
      <c r="F2145" s="61">
        <v>0</v>
      </c>
    </row>
    <row r="2146" spans="1:6" x14ac:dyDescent="0.3">
      <c r="A2146" s="43" t="str">
        <f t="shared" si="33"/>
        <v>A</v>
      </c>
      <c r="B2146" s="55" t="s">
        <v>333</v>
      </c>
      <c r="C2146" s="56" t="s">
        <v>18</v>
      </c>
      <c r="D2146" s="57">
        <v>20000</v>
      </c>
      <c r="E2146" s="57">
        <v>20000</v>
      </c>
      <c r="F2146" s="57">
        <v>0</v>
      </c>
    </row>
    <row r="2147" spans="1:6" ht="33" thickBot="1" x14ac:dyDescent="0.35">
      <c r="A2147" s="43" t="str">
        <f t="shared" si="33"/>
        <v>A</v>
      </c>
      <c r="B2147" s="44" t="s">
        <v>985</v>
      </c>
      <c r="C2147" s="45" t="s">
        <v>986</v>
      </c>
      <c r="D2147" s="63">
        <v>32000</v>
      </c>
      <c r="E2147" s="63">
        <v>32000</v>
      </c>
      <c r="F2147" s="63">
        <v>0</v>
      </c>
    </row>
    <row r="2148" spans="1:6" ht="15" thickTop="1" x14ac:dyDescent="0.3">
      <c r="A2148" s="43" t="str">
        <f t="shared" si="33"/>
        <v>A</v>
      </c>
      <c r="B2148" s="55" t="s">
        <v>333</v>
      </c>
      <c r="C2148" s="56" t="s">
        <v>10</v>
      </c>
      <c r="D2148" s="57">
        <v>12000</v>
      </c>
      <c r="E2148" s="57">
        <v>12000</v>
      </c>
      <c r="F2148" s="57">
        <v>0</v>
      </c>
    </row>
    <row r="2149" spans="1:6" x14ac:dyDescent="0.3">
      <c r="A2149" s="43" t="str">
        <f t="shared" si="33"/>
        <v>A</v>
      </c>
      <c r="B2149" s="59" t="s">
        <v>333</v>
      </c>
      <c r="C2149" s="60" t="s">
        <v>2</v>
      </c>
      <c r="D2149" s="61">
        <v>12000</v>
      </c>
      <c r="E2149" s="61">
        <v>12000</v>
      </c>
      <c r="F2149" s="61">
        <v>0</v>
      </c>
    </row>
    <row r="2150" spans="1:6" x14ac:dyDescent="0.3">
      <c r="A2150" s="43" t="str">
        <f t="shared" si="33"/>
        <v>A</v>
      </c>
      <c r="B2150" s="55" t="s">
        <v>333</v>
      </c>
      <c r="C2150" s="56" t="s">
        <v>18</v>
      </c>
      <c r="D2150" s="57">
        <v>20000</v>
      </c>
      <c r="E2150" s="57">
        <v>20000</v>
      </c>
      <c r="F2150" s="57">
        <v>0</v>
      </c>
    </row>
    <row r="2151" spans="1:6" ht="16.8" thickBot="1" x14ac:dyDescent="0.35">
      <c r="A2151" s="43" t="str">
        <f t="shared" si="33"/>
        <v>A</v>
      </c>
      <c r="B2151" s="44" t="s">
        <v>987</v>
      </c>
      <c r="C2151" s="45" t="s">
        <v>988</v>
      </c>
      <c r="D2151" s="63">
        <v>797090.50994999998</v>
      </c>
      <c r="E2151" s="63">
        <v>797090.50994999998</v>
      </c>
      <c r="F2151" s="63">
        <v>0</v>
      </c>
    </row>
    <row r="2152" spans="1:6" ht="15" thickTop="1" x14ac:dyDescent="0.3">
      <c r="A2152" s="43" t="str">
        <f t="shared" si="33"/>
        <v>A</v>
      </c>
      <c r="B2152" s="55" t="s">
        <v>333</v>
      </c>
      <c r="C2152" s="56" t="s">
        <v>10</v>
      </c>
      <c r="D2152" s="57">
        <v>797090.50994999998</v>
      </c>
      <c r="E2152" s="57">
        <v>797090.50994999998</v>
      </c>
      <c r="F2152" s="57">
        <v>0</v>
      </c>
    </row>
    <row r="2153" spans="1:6" x14ac:dyDescent="0.3">
      <c r="A2153" s="43" t="str">
        <f t="shared" si="33"/>
        <v>A</v>
      </c>
      <c r="B2153" s="59" t="s">
        <v>333</v>
      </c>
      <c r="C2153" s="60" t="s">
        <v>2</v>
      </c>
      <c r="D2153" s="61">
        <v>797090.50994999998</v>
      </c>
      <c r="E2153" s="61">
        <v>797090.50994999998</v>
      </c>
      <c r="F2153" s="61">
        <v>0</v>
      </c>
    </row>
    <row r="2154" spans="1:6" ht="33" thickBot="1" x14ac:dyDescent="0.35">
      <c r="A2154" s="43" t="str">
        <f t="shared" si="33"/>
        <v>A</v>
      </c>
      <c r="B2154" s="44" t="s">
        <v>991</v>
      </c>
      <c r="C2154" s="45" t="s">
        <v>992</v>
      </c>
      <c r="D2154" s="63">
        <v>6608.0054799999998</v>
      </c>
      <c r="E2154" s="63">
        <v>6608.0054799999998</v>
      </c>
      <c r="F2154" s="63">
        <v>0</v>
      </c>
    </row>
    <row r="2155" spans="1:6" ht="15" thickTop="1" x14ac:dyDescent="0.3">
      <c r="A2155" s="43" t="str">
        <f t="shared" si="33"/>
        <v>A</v>
      </c>
      <c r="B2155" s="55" t="s">
        <v>333</v>
      </c>
      <c r="C2155" s="56" t="s">
        <v>10</v>
      </c>
      <c r="D2155" s="57">
        <v>6608.0054799999998</v>
      </c>
      <c r="E2155" s="57">
        <v>6608.0054799999998</v>
      </c>
      <c r="F2155" s="57">
        <v>0</v>
      </c>
    </row>
    <row r="2156" spans="1:6" x14ac:dyDescent="0.3">
      <c r="A2156" s="43" t="str">
        <f t="shared" si="33"/>
        <v>A</v>
      </c>
      <c r="B2156" s="59" t="s">
        <v>333</v>
      </c>
      <c r="C2156" s="60" t="s">
        <v>16</v>
      </c>
      <c r="D2156" s="61">
        <v>6608.0054799999998</v>
      </c>
      <c r="E2156" s="61">
        <v>6608.0054799999998</v>
      </c>
      <c r="F2156" s="61">
        <v>0</v>
      </c>
    </row>
    <row r="2157" spans="1:6" ht="49.2" thickBot="1" x14ac:dyDescent="0.35">
      <c r="A2157" s="43" t="str">
        <f t="shared" si="33"/>
        <v>A</v>
      </c>
      <c r="B2157" s="44" t="s">
        <v>997</v>
      </c>
      <c r="C2157" s="45" t="s">
        <v>998</v>
      </c>
      <c r="D2157" s="63">
        <v>138.99999</v>
      </c>
      <c r="E2157" s="63">
        <v>138.99999</v>
      </c>
      <c r="F2157" s="63">
        <v>0</v>
      </c>
    </row>
    <row r="2158" spans="1:6" ht="15" thickTop="1" x14ac:dyDescent="0.3">
      <c r="A2158" s="43" t="str">
        <f t="shared" si="33"/>
        <v>A</v>
      </c>
      <c r="B2158" s="55" t="s">
        <v>333</v>
      </c>
      <c r="C2158" s="56" t="s">
        <v>10</v>
      </c>
      <c r="D2158" s="57">
        <v>138.99999</v>
      </c>
      <c r="E2158" s="57">
        <v>138.99999</v>
      </c>
      <c r="F2158" s="57">
        <v>0</v>
      </c>
    </row>
    <row r="2159" spans="1:6" x14ac:dyDescent="0.3">
      <c r="A2159" s="43" t="str">
        <f t="shared" si="33"/>
        <v>A</v>
      </c>
      <c r="B2159" s="59" t="s">
        <v>333</v>
      </c>
      <c r="C2159" s="60" t="s">
        <v>16</v>
      </c>
      <c r="D2159" s="61">
        <v>138.99999</v>
      </c>
      <c r="E2159" s="61">
        <v>138.99999</v>
      </c>
      <c r="F2159" s="61">
        <v>0</v>
      </c>
    </row>
    <row r="2160" spans="1:6" ht="49.2" thickBot="1" x14ac:dyDescent="0.35">
      <c r="A2160" s="43" t="str">
        <f t="shared" si="33"/>
        <v>A</v>
      </c>
      <c r="B2160" s="44" t="s">
        <v>999</v>
      </c>
      <c r="C2160" s="45" t="s">
        <v>1000</v>
      </c>
      <c r="D2160" s="63">
        <v>646.00390000000004</v>
      </c>
      <c r="E2160" s="63">
        <v>646.00390000000004</v>
      </c>
      <c r="F2160" s="63">
        <v>0</v>
      </c>
    </row>
    <row r="2161" spans="1:6" ht="15" thickTop="1" x14ac:dyDescent="0.3">
      <c r="A2161" s="43" t="str">
        <f t="shared" si="33"/>
        <v>A</v>
      </c>
      <c r="B2161" s="55" t="s">
        <v>333</v>
      </c>
      <c r="C2161" s="56" t="s">
        <v>10</v>
      </c>
      <c r="D2161" s="57">
        <v>646.00390000000004</v>
      </c>
      <c r="E2161" s="57">
        <v>646.00390000000004</v>
      </c>
      <c r="F2161" s="57">
        <v>0</v>
      </c>
    </row>
    <row r="2162" spans="1:6" x14ac:dyDescent="0.3">
      <c r="A2162" s="43" t="str">
        <f t="shared" si="33"/>
        <v>A</v>
      </c>
      <c r="B2162" s="59" t="s">
        <v>333</v>
      </c>
      <c r="C2162" s="60" t="s">
        <v>16</v>
      </c>
      <c r="D2162" s="61">
        <v>646.00390000000004</v>
      </c>
      <c r="E2162" s="61">
        <v>646.00390000000004</v>
      </c>
      <c r="F2162" s="61">
        <v>0</v>
      </c>
    </row>
    <row r="2163" spans="1:6" ht="41.25" customHeight="1" thickBot="1" x14ac:dyDescent="0.35">
      <c r="A2163" s="43" t="str">
        <f t="shared" si="33"/>
        <v>A</v>
      </c>
      <c r="B2163" s="44" t="s">
        <v>1001</v>
      </c>
      <c r="C2163" s="45" t="s">
        <v>1002</v>
      </c>
      <c r="D2163" s="63">
        <v>275000</v>
      </c>
      <c r="E2163" s="63">
        <v>275000</v>
      </c>
      <c r="F2163" s="63">
        <v>0</v>
      </c>
    </row>
    <row r="2164" spans="1:6" ht="15" thickTop="1" x14ac:dyDescent="0.3">
      <c r="A2164" s="43" t="str">
        <f t="shared" si="33"/>
        <v>A</v>
      </c>
      <c r="B2164" s="55" t="s">
        <v>333</v>
      </c>
      <c r="C2164" s="56" t="s">
        <v>10</v>
      </c>
      <c r="D2164" s="57">
        <v>275000</v>
      </c>
      <c r="E2164" s="57">
        <v>275000</v>
      </c>
      <c r="F2164" s="57">
        <v>0</v>
      </c>
    </row>
    <row r="2165" spans="1:6" x14ac:dyDescent="0.3">
      <c r="A2165" s="43" t="str">
        <f t="shared" si="33"/>
        <v>A</v>
      </c>
      <c r="B2165" s="59" t="s">
        <v>333</v>
      </c>
      <c r="C2165" s="60" t="s">
        <v>15</v>
      </c>
      <c r="D2165" s="61">
        <v>275000</v>
      </c>
      <c r="E2165" s="61">
        <v>275000</v>
      </c>
      <c r="F2165" s="61">
        <v>0</v>
      </c>
    </row>
    <row r="2166" spans="1:6" ht="33" thickBot="1" x14ac:dyDescent="0.35">
      <c r="A2166" s="43" t="str">
        <f t="shared" si="33"/>
        <v>A</v>
      </c>
      <c r="B2166" s="44" t="s">
        <v>1005</v>
      </c>
      <c r="C2166" s="45" t="s">
        <v>1006</v>
      </c>
      <c r="D2166" s="63">
        <v>36457.478409999996</v>
      </c>
      <c r="E2166" s="63">
        <v>36457.478409999996</v>
      </c>
      <c r="F2166" s="63">
        <v>0</v>
      </c>
    </row>
    <row r="2167" spans="1:6" ht="15" thickTop="1" x14ac:dyDescent="0.3">
      <c r="A2167" s="43" t="str">
        <f t="shared" si="33"/>
        <v>A</v>
      </c>
      <c r="B2167" s="55" t="s">
        <v>333</v>
      </c>
      <c r="C2167" s="56" t="s">
        <v>10</v>
      </c>
      <c r="D2167" s="57">
        <v>9959.1379400000005</v>
      </c>
      <c r="E2167" s="57">
        <v>9959.1379400000005</v>
      </c>
      <c r="F2167" s="57">
        <v>0</v>
      </c>
    </row>
    <row r="2168" spans="1:6" x14ac:dyDescent="0.3">
      <c r="A2168" s="43" t="str">
        <f t="shared" si="33"/>
        <v>A</v>
      </c>
      <c r="B2168" s="59" t="s">
        <v>333</v>
      </c>
      <c r="C2168" s="60" t="s">
        <v>2</v>
      </c>
      <c r="D2168" s="61">
        <v>9415.7775499999989</v>
      </c>
      <c r="E2168" s="61">
        <v>9415.7775499999989</v>
      </c>
      <c r="F2168" s="61">
        <v>0</v>
      </c>
    </row>
    <row r="2169" spans="1:6" x14ac:dyDescent="0.3">
      <c r="A2169" s="43" t="str">
        <f t="shared" si="33"/>
        <v>A</v>
      </c>
      <c r="B2169" s="59" t="s">
        <v>333</v>
      </c>
      <c r="C2169" s="60" t="s">
        <v>16</v>
      </c>
      <c r="D2169" s="61">
        <v>543.36039000000005</v>
      </c>
      <c r="E2169" s="61">
        <v>543.36039000000005</v>
      </c>
      <c r="F2169" s="61">
        <v>0</v>
      </c>
    </row>
    <row r="2170" spans="1:6" x14ac:dyDescent="0.3">
      <c r="A2170" s="43" t="str">
        <f t="shared" si="33"/>
        <v>A</v>
      </c>
      <c r="B2170" s="55" t="s">
        <v>333</v>
      </c>
      <c r="C2170" s="56" t="s">
        <v>17</v>
      </c>
      <c r="D2170" s="57">
        <v>246.33634000000001</v>
      </c>
      <c r="E2170" s="57">
        <v>246.33634000000001</v>
      </c>
      <c r="F2170" s="57">
        <v>0</v>
      </c>
    </row>
    <row r="2171" spans="1:6" x14ac:dyDescent="0.3">
      <c r="A2171" s="43" t="str">
        <f t="shared" si="33"/>
        <v>A</v>
      </c>
      <c r="B2171" s="55" t="s">
        <v>333</v>
      </c>
      <c r="C2171" s="56" t="s">
        <v>18</v>
      </c>
      <c r="D2171" s="57">
        <v>26252.004129999998</v>
      </c>
      <c r="E2171" s="57">
        <v>26252.004129999998</v>
      </c>
      <c r="F2171" s="57">
        <v>0</v>
      </c>
    </row>
    <row r="2172" spans="1:6" ht="16.8" thickBot="1" x14ac:dyDescent="0.35">
      <c r="A2172" s="43" t="str">
        <f t="shared" si="33"/>
        <v>A</v>
      </c>
      <c r="B2172" s="44" t="s">
        <v>1009</v>
      </c>
      <c r="C2172" s="45" t="s">
        <v>1010</v>
      </c>
      <c r="D2172" s="63">
        <v>107.19676</v>
      </c>
      <c r="E2172" s="63">
        <v>107.19676</v>
      </c>
      <c r="F2172" s="63">
        <v>0</v>
      </c>
    </row>
    <row r="2173" spans="1:6" ht="15" thickTop="1" x14ac:dyDescent="0.3">
      <c r="A2173" s="43" t="str">
        <f t="shared" si="33"/>
        <v>A</v>
      </c>
      <c r="B2173" s="55" t="s">
        <v>333</v>
      </c>
      <c r="C2173" s="56" t="s">
        <v>18</v>
      </c>
      <c r="D2173" s="57">
        <v>107.19676</v>
      </c>
      <c r="E2173" s="57">
        <v>107.19676</v>
      </c>
      <c r="F2173" s="57">
        <v>0</v>
      </c>
    </row>
    <row r="2174" spans="1:6" ht="16.8" thickBot="1" x14ac:dyDescent="0.35">
      <c r="A2174" s="43" t="str">
        <f t="shared" si="33"/>
        <v>A</v>
      </c>
      <c r="B2174" s="44" t="s">
        <v>1011</v>
      </c>
      <c r="C2174" s="45" t="s">
        <v>1012</v>
      </c>
      <c r="D2174" s="63">
        <v>26528.575729999997</v>
      </c>
      <c r="E2174" s="63">
        <v>26528.575729999997</v>
      </c>
      <c r="F2174" s="63">
        <v>0</v>
      </c>
    </row>
    <row r="2175" spans="1:6" ht="15" thickTop="1" x14ac:dyDescent="0.3">
      <c r="A2175" s="43" t="str">
        <f t="shared" si="33"/>
        <v>A</v>
      </c>
      <c r="B2175" s="55" t="s">
        <v>333</v>
      </c>
      <c r="C2175" s="56" t="s">
        <v>10</v>
      </c>
      <c r="D2175" s="57">
        <v>3971.3</v>
      </c>
      <c r="E2175" s="57">
        <v>3971.3</v>
      </c>
      <c r="F2175" s="57">
        <v>0</v>
      </c>
    </row>
    <row r="2176" spans="1:6" x14ac:dyDescent="0.3">
      <c r="A2176" s="43" t="str">
        <f t="shared" si="33"/>
        <v>A</v>
      </c>
      <c r="B2176" s="59" t="s">
        <v>333</v>
      </c>
      <c r="C2176" s="60" t="s">
        <v>2</v>
      </c>
      <c r="D2176" s="61">
        <v>3971.3</v>
      </c>
      <c r="E2176" s="61">
        <v>3971.3</v>
      </c>
      <c r="F2176" s="61">
        <v>0</v>
      </c>
    </row>
    <row r="2177" spans="1:6" x14ac:dyDescent="0.3">
      <c r="A2177" s="43" t="str">
        <f t="shared" si="33"/>
        <v>A</v>
      </c>
      <c r="B2177" s="55" t="s">
        <v>333</v>
      </c>
      <c r="C2177" s="56" t="s">
        <v>18</v>
      </c>
      <c r="D2177" s="57">
        <v>22557.275729999998</v>
      </c>
      <c r="E2177" s="57">
        <v>22557.275729999998</v>
      </c>
      <c r="F2177" s="57">
        <v>0</v>
      </c>
    </row>
    <row r="2178" spans="1:6" ht="33" thickBot="1" x14ac:dyDescent="0.35">
      <c r="A2178" s="43" t="str">
        <f t="shared" si="33"/>
        <v>A</v>
      </c>
      <c r="B2178" s="44" t="s">
        <v>1013</v>
      </c>
      <c r="C2178" s="45" t="s">
        <v>1014</v>
      </c>
      <c r="D2178" s="63">
        <v>6615.1768000000002</v>
      </c>
      <c r="E2178" s="63">
        <v>6615.1768000000002</v>
      </c>
      <c r="F2178" s="63">
        <v>0</v>
      </c>
    </row>
    <row r="2179" spans="1:6" ht="15" thickTop="1" x14ac:dyDescent="0.3">
      <c r="A2179" s="43" t="str">
        <f t="shared" si="33"/>
        <v>A</v>
      </c>
      <c r="B2179" s="55" t="s">
        <v>333</v>
      </c>
      <c r="C2179" s="56" t="s">
        <v>10</v>
      </c>
      <c r="D2179" s="57">
        <v>3027.64516</v>
      </c>
      <c r="E2179" s="57">
        <v>3027.64516</v>
      </c>
      <c r="F2179" s="57">
        <v>0</v>
      </c>
    </row>
    <row r="2180" spans="1:6" x14ac:dyDescent="0.3">
      <c r="A2180" s="43" t="str">
        <f t="shared" ref="A2180:A2243" si="34">IF(OR(D2180&lt;&gt;0,),"A","B")</f>
        <v>A</v>
      </c>
      <c r="B2180" s="59" t="s">
        <v>333</v>
      </c>
      <c r="C2180" s="60" t="s">
        <v>2</v>
      </c>
      <c r="D2180" s="61">
        <v>3027.64516</v>
      </c>
      <c r="E2180" s="61">
        <v>3027.64516</v>
      </c>
      <c r="F2180" s="61">
        <v>0</v>
      </c>
    </row>
    <row r="2181" spans="1:6" x14ac:dyDescent="0.3">
      <c r="A2181" s="43" t="str">
        <f t="shared" si="34"/>
        <v>A</v>
      </c>
      <c r="B2181" s="55" t="s">
        <v>333</v>
      </c>
      <c r="C2181" s="56" t="s">
        <v>18</v>
      </c>
      <c r="D2181" s="57">
        <v>3587.5316400000002</v>
      </c>
      <c r="E2181" s="57">
        <v>3587.5316400000002</v>
      </c>
      <c r="F2181" s="57">
        <v>0</v>
      </c>
    </row>
    <row r="2182" spans="1:6" ht="33" thickBot="1" x14ac:dyDescent="0.35">
      <c r="A2182" s="43" t="str">
        <f t="shared" si="34"/>
        <v>A</v>
      </c>
      <c r="B2182" s="44" t="s">
        <v>1015</v>
      </c>
      <c r="C2182" s="45" t="s">
        <v>1016</v>
      </c>
      <c r="D2182" s="63">
        <v>2182.2979700000001</v>
      </c>
      <c r="E2182" s="63">
        <v>2182.2979700000001</v>
      </c>
      <c r="F2182" s="63">
        <v>0</v>
      </c>
    </row>
    <row r="2183" spans="1:6" ht="15" thickTop="1" x14ac:dyDescent="0.3">
      <c r="A2183" s="43" t="str">
        <f t="shared" si="34"/>
        <v>A</v>
      </c>
      <c r="B2183" s="55" t="s">
        <v>333</v>
      </c>
      <c r="C2183" s="56" t="s">
        <v>10</v>
      </c>
      <c r="D2183" s="57">
        <v>1935.96163</v>
      </c>
      <c r="E2183" s="57">
        <v>1935.96163</v>
      </c>
      <c r="F2183" s="57">
        <v>0</v>
      </c>
    </row>
    <row r="2184" spans="1:6" x14ac:dyDescent="0.3">
      <c r="A2184" s="43" t="str">
        <f t="shared" si="34"/>
        <v>A</v>
      </c>
      <c r="B2184" s="59" t="s">
        <v>333</v>
      </c>
      <c r="C2184" s="60" t="s">
        <v>2</v>
      </c>
      <c r="D2184" s="61">
        <v>1852.10887</v>
      </c>
      <c r="E2184" s="61">
        <v>1852.10887</v>
      </c>
      <c r="F2184" s="61">
        <v>0</v>
      </c>
    </row>
    <row r="2185" spans="1:6" x14ac:dyDescent="0.3">
      <c r="A2185" s="43" t="str">
        <f t="shared" si="34"/>
        <v>A</v>
      </c>
      <c r="B2185" s="59" t="s">
        <v>333</v>
      </c>
      <c r="C2185" s="60" t="s">
        <v>16</v>
      </c>
      <c r="D2185" s="61">
        <v>83.852760000000004</v>
      </c>
      <c r="E2185" s="61">
        <v>83.852760000000004</v>
      </c>
      <c r="F2185" s="61">
        <v>0</v>
      </c>
    </row>
    <row r="2186" spans="1:6" x14ac:dyDescent="0.3">
      <c r="A2186" s="43" t="str">
        <f t="shared" si="34"/>
        <v>A</v>
      </c>
      <c r="B2186" s="55" t="s">
        <v>333</v>
      </c>
      <c r="C2186" s="56" t="s">
        <v>17</v>
      </c>
      <c r="D2186" s="57">
        <v>246.33634000000001</v>
      </c>
      <c r="E2186" s="57">
        <v>246.33634000000001</v>
      </c>
      <c r="F2186" s="57">
        <v>0</v>
      </c>
    </row>
    <row r="2187" spans="1:6" ht="49.2" thickBot="1" x14ac:dyDescent="0.35">
      <c r="A2187" s="43" t="str">
        <f t="shared" si="34"/>
        <v>A</v>
      </c>
      <c r="B2187" s="44" t="s">
        <v>1019</v>
      </c>
      <c r="C2187" s="45" t="s">
        <v>1020</v>
      </c>
      <c r="D2187" s="63">
        <v>117.81121</v>
      </c>
      <c r="E2187" s="63">
        <v>117.81121</v>
      </c>
      <c r="F2187" s="63">
        <v>0</v>
      </c>
    </row>
    <row r="2188" spans="1:6" ht="15" thickTop="1" x14ac:dyDescent="0.3">
      <c r="A2188" s="43" t="str">
        <f t="shared" si="34"/>
        <v>A</v>
      </c>
      <c r="B2188" s="55" t="s">
        <v>333</v>
      </c>
      <c r="C2188" s="56" t="s">
        <v>10</v>
      </c>
      <c r="D2188" s="57">
        <v>117.81121</v>
      </c>
      <c r="E2188" s="57">
        <v>117.81121</v>
      </c>
      <c r="F2188" s="57">
        <v>0</v>
      </c>
    </row>
    <row r="2189" spans="1:6" x14ac:dyDescent="0.3">
      <c r="A2189" s="43" t="str">
        <f t="shared" si="34"/>
        <v>A</v>
      </c>
      <c r="B2189" s="59" t="s">
        <v>333</v>
      </c>
      <c r="C2189" s="60" t="s">
        <v>16</v>
      </c>
      <c r="D2189" s="61">
        <v>117.81121</v>
      </c>
      <c r="E2189" s="61">
        <v>117.81121</v>
      </c>
      <c r="F2189" s="61">
        <v>0</v>
      </c>
    </row>
    <row r="2190" spans="1:6" ht="33" thickBot="1" x14ac:dyDescent="0.35">
      <c r="A2190" s="43" t="str">
        <f t="shared" si="34"/>
        <v>A</v>
      </c>
      <c r="B2190" s="44" t="s">
        <v>1021</v>
      </c>
      <c r="C2190" s="45" t="s">
        <v>1022</v>
      </c>
      <c r="D2190" s="63">
        <v>341.69641999999999</v>
      </c>
      <c r="E2190" s="63">
        <v>341.69641999999999</v>
      </c>
      <c r="F2190" s="63">
        <v>0</v>
      </c>
    </row>
    <row r="2191" spans="1:6" ht="15" thickTop="1" x14ac:dyDescent="0.3">
      <c r="A2191" s="43" t="str">
        <f t="shared" si="34"/>
        <v>A</v>
      </c>
      <c r="B2191" s="55" t="s">
        <v>333</v>
      </c>
      <c r="C2191" s="56" t="s">
        <v>10</v>
      </c>
      <c r="D2191" s="57">
        <v>341.69641999999999</v>
      </c>
      <c r="E2191" s="57">
        <v>341.69641999999999</v>
      </c>
      <c r="F2191" s="57">
        <v>0</v>
      </c>
    </row>
    <row r="2192" spans="1:6" x14ac:dyDescent="0.3">
      <c r="A2192" s="43" t="str">
        <f t="shared" si="34"/>
        <v>A</v>
      </c>
      <c r="B2192" s="59" t="s">
        <v>333</v>
      </c>
      <c r="C2192" s="60" t="s">
        <v>16</v>
      </c>
      <c r="D2192" s="61">
        <v>341.69641999999999</v>
      </c>
      <c r="E2192" s="61">
        <v>341.69641999999999</v>
      </c>
      <c r="F2192" s="61">
        <v>0</v>
      </c>
    </row>
    <row r="2193" spans="1:6" ht="49.2" thickBot="1" x14ac:dyDescent="0.35">
      <c r="A2193" s="43" t="str">
        <f t="shared" si="34"/>
        <v>A</v>
      </c>
      <c r="B2193" s="44" t="s">
        <v>1023</v>
      </c>
      <c r="C2193" s="45" t="s">
        <v>1024</v>
      </c>
      <c r="D2193" s="63">
        <v>564.72352000000001</v>
      </c>
      <c r="E2193" s="63">
        <v>564.72352000000001</v>
      </c>
      <c r="F2193" s="63">
        <v>0</v>
      </c>
    </row>
    <row r="2194" spans="1:6" ht="15" thickTop="1" x14ac:dyDescent="0.3">
      <c r="A2194" s="43" t="str">
        <f t="shared" si="34"/>
        <v>A</v>
      </c>
      <c r="B2194" s="55" t="s">
        <v>333</v>
      </c>
      <c r="C2194" s="56" t="s">
        <v>10</v>
      </c>
      <c r="D2194" s="57">
        <v>564.72352000000001</v>
      </c>
      <c r="E2194" s="57">
        <v>564.72352000000001</v>
      </c>
      <c r="F2194" s="57">
        <v>0</v>
      </c>
    </row>
    <row r="2195" spans="1:6" x14ac:dyDescent="0.3">
      <c r="A2195" s="43" t="str">
        <f t="shared" si="34"/>
        <v>A</v>
      </c>
      <c r="B2195" s="59" t="s">
        <v>333</v>
      </c>
      <c r="C2195" s="60" t="s">
        <v>2</v>
      </c>
      <c r="D2195" s="61">
        <v>564.72352000000001</v>
      </c>
      <c r="E2195" s="61">
        <v>564.72352000000001</v>
      </c>
      <c r="F2195" s="61">
        <v>0</v>
      </c>
    </row>
    <row r="2196" spans="1:6" ht="49.2" thickBot="1" x14ac:dyDescent="0.35">
      <c r="A2196" s="43" t="str">
        <f t="shared" si="34"/>
        <v>A</v>
      </c>
      <c r="B2196" s="44" t="s">
        <v>1025</v>
      </c>
      <c r="C2196" s="45" t="s">
        <v>1026</v>
      </c>
      <c r="D2196" s="63">
        <v>123424.026</v>
      </c>
      <c r="E2196" s="63">
        <v>123424.026</v>
      </c>
      <c r="F2196" s="63">
        <v>0</v>
      </c>
    </row>
    <row r="2197" spans="1:6" ht="15" thickTop="1" x14ac:dyDescent="0.3">
      <c r="A2197" s="43" t="str">
        <f t="shared" si="34"/>
        <v>A</v>
      </c>
      <c r="B2197" s="55" t="s">
        <v>333</v>
      </c>
      <c r="C2197" s="56" t="s">
        <v>10</v>
      </c>
      <c r="D2197" s="57">
        <v>123424.026</v>
      </c>
      <c r="E2197" s="57">
        <v>123424.026</v>
      </c>
      <c r="F2197" s="57">
        <v>0</v>
      </c>
    </row>
    <row r="2198" spans="1:6" x14ac:dyDescent="0.3">
      <c r="A2198" s="43" t="str">
        <f t="shared" si="34"/>
        <v>A</v>
      </c>
      <c r="B2198" s="59" t="s">
        <v>333</v>
      </c>
      <c r="C2198" s="60" t="s">
        <v>2</v>
      </c>
      <c r="D2198" s="61">
        <v>123424.026</v>
      </c>
      <c r="E2198" s="61">
        <v>123424.026</v>
      </c>
      <c r="F2198" s="61">
        <v>0</v>
      </c>
    </row>
    <row r="2199" spans="1:6" ht="16.8" thickBot="1" x14ac:dyDescent="0.35">
      <c r="A2199" s="43" t="str">
        <f t="shared" si="34"/>
        <v>A</v>
      </c>
      <c r="B2199" s="44" t="s">
        <v>1027</v>
      </c>
      <c r="C2199" s="45" t="s">
        <v>313</v>
      </c>
      <c r="D2199" s="63">
        <v>6088.4194200000002</v>
      </c>
      <c r="E2199" s="63">
        <v>1244.4639999999999</v>
      </c>
      <c r="F2199" s="63">
        <v>4843.9554200000002</v>
      </c>
    </row>
    <row r="2200" spans="1:6" ht="15" thickTop="1" x14ac:dyDescent="0.3">
      <c r="A2200" s="43" t="str">
        <f t="shared" si="34"/>
        <v>A</v>
      </c>
      <c r="B2200" s="55" t="s">
        <v>333</v>
      </c>
      <c r="C2200" s="56" t="s">
        <v>10</v>
      </c>
      <c r="D2200" s="57">
        <v>6088.4194200000002</v>
      </c>
      <c r="E2200" s="57">
        <v>1244.4639999999999</v>
      </c>
      <c r="F2200" s="57">
        <v>4843.9554200000002</v>
      </c>
    </row>
    <row r="2201" spans="1:6" x14ac:dyDescent="0.3">
      <c r="A2201" s="43" t="str">
        <f t="shared" si="34"/>
        <v>A</v>
      </c>
      <c r="B2201" s="59" t="s">
        <v>333</v>
      </c>
      <c r="C2201" s="60" t="s">
        <v>11</v>
      </c>
      <c r="D2201" s="61">
        <v>1900.92707</v>
      </c>
      <c r="E2201" s="61">
        <v>767.64201000000003</v>
      </c>
      <c r="F2201" s="61">
        <v>1133.2850599999999</v>
      </c>
    </row>
    <row r="2202" spans="1:6" x14ac:dyDescent="0.3">
      <c r="A2202" s="43" t="str">
        <f t="shared" si="34"/>
        <v>A</v>
      </c>
      <c r="B2202" s="59" t="s">
        <v>333</v>
      </c>
      <c r="C2202" s="60" t="s">
        <v>12</v>
      </c>
      <c r="D2202" s="61">
        <v>2798.4164900000001</v>
      </c>
      <c r="E2202" s="61">
        <v>476.82199000000003</v>
      </c>
      <c r="F2202" s="61">
        <v>2321.5945000000002</v>
      </c>
    </row>
    <row r="2203" spans="1:6" x14ac:dyDescent="0.3">
      <c r="A2203" s="43" t="str">
        <f t="shared" si="34"/>
        <v>A</v>
      </c>
      <c r="B2203" s="59" t="s">
        <v>333</v>
      </c>
      <c r="C2203" s="60" t="s">
        <v>15</v>
      </c>
      <c r="D2203" s="61">
        <v>14.36932</v>
      </c>
      <c r="E2203" s="61">
        <v>0</v>
      </c>
      <c r="F2203" s="61">
        <v>14.36932</v>
      </c>
    </row>
    <row r="2204" spans="1:6" x14ac:dyDescent="0.3">
      <c r="A2204" s="43" t="str">
        <f t="shared" si="34"/>
        <v>A</v>
      </c>
      <c r="B2204" s="59" t="s">
        <v>333</v>
      </c>
      <c r="C2204" s="60" t="s">
        <v>16</v>
      </c>
      <c r="D2204" s="61">
        <v>1374.7065399999999</v>
      </c>
      <c r="E2204" s="61">
        <v>0</v>
      </c>
      <c r="F2204" s="61">
        <v>1374.7065399999999</v>
      </c>
    </row>
    <row r="2205" spans="1:6" ht="16.8" thickBot="1" x14ac:dyDescent="0.35">
      <c r="A2205" s="43" t="str">
        <f t="shared" si="34"/>
        <v>A</v>
      </c>
      <c r="B2205" s="44" t="s">
        <v>1295</v>
      </c>
      <c r="C2205" s="45" t="s">
        <v>1522</v>
      </c>
      <c r="D2205" s="63">
        <v>7196.2683500000003</v>
      </c>
      <c r="E2205" s="63">
        <v>0</v>
      </c>
      <c r="F2205" s="63">
        <v>7196.2683500000003</v>
      </c>
    </row>
    <row r="2206" spans="1:6" ht="15" thickTop="1" x14ac:dyDescent="0.3">
      <c r="A2206" s="43" t="str">
        <f t="shared" si="34"/>
        <v>A</v>
      </c>
      <c r="B2206" s="55" t="s">
        <v>333</v>
      </c>
      <c r="C2206" s="56" t="s">
        <v>10</v>
      </c>
      <c r="D2206" s="57">
        <v>6594.1533500000005</v>
      </c>
      <c r="E2206" s="57">
        <v>0</v>
      </c>
      <c r="F2206" s="57">
        <v>6594.1533500000005</v>
      </c>
    </row>
    <row r="2207" spans="1:6" x14ac:dyDescent="0.3">
      <c r="A2207" s="43" t="str">
        <f t="shared" si="34"/>
        <v>A</v>
      </c>
      <c r="B2207" s="59" t="s">
        <v>333</v>
      </c>
      <c r="C2207" s="60" t="s">
        <v>11</v>
      </c>
      <c r="D2207" s="61">
        <v>4398.3718099999996</v>
      </c>
      <c r="E2207" s="61">
        <v>0</v>
      </c>
      <c r="F2207" s="61">
        <v>4398.3718099999996</v>
      </c>
    </row>
    <row r="2208" spans="1:6" x14ac:dyDescent="0.3">
      <c r="A2208" s="43" t="str">
        <f t="shared" si="34"/>
        <v>A</v>
      </c>
      <c r="B2208" s="59" t="s">
        <v>333</v>
      </c>
      <c r="C2208" s="60" t="s">
        <v>12</v>
      </c>
      <c r="D2208" s="61">
        <v>1939.1765</v>
      </c>
      <c r="E2208" s="61">
        <v>0</v>
      </c>
      <c r="F2208" s="61">
        <v>1939.1765</v>
      </c>
    </row>
    <row r="2209" spans="1:6" x14ac:dyDescent="0.3">
      <c r="A2209" s="43" t="str">
        <f t="shared" si="34"/>
        <v>A</v>
      </c>
      <c r="B2209" s="59" t="s">
        <v>333</v>
      </c>
      <c r="C2209" s="60" t="s">
        <v>15</v>
      </c>
      <c r="D2209" s="61">
        <v>17.25244</v>
      </c>
      <c r="E2209" s="61">
        <v>0</v>
      </c>
      <c r="F2209" s="61">
        <v>17.25244</v>
      </c>
    </row>
    <row r="2210" spans="1:6" x14ac:dyDescent="0.3">
      <c r="A2210" s="43" t="str">
        <f t="shared" si="34"/>
        <v>A</v>
      </c>
      <c r="B2210" s="59" t="s">
        <v>333</v>
      </c>
      <c r="C2210" s="60" t="s">
        <v>16</v>
      </c>
      <c r="D2210" s="61">
        <v>239.3526</v>
      </c>
      <c r="E2210" s="61">
        <v>0</v>
      </c>
      <c r="F2210" s="61">
        <v>239.3526</v>
      </c>
    </row>
    <row r="2211" spans="1:6" x14ac:dyDescent="0.3">
      <c r="A2211" s="43" t="str">
        <f t="shared" si="34"/>
        <v>A</v>
      </c>
      <c r="B2211" s="55" t="s">
        <v>333</v>
      </c>
      <c r="C2211" s="56" t="s">
        <v>17</v>
      </c>
      <c r="D2211" s="57">
        <v>602.11500000000001</v>
      </c>
      <c r="E2211" s="57">
        <v>0</v>
      </c>
      <c r="F2211" s="57">
        <v>602.11500000000001</v>
      </c>
    </row>
    <row r="2212" spans="1:6" ht="16.8" thickBot="1" x14ac:dyDescent="0.35">
      <c r="A2212" s="43" t="str">
        <f t="shared" si="34"/>
        <v>A</v>
      </c>
      <c r="B2212" s="44" t="s">
        <v>1028</v>
      </c>
      <c r="C2212" s="45" t="s">
        <v>315</v>
      </c>
      <c r="D2212" s="63">
        <v>1562.0698600000001</v>
      </c>
      <c r="E2212" s="63">
        <v>270.54480999999998</v>
      </c>
      <c r="F2212" s="63">
        <v>1291.52505</v>
      </c>
    </row>
    <row r="2213" spans="1:6" ht="15" thickTop="1" x14ac:dyDescent="0.3">
      <c r="A2213" s="43" t="str">
        <f t="shared" si="34"/>
        <v>A</v>
      </c>
      <c r="B2213" s="55" t="s">
        <v>333</v>
      </c>
      <c r="C2213" s="56" t="s">
        <v>10</v>
      </c>
      <c r="D2213" s="57">
        <v>1562.0698600000001</v>
      </c>
      <c r="E2213" s="57">
        <v>270.54480999999998</v>
      </c>
      <c r="F2213" s="57">
        <v>1291.52505</v>
      </c>
    </row>
    <row r="2214" spans="1:6" x14ac:dyDescent="0.3">
      <c r="A2214" s="43" t="str">
        <f t="shared" si="34"/>
        <v>A</v>
      </c>
      <c r="B2214" s="59" t="s">
        <v>333</v>
      </c>
      <c r="C2214" s="60" t="s">
        <v>11</v>
      </c>
      <c r="D2214" s="61">
        <v>1105.65624</v>
      </c>
      <c r="E2214" s="61">
        <v>0</v>
      </c>
      <c r="F2214" s="61">
        <v>1105.65624</v>
      </c>
    </row>
    <row r="2215" spans="1:6" x14ac:dyDescent="0.3">
      <c r="A2215" s="43" t="str">
        <f t="shared" si="34"/>
        <v>A</v>
      </c>
      <c r="B2215" s="59" t="s">
        <v>333</v>
      </c>
      <c r="C2215" s="60" t="s">
        <v>12</v>
      </c>
      <c r="D2215" s="61">
        <v>260.41700999999995</v>
      </c>
      <c r="E2215" s="61">
        <v>152.45934999999997</v>
      </c>
      <c r="F2215" s="61">
        <v>107.95765999999999</v>
      </c>
    </row>
    <row r="2216" spans="1:6" x14ac:dyDescent="0.3">
      <c r="A2216" s="43" t="str">
        <f t="shared" si="34"/>
        <v>A</v>
      </c>
      <c r="B2216" s="59" t="s">
        <v>333</v>
      </c>
      <c r="C2216" s="60" t="s">
        <v>16</v>
      </c>
      <c r="D2216" s="61">
        <v>195.99660999999998</v>
      </c>
      <c r="E2216" s="61">
        <v>118.08546</v>
      </c>
      <c r="F2216" s="61">
        <v>77.911149999999992</v>
      </c>
    </row>
    <row r="2217" spans="1:6" ht="33" thickBot="1" x14ac:dyDescent="0.35">
      <c r="A2217" s="43" t="str">
        <f t="shared" si="34"/>
        <v>A</v>
      </c>
      <c r="B2217" s="44" t="s">
        <v>1523</v>
      </c>
      <c r="C2217" s="45" t="s">
        <v>1524</v>
      </c>
      <c r="D2217" s="63">
        <v>6731.575969999999</v>
      </c>
      <c r="E2217" s="63">
        <v>0</v>
      </c>
      <c r="F2217" s="63">
        <v>6731.575969999999</v>
      </c>
    </row>
    <row r="2218" spans="1:6" ht="15" thickTop="1" x14ac:dyDescent="0.3">
      <c r="A2218" s="43" t="str">
        <f t="shared" si="34"/>
        <v>A</v>
      </c>
      <c r="B2218" s="55" t="s">
        <v>333</v>
      </c>
      <c r="C2218" s="56" t="s">
        <v>10</v>
      </c>
      <c r="D2218" s="57">
        <v>6314.9174099999991</v>
      </c>
      <c r="E2218" s="57">
        <v>0</v>
      </c>
      <c r="F2218" s="57">
        <v>6314.9174099999991</v>
      </c>
    </row>
    <row r="2219" spans="1:6" x14ac:dyDescent="0.3">
      <c r="A2219" s="43" t="str">
        <f t="shared" si="34"/>
        <v>A</v>
      </c>
      <c r="B2219" s="59" t="s">
        <v>333</v>
      </c>
      <c r="C2219" s="60" t="s">
        <v>11</v>
      </c>
      <c r="D2219" s="61">
        <v>4035.8731900000002</v>
      </c>
      <c r="E2219" s="61">
        <v>0</v>
      </c>
      <c r="F2219" s="61">
        <v>4035.8731900000002</v>
      </c>
    </row>
    <row r="2220" spans="1:6" x14ac:dyDescent="0.3">
      <c r="A2220" s="43" t="str">
        <f t="shared" si="34"/>
        <v>A</v>
      </c>
      <c r="B2220" s="59" t="s">
        <v>333</v>
      </c>
      <c r="C2220" s="60" t="s">
        <v>12</v>
      </c>
      <c r="D2220" s="61">
        <v>1583.18542</v>
      </c>
      <c r="E2220" s="61">
        <v>0</v>
      </c>
      <c r="F2220" s="61">
        <v>1583.18542</v>
      </c>
    </row>
    <row r="2221" spans="1:6" x14ac:dyDescent="0.3">
      <c r="A2221" s="43" t="str">
        <f t="shared" si="34"/>
        <v>A</v>
      </c>
      <c r="B2221" s="59" t="s">
        <v>333</v>
      </c>
      <c r="C2221" s="60" t="s">
        <v>14</v>
      </c>
      <c r="D2221" s="61">
        <v>17</v>
      </c>
      <c r="E2221" s="61">
        <v>0</v>
      </c>
      <c r="F2221" s="61">
        <v>17</v>
      </c>
    </row>
    <row r="2222" spans="1:6" x14ac:dyDescent="0.3">
      <c r="A2222" s="43" t="str">
        <f t="shared" si="34"/>
        <v>A</v>
      </c>
      <c r="B2222" s="59" t="s">
        <v>333</v>
      </c>
      <c r="C2222" s="60" t="s">
        <v>2</v>
      </c>
      <c r="D2222" s="61">
        <v>195.13321999999999</v>
      </c>
      <c r="E2222" s="61">
        <v>0</v>
      </c>
      <c r="F2222" s="61">
        <v>195.13321999999999</v>
      </c>
    </row>
    <row r="2223" spans="1:6" x14ac:dyDescent="0.3">
      <c r="A2223" s="43" t="str">
        <f t="shared" si="34"/>
        <v>A</v>
      </c>
      <c r="B2223" s="59" t="s">
        <v>333</v>
      </c>
      <c r="C2223" s="60" t="s">
        <v>15</v>
      </c>
      <c r="D2223" s="61">
        <v>258.27769999999998</v>
      </c>
      <c r="E2223" s="61">
        <v>0</v>
      </c>
      <c r="F2223" s="61">
        <v>258.27769999999998</v>
      </c>
    </row>
    <row r="2224" spans="1:6" x14ac:dyDescent="0.3">
      <c r="A2224" s="43" t="str">
        <f t="shared" si="34"/>
        <v>A</v>
      </c>
      <c r="B2224" s="59" t="s">
        <v>333</v>
      </c>
      <c r="C2224" s="60" t="s">
        <v>16</v>
      </c>
      <c r="D2224" s="61">
        <v>225.44788</v>
      </c>
      <c r="E2224" s="61">
        <v>0</v>
      </c>
      <c r="F2224" s="61">
        <v>225.44788</v>
      </c>
    </row>
    <row r="2225" spans="1:6" x14ac:dyDescent="0.3">
      <c r="A2225" s="43" t="str">
        <f t="shared" si="34"/>
        <v>A</v>
      </c>
      <c r="B2225" s="55" t="s">
        <v>333</v>
      </c>
      <c r="C2225" s="56" t="s">
        <v>17</v>
      </c>
      <c r="D2225" s="57">
        <v>416.65856000000002</v>
      </c>
      <c r="E2225" s="57">
        <v>0</v>
      </c>
      <c r="F2225" s="57">
        <v>416.65856000000002</v>
      </c>
    </row>
    <row r="2226" spans="1:6" ht="16.8" thickBot="1" x14ac:dyDescent="0.35">
      <c r="A2226" s="43" t="str">
        <f t="shared" si="34"/>
        <v>A</v>
      </c>
      <c r="B2226" s="44" t="s">
        <v>1405</v>
      </c>
      <c r="C2226" s="45" t="s">
        <v>318</v>
      </c>
      <c r="D2226" s="63">
        <v>6129.0230499999989</v>
      </c>
      <c r="E2226" s="63">
        <v>0</v>
      </c>
      <c r="F2226" s="63">
        <v>6129.0230499999989</v>
      </c>
    </row>
    <row r="2227" spans="1:6" ht="15" thickTop="1" x14ac:dyDescent="0.3">
      <c r="A2227" s="43" t="str">
        <f t="shared" si="34"/>
        <v>A</v>
      </c>
      <c r="B2227" s="55" t="s">
        <v>333</v>
      </c>
      <c r="C2227" s="56" t="s">
        <v>10</v>
      </c>
      <c r="D2227" s="57">
        <v>5706.6915999999992</v>
      </c>
      <c r="E2227" s="57">
        <v>0</v>
      </c>
      <c r="F2227" s="57">
        <v>5706.6915999999992</v>
      </c>
    </row>
    <row r="2228" spans="1:6" x14ac:dyDescent="0.3">
      <c r="A2228" s="43" t="str">
        <f t="shared" si="34"/>
        <v>A</v>
      </c>
      <c r="B2228" s="59" t="s">
        <v>333</v>
      </c>
      <c r="C2228" s="60" t="s">
        <v>11</v>
      </c>
      <c r="D2228" s="61">
        <v>3241.2124899999999</v>
      </c>
      <c r="E2228" s="61">
        <v>0</v>
      </c>
      <c r="F2228" s="61">
        <v>3241.2124899999999</v>
      </c>
    </row>
    <row r="2229" spans="1:6" x14ac:dyDescent="0.3">
      <c r="A2229" s="43" t="str">
        <f t="shared" si="34"/>
        <v>A</v>
      </c>
      <c r="B2229" s="59" t="s">
        <v>333</v>
      </c>
      <c r="C2229" s="60" t="s">
        <v>12</v>
      </c>
      <c r="D2229" s="61">
        <v>1318.23795</v>
      </c>
      <c r="E2229" s="61">
        <v>0</v>
      </c>
      <c r="F2229" s="61">
        <v>1318.23795</v>
      </c>
    </row>
    <row r="2230" spans="1:6" x14ac:dyDescent="0.3">
      <c r="A2230" s="43" t="str">
        <f t="shared" si="34"/>
        <v>A</v>
      </c>
      <c r="B2230" s="59" t="s">
        <v>333</v>
      </c>
      <c r="C2230" s="60" t="s">
        <v>2</v>
      </c>
      <c r="D2230" s="61">
        <v>950</v>
      </c>
      <c r="E2230" s="61">
        <v>0</v>
      </c>
      <c r="F2230" s="61">
        <v>950</v>
      </c>
    </row>
    <row r="2231" spans="1:6" x14ac:dyDescent="0.3">
      <c r="A2231" s="43" t="str">
        <f t="shared" si="34"/>
        <v>A</v>
      </c>
      <c r="B2231" s="59" t="s">
        <v>333</v>
      </c>
      <c r="C2231" s="60" t="s">
        <v>15</v>
      </c>
      <c r="D2231" s="61">
        <v>157.75667000000001</v>
      </c>
      <c r="E2231" s="61">
        <v>0</v>
      </c>
      <c r="F2231" s="61">
        <v>157.75667000000001</v>
      </c>
    </row>
    <row r="2232" spans="1:6" x14ac:dyDescent="0.3">
      <c r="A2232" s="43" t="str">
        <f t="shared" si="34"/>
        <v>A</v>
      </c>
      <c r="B2232" s="59" t="s">
        <v>333</v>
      </c>
      <c r="C2232" s="60" t="s">
        <v>16</v>
      </c>
      <c r="D2232" s="61">
        <v>39.484490000000001</v>
      </c>
      <c r="E2232" s="61">
        <v>0</v>
      </c>
      <c r="F2232" s="61">
        <v>39.484490000000001</v>
      </c>
    </row>
    <row r="2233" spans="1:6" x14ac:dyDescent="0.3">
      <c r="A2233" s="43" t="str">
        <f t="shared" si="34"/>
        <v>A</v>
      </c>
      <c r="B2233" s="55" t="s">
        <v>333</v>
      </c>
      <c r="C2233" s="56" t="s">
        <v>17</v>
      </c>
      <c r="D2233" s="57">
        <v>422.33145000000002</v>
      </c>
      <c r="E2233" s="57">
        <v>0</v>
      </c>
      <c r="F2233" s="57">
        <v>422.33145000000002</v>
      </c>
    </row>
    <row r="2234" spans="1:6" ht="33" thickBot="1" x14ac:dyDescent="0.35">
      <c r="A2234" s="43" t="str">
        <f t="shared" si="34"/>
        <v>A</v>
      </c>
      <c r="B2234" s="44" t="s">
        <v>1441</v>
      </c>
      <c r="C2234" s="45" t="s">
        <v>319</v>
      </c>
      <c r="D2234" s="63">
        <v>4209.6735399999998</v>
      </c>
      <c r="E2234" s="63">
        <v>0</v>
      </c>
      <c r="F2234" s="63">
        <v>4209.6735399999998</v>
      </c>
    </row>
    <row r="2235" spans="1:6" ht="15" thickTop="1" x14ac:dyDescent="0.3">
      <c r="A2235" s="43" t="str">
        <f t="shared" si="34"/>
        <v>A</v>
      </c>
      <c r="B2235" s="55" t="s">
        <v>333</v>
      </c>
      <c r="C2235" s="56" t="s">
        <v>10</v>
      </c>
      <c r="D2235" s="57">
        <v>3957.3785400000002</v>
      </c>
      <c r="E2235" s="57">
        <v>0</v>
      </c>
      <c r="F2235" s="57">
        <v>3957.3785400000002</v>
      </c>
    </row>
    <row r="2236" spans="1:6" x14ac:dyDescent="0.3">
      <c r="A2236" s="43" t="str">
        <f t="shared" si="34"/>
        <v>A</v>
      </c>
      <c r="B2236" s="59" t="s">
        <v>333</v>
      </c>
      <c r="C2236" s="60" t="s">
        <v>11</v>
      </c>
      <c r="D2236" s="61">
        <v>2251.76935</v>
      </c>
      <c r="E2236" s="61">
        <v>0</v>
      </c>
      <c r="F2236" s="61">
        <v>2251.76935</v>
      </c>
    </row>
    <row r="2237" spans="1:6" x14ac:dyDescent="0.3">
      <c r="A2237" s="43" t="str">
        <f t="shared" si="34"/>
        <v>A</v>
      </c>
      <c r="B2237" s="59" t="s">
        <v>333</v>
      </c>
      <c r="C2237" s="60" t="s">
        <v>12</v>
      </c>
      <c r="D2237" s="61">
        <v>898.49614999999994</v>
      </c>
      <c r="E2237" s="61">
        <v>0</v>
      </c>
      <c r="F2237" s="61">
        <v>898.49614999999994</v>
      </c>
    </row>
    <row r="2238" spans="1:6" x14ac:dyDescent="0.3">
      <c r="A2238" s="43" t="str">
        <f t="shared" si="34"/>
        <v>A</v>
      </c>
      <c r="B2238" s="59" t="s">
        <v>333</v>
      </c>
      <c r="C2238" s="60" t="s">
        <v>2</v>
      </c>
      <c r="D2238" s="61">
        <v>796.69718</v>
      </c>
      <c r="E2238" s="61">
        <v>0</v>
      </c>
      <c r="F2238" s="61">
        <v>796.69718</v>
      </c>
    </row>
    <row r="2239" spans="1:6" x14ac:dyDescent="0.3">
      <c r="A2239" s="43" t="str">
        <f t="shared" si="34"/>
        <v>A</v>
      </c>
      <c r="B2239" s="59" t="s">
        <v>333</v>
      </c>
      <c r="C2239" s="60" t="s">
        <v>15</v>
      </c>
      <c r="D2239" s="61">
        <v>4.0104199999999999</v>
      </c>
      <c r="E2239" s="61">
        <v>0</v>
      </c>
      <c r="F2239" s="61">
        <v>4.0104199999999999</v>
      </c>
    </row>
    <row r="2240" spans="1:6" x14ac:dyDescent="0.3">
      <c r="A2240" s="43" t="str">
        <f t="shared" si="34"/>
        <v>A</v>
      </c>
      <c r="B2240" s="59" t="s">
        <v>333</v>
      </c>
      <c r="C2240" s="60" t="s">
        <v>16</v>
      </c>
      <c r="D2240" s="61">
        <v>6.4054399999999996</v>
      </c>
      <c r="E2240" s="61">
        <v>0</v>
      </c>
      <c r="F2240" s="61">
        <v>6.4054399999999996</v>
      </c>
    </row>
    <row r="2241" spans="1:6" x14ac:dyDescent="0.3">
      <c r="A2241" s="43" t="str">
        <f t="shared" si="34"/>
        <v>A</v>
      </c>
      <c r="B2241" s="55" t="s">
        <v>333</v>
      </c>
      <c r="C2241" s="56" t="s">
        <v>17</v>
      </c>
      <c r="D2241" s="57">
        <v>252.29499999999999</v>
      </c>
      <c r="E2241" s="57">
        <v>0</v>
      </c>
      <c r="F2241" s="57">
        <v>252.29499999999999</v>
      </c>
    </row>
    <row r="2242" spans="1:6" ht="16.8" thickBot="1" x14ac:dyDescent="0.35">
      <c r="A2242" s="43" t="str">
        <f t="shared" si="34"/>
        <v>A</v>
      </c>
      <c r="B2242" s="44" t="s">
        <v>1407</v>
      </c>
      <c r="C2242" s="45" t="s">
        <v>320</v>
      </c>
      <c r="D2242" s="63">
        <v>1604.8181500000001</v>
      </c>
      <c r="E2242" s="63">
        <v>0</v>
      </c>
      <c r="F2242" s="63">
        <v>1604.8181500000001</v>
      </c>
    </row>
    <row r="2243" spans="1:6" ht="15" thickTop="1" x14ac:dyDescent="0.3">
      <c r="A2243" s="43" t="str">
        <f t="shared" si="34"/>
        <v>A</v>
      </c>
      <c r="B2243" s="55" t="s">
        <v>333</v>
      </c>
      <c r="C2243" s="56" t="s">
        <v>10</v>
      </c>
      <c r="D2243" s="57">
        <v>994.52314999999999</v>
      </c>
      <c r="E2243" s="57">
        <v>0</v>
      </c>
      <c r="F2243" s="57">
        <v>994.52314999999999</v>
      </c>
    </row>
    <row r="2244" spans="1:6" x14ac:dyDescent="0.3">
      <c r="A2244" s="43" t="str">
        <f t="shared" ref="A2244:A2256" si="35">IF(OR(D2244&lt;&gt;0,),"A","B")</f>
        <v>A</v>
      </c>
      <c r="B2244" s="59" t="s">
        <v>333</v>
      </c>
      <c r="C2244" s="60" t="s">
        <v>11</v>
      </c>
      <c r="D2244" s="61">
        <v>330.69756999999998</v>
      </c>
      <c r="E2244" s="61">
        <v>0</v>
      </c>
      <c r="F2244" s="61">
        <v>330.69756999999998</v>
      </c>
    </row>
    <row r="2245" spans="1:6" x14ac:dyDescent="0.3">
      <c r="A2245" s="43" t="str">
        <f t="shared" si="35"/>
        <v>A</v>
      </c>
      <c r="B2245" s="59" t="s">
        <v>333</v>
      </c>
      <c r="C2245" s="60" t="s">
        <v>12</v>
      </c>
      <c r="D2245" s="61">
        <v>548.49424999999997</v>
      </c>
      <c r="E2245" s="61">
        <v>0</v>
      </c>
      <c r="F2245" s="61">
        <v>548.49424999999997</v>
      </c>
    </row>
    <row r="2246" spans="1:6" x14ac:dyDescent="0.3">
      <c r="A2246" s="43" t="str">
        <f t="shared" si="35"/>
        <v>A</v>
      </c>
      <c r="B2246" s="59" t="s">
        <v>333</v>
      </c>
      <c r="C2246" s="60" t="s">
        <v>2</v>
      </c>
      <c r="D2246" s="61">
        <v>112.90915</v>
      </c>
      <c r="E2246" s="61">
        <v>0</v>
      </c>
      <c r="F2246" s="61">
        <v>112.90915</v>
      </c>
    </row>
    <row r="2247" spans="1:6" x14ac:dyDescent="0.3">
      <c r="A2247" s="43" t="str">
        <f t="shared" si="35"/>
        <v>A</v>
      </c>
      <c r="B2247" s="59" t="s">
        <v>333</v>
      </c>
      <c r="C2247" s="60" t="s">
        <v>15</v>
      </c>
      <c r="D2247" s="61">
        <v>2.0188000000000001</v>
      </c>
      <c r="E2247" s="61">
        <v>0</v>
      </c>
      <c r="F2247" s="61">
        <v>2.0188000000000001</v>
      </c>
    </row>
    <row r="2248" spans="1:6" x14ac:dyDescent="0.3">
      <c r="A2248" s="43" t="str">
        <f t="shared" si="35"/>
        <v>A</v>
      </c>
      <c r="B2248" s="59" t="s">
        <v>333</v>
      </c>
      <c r="C2248" s="60" t="s">
        <v>16</v>
      </c>
      <c r="D2248" s="61">
        <v>0.40338000000000002</v>
      </c>
      <c r="E2248" s="61">
        <v>0</v>
      </c>
      <c r="F2248" s="61">
        <v>0.40338000000000002</v>
      </c>
    </row>
    <row r="2249" spans="1:6" x14ac:dyDescent="0.3">
      <c r="A2249" s="43" t="str">
        <f t="shared" si="35"/>
        <v>A</v>
      </c>
      <c r="B2249" s="55" t="s">
        <v>333</v>
      </c>
      <c r="C2249" s="56" t="s">
        <v>17</v>
      </c>
      <c r="D2249" s="57">
        <v>610.29499999999996</v>
      </c>
      <c r="E2249" s="57">
        <v>0</v>
      </c>
      <c r="F2249" s="57">
        <v>610.29499999999996</v>
      </c>
    </row>
    <row r="2250" spans="1:6" ht="16.8" thickBot="1" x14ac:dyDescent="0.35">
      <c r="A2250" s="43" t="str">
        <f t="shared" si="35"/>
        <v>A</v>
      </c>
      <c r="B2250" s="44" t="s">
        <v>1029</v>
      </c>
      <c r="C2250" s="45" t="s">
        <v>321</v>
      </c>
      <c r="D2250" s="63">
        <v>775.69466999999997</v>
      </c>
      <c r="E2250" s="63">
        <v>557.98716000000002</v>
      </c>
      <c r="F2250" s="63">
        <v>217.70750999999996</v>
      </c>
    </row>
    <row r="2251" spans="1:6" ht="15" thickTop="1" x14ac:dyDescent="0.3">
      <c r="A2251" s="43" t="str">
        <f t="shared" si="35"/>
        <v>A</v>
      </c>
      <c r="B2251" s="55" t="s">
        <v>333</v>
      </c>
      <c r="C2251" s="56" t="s">
        <v>10</v>
      </c>
      <c r="D2251" s="57">
        <v>772.69066999999995</v>
      </c>
      <c r="E2251" s="57">
        <v>557.98716000000002</v>
      </c>
      <c r="F2251" s="57">
        <v>214.70350999999997</v>
      </c>
    </row>
    <row r="2252" spans="1:6" x14ac:dyDescent="0.3">
      <c r="A2252" s="43" t="str">
        <f t="shared" si="35"/>
        <v>A</v>
      </c>
      <c r="B2252" s="59" t="s">
        <v>333</v>
      </c>
      <c r="C2252" s="60" t="s">
        <v>11</v>
      </c>
      <c r="D2252" s="61">
        <v>195.60471999999999</v>
      </c>
      <c r="E2252" s="61">
        <v>0</v>
      </c>
      <c r="F2252" s="61">
        <v>195.60471999999999</v>
      </c>
    </row>
    <row r="2253" spans="1:6" x14ac:dyDescent="0.3">
      <c r="A2253" s="43" t="str">
        <f t="shared" si="35"/>
        <v>A</v>
      </c>
      <c r="B2253" s="59" t="s">
        <v>333</v>
      </c>
      <c r="C2253" s="60" t="s">
        <v>12</v>
      </c>
      <c r="D2253" s="61">
        <v>18.95879</v>
      </c>
      <c r="E2253" s="61">
        <v>0</v>
      </c>
      <c r="F2253" s="61">
        <v>18.95879</v>
      </c>
    </row>
    <row r="2254" spans="1:6" x14ac:dyDescent="0.3">
      <c r="A2254" s="43" t="str">
        <f t="shared" si="35"/>
        <v>A</v>
      </c>
      <c r="B2254" s="59" t="s">
        <v>333</v>
      </c>
      <c r="C2254" s="60" t="s">
        <v>2</v>
      </c>
      <c r="D2254" s="61">
        <v>10.24058</v>
      </c>
      <c r="E2254" s="61">
        <v>10.24058</v>
      </c>
      <c r="F2254" s="61">
        <v>0</v>
      </c>
    </row>
    <row r="2255" spans="1:6" x14ac:dyDescent="0.3">
      <c r="A2255" s="43" t="str">
        <f t="shared" si="35"/>
        <v>A</v>
      </c>
      <c r="B2255" s="59" t="s">
        <v>333</v>
      </c>
      <c r="C2255" s="60" t="s">
        <v>16</v>
      </c>
      <c r="D2255" s="61">
        <v>547.88657999999998</v>
      </c>
      <c r="E2255" s="61">
        <v>547.74657999999999</v>
      </c>
      <c r="F2255" s="61">
        <v>0.14000000000000001</v>
      </c>
    </row>
    <row r="2256" spans="1:6" x14ac:dyDescent="0.3">
      <c r="A2256" s="43" t="str">
        <f t="shared" si="35"/>
        <v>A</v>
      </c>
      <c r="B2256" s="55" t="s">
        <v>333</v>
      </c>
      <c r="C2256" s="56" t="s">
        <v>17</v>
      </c>
      <c r="D2256" s="57">
        <v>3.004</v>
      </c>
      <c r="E2256" s="57">
        <v>0</v>
      </c>
      <c r="F2256" s="57">
        <v>3.004</v>
      </c>
    </row>
  </sheetData>
  <autoFilter ref="A2:F2256" xr:uid="{00000000-0009-0000-0000-000007000000}">
    <filterColumn colId="2">
      <colorFilter dxfId="0"/>
    </filterColumn>
  </autoFilter>
  <pageMargins left="1" right="1" top="1" bottom="1" header="1" footer="1"/>
  <pageSetup scale="56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B1:F54"/>
  <sheetViews>
    <sheetView view="pageBreakPreview" zoomScale="120" zoomScaleNormal="100" zoomScaleSheetLayoutView="120" workbookViewId="0">
      <pane xSplit="2" ySplit="2" topLeftCell="C3" activePane="bottomRight" state="frozen"/>
      <selection activeCell="L14" sqref="L14"/>
      <selection pane="topRight" activeCell="L14" sqref="L14"/>
      <selection pane="bottomLeft" activeCell="L14" sqref="L14"/>
      <selection pane="bottomRight" activeCell="L14" sqref="L14"/>
    </sheetView>
  </sheetViews>
  <sheetFormatPr defaultColWidth="10.33203125" defaultRowHeight="14.4" outlineLevelRow="1" x14ac:dyDescent="0.3"/>
  <cols>
    <col min="1" max="1" width="10.33203125" style="67"/>
    <col min="2" max="2" width="54.109375" style="67" customWidth="1"/>
    <col min="3" max="3" width="22" style="67" customWidth="1"/>
    <col min="4" max="4" width="18.5546875" style="67" customWidth="1"/>
    <col min="5" max="5" width="23.88671875" style="67" customWidth="1"/>
    <col min="6" max="6" width="25.5546875" style="67" customWidth="1"/>
    <col min="7" max="16384" width="10.33203125" style="67"/>
  </cols>
  <sheetData>
    <row r="1" spans="2:6" ht="15" thickBot="1" x14ac:dyDescent="0.35"/>
    <row r="2" spans="2:6" ht="153.75" customHeight="1" thickBot="1" x14ac:dyDescent="0.35">
      <c r="B2" s="152" t="s">
        <v>330</v>
      </c>
      <c r="C2" s="140" t="s">
        <v>1505</v>
      </c>
      <c r="D2" s="140" t="s">
        <v>1506</v>
      </c>
      <c r="E2" s="140" t="s">
        <v>1507</v>
      </c>
      <c r="F2" s="140" t="s">
        <v>1525</v>
      </c>
    </row>
    <row r="3" spans="2:6" ht="15" thickBot="1" x14ac:dyDescent="0.35">
      <c r="B3" s="153" t="s">
        <v>0</v>
      </c>
      <c r="C3" s="154">
        <v>18999546.232780002</v>
      </c>
      <c r="D3" s="154">
        <f>SUM(D4:D6)</f>
        <v>16450247.43056</v>
      </c>
      <c r="E3" s="154">
        <f>SUM(E4:E6)</f>
        <v>1729056.4753199997</v>
      </c>
      <c r="F3" s="154">
        <f>SUM(F4:F6)</f>
        <v>1910542.3217199999</v>
      </c>
    </row>
    <row r="4" spans="2:6" ht="15" thickBot="1" x14ac:dyDescent="0.35">
      <c r="B4" s="155" t="s">
        <v>1</v>
      </c>
      <c r="C4" s="156">
        <v>14976686.124770001</v>
      </c>
      <c r="D4" s="156">
        <v>14976686.124770001</v>
      </c>
      <c r="E4" s="156">
        <v>0</v>
      </c>
      <c r="F4" s="156">
        <v>0</v>
      </c>
    </row>
    <row r="5" spans="2:6" ht="15" thickBot="1" x14ac:dyDescent="0.35">
      <c r="B5" s="155" t="s">
        <v>2</v>
      </c>
      <c r="C5" s="156">
        <v>271016.72261000006</v>
      </c>
      <c r="D5" s="156">
        <v>359062.12925</v>
      </c>
      <c r="E5" s="156">
        <v>227009.23268000002</v>
      </c>
      <c r="F5" s="156">
        <v>762595.65549999999</v>
      </c>
    </row>
    <row r="6" spans="2:6" ht="15" thickBot="1" x14ac:dyDescent="0.35">
      <c r="B6" s="155" t="s">
        <v>3</v>
      </c>
      <c r="C6" s="156">
        <v>3751843.3854</v>
      </c>
      <c r="D6" s="156">
        <v>1114499.1765399999</v>
      </c>
      <c r="E6" s="156">
        <v>1502047.2426399998</v>
      </c>
      <c r="F6" s="156">
        <v>1147946.6662199998</v>
      </c>
    </row>
    <row r="7" spans="2:6" ht="15" thickBot="1" x14ac:dyDescent="0.35">
      <c r="B7" s="153" t="s">
        <v>10</v>
      </c>
      <c r="C7" s="154">
        <v>16779513.307980001</v>
      </c>
      <c r="D7" s="154">
        <f>SUM(D8:D12)+D14+D15</f>
        <v>15350159.069399999</v>
      </c>
      <c r="E7" s="154">
        <f>SUM(E8:E12)+E14+E15</f>
        <v>1328422.1533399997</v>
      </c>
      <c r="F7" s="154">
        <f>SUM(F8:F12)+F14+F15</f>
        <v>1191232.0800600001</v>
      </c>
    </row>
    <row r="8" spans="2:6" ht="15" thickBot="1" x14ac:dyDescent="0.35">
      <c r="B8" s="155" t="s">
        <v>11</v>
      </c>
      <c r="C8" s="156">
        <v>2388825.7352300002</v>
      </c>
      <c r="D8" s="156">
        <v>1792064.9548200001</v>
      </c>
      <c r="E8" s="156">
        <v>495052.84188000002</v>
      </c>
      <c r="F8" s="156">
        <v>101707.93852999998</v>
      </c>
    </row>
    <row r="9" spans="2:6" ht="15" thickBot="1" x14ac:dyDescent="0.35">
      <c r="B9" s="155" t="s">
        <v>12</v>
      </c>
      <c r="C9" s="156">
        <v>3456221.6253200006</v>
      </c>
      <c r="D9" s="156">
        <v>1870858.6213800001</v>
      </c>
      <c r="E9" s="156">
        <v>602723.27541999985</v>
      </c>
      <c r="F9" s="156">
        <v>982639.72852000012</v>
      </c>
    </row>
    <row r="10" spans="2:6" ht="15" thickBot="1" x14ac:dyDescent="0.35">
      <c r="B10" s="155" t="s">
        <v>13</v>
      </c>
      <c r="C10" s="156">
        <v>766084.79011000006</v>
      </c>
      <c r="D10" s="156">
        <v>746805.27606000006</v>
      </c>
      <c r="E10" s="156">
        <v>16016.676520000001</v>
      </c>
      <c r="F10" s="156">
        <v>15912.53753</v>
      </c>
    </row>
    <row r="11" spans="2:6" ht="15" thickBot="1" x14ac:dyDescent="0.35">
      <c r="B11" s="155" t="s">
        <v>14</v>
      </c>
      <c r="C11" s="156">
        <v>834880.72748999984</v>
      </c>
      <c r="D11" s="156">
        <v>1004617.9049999999</v>
      </c>
      <c r="E11" s="156">
        <v>18999.248040000002</v>
      </c>
      <c r="F11" s="156">
        <v>0</v>
      </c>
    </row>
    <row r="12" spans="2:6" ht="15" thickBot="1" x14ac:dyDescent="0.35">
      <c r="B12" s="155" t="s">
        <v>2</v>
      </c>
      <c r="C12" s="156">
        <v>1045063.5506600002</v>
      </c>
      <c r="D12" s="156">
        <v>1260617.9552300002</v>
      </c>
      <c r="E12" s="156">
        <v>99500.234750000003</v>
      </c>
      <c r="F12" s="156">
        <v>0</v>
      </c>
    </row>
    <row r="13" spans="2:6" ht="15" thickBot="1" x14ac:dyDescent="0.35">
      <c r="B13" s="157" t="s">
        <v>1526</v>
      </c>
      <c r="C13" s="144">
        <v>909205.77899000002</v>
      </c>
      <c r="D13" s="144">
        <v>914883.26555999997</v>
      </c>
      <c r="E13" s="144">
        <v>8583.6272700000009</v>
      </c>
      <c r="F13" s="144">
        <v>0</v>
      </c>
    </row>
    <row r="14" spans="2:6" ht="15" thickBot="1" x14ac:dyDescent="0.35">
      <c r="B14" s="155" t="s">
        <v>15</v>
      </c>
      <c r="C14" s="156">
        <v>6067838.4882399989</v>
      </c>
      <c r="D14" s="156">
        <v>6052095.2139799986</v>
      </c>
      <c r="E14" s="156">
        <v>15062.143400000004</v>
      </c>
      <c r="F14" s="156">
        <v>681.13085999999998</v>
      </c>
    </row>
    <row r="15" spans="2:6" ht="15" thickBot="1" x14ac:dyDescent="0.35">
      <c r="B15" s="155" t="s">
        <v>16</v>
      </c>
      <c r="C15" s="156">
        <v>2220598.3909299988</v>
      </c>
      <c r="D15" s="156">
        <v>2623099.1429299987</v>
      </c>
      <c r="E15" s="156">
        <v>81067.733330000003</v>
      </c>
      <c r="F15" s="156">
        <v>90290.744619999998</v>
      </c>
    </row>
    <row r="16" spans="2:6" ht="24.6" thickBot="1" x14ac:dyDescent="0.35">
      <c r="B16" s="157" t="s">
        <v>1527</v>
      </c>
      <c r="C16" s="144">
        <v>565359.20199000044</v>
      </c>
      <c r="D16" s="144">
        <v>1136794.4121700004</v>
      </c>
      <c r="E16" s="144">
        <v>2424.0197700000003</v>
      </c>
      <c r="F16" s="144">
        <v>0</v>
      </c>
    </row>
    <row r="17" spans="2:6" x14ac:dyDescent="0.3">
      <c r="B17" s="209" t="s">
        <v>333</v>
      </c>
      <c r="C17" s="210"/>
      <c r="D17" s="210"/>
      <c r="E17" s="210"/>
      <c r="F17" s="211"/>
    </row>
    <row r="18" spans="2:6" ht="15" thickBot="1" x14ac:dyDescent="0.35">
      <c r="B18" s="153" t="s">
        <v>1038</v>
      </c>
      <c r="C18" s="154">
        <v>2220032.9248000011</v>
      </c>
      <c r="D18" s="154">
        <f>D3-D7</f>
        <v>1100088.3611600008</v>
      </c>
      <c r="E18" s="154">
        <f>E3-E7</f>
        <v>400634.32198000001</v>
      </c>
      <c r="F18" s="154">
        <f>F3-F7</f>
        <v>719310.24165999983</v>
      </c>
    </row>
    <row r="19" spans="2:6" x14ac:dyDescent="0.3">
      <c r="B19" s="209" t="s">
        <v>333</v>
      </c>
      <c r="C19" s="210"/>
      <c r="D19" s="210"/>
      <c r="E19" s="210"/>
      <c r="F19" s="211"/>
    </row>
    <row r="20" spans="2:6" ht="15" thickBot="1" x14ac:dyDescent="0.35">
      <c r="B20" s="153" t="s">
        <v>1039</v>
      </c>
      <c r="C20" s="154">
        <v>3597990.3816900011</v>
      </c>
      <c r="D20" s="154">
        <f>D21-D22</f>
        <v>3101599.3228200008</v>
      </c>
      <c r="E20" s="154">
        <f>E21-E22</f>
        <v>139536.51942000003</v>
      </c>
      <c r="F20" s="154">
        <f>F21-F22</f>
        <v>356854.53944999998</v>
      </c>
    </row>
    <row r="21" spans="2:6" ht="15" thickBot="1" x14ac:dyDescent="0.35">
      <c r="B21" s="155" t="s">
        <v>1040</v>
      </c>
      <c r="C21" s="156">
        <v>3867534.0430500009</v>
      </c>
      <c r="D21" s="156">
        <v>3304432.8241500007</v>
      </c>
      <c r="E21" s="156">
        <v>185974.41942000002</v>
      </c>
      <c r="F21" s="156">
        <f>262339.99948+114786.8</f>
        <v>377126.79947999999</v>
      </c>
    </row>
    <row r="22" spans="2:6" ht="15" thickBot="1" x14ac:dyDescent="0.35">
      <c r="B22" s="155" t="s">
        <v>1041</v>
      </c>
      <c r="C22" s="156">
        <v>269543.66135999997</v>
      </c>
      <c r="D22" s="156">
        <v>202833.50133</v>
      </c>
      <c r="E22" s="156">
        <v>46437.899999999994</v>
      </c>
      <c r="F22" s="156">
        <v>20272.260030000001</v>
      </c>
    </row>
    <row r="23" spans="2:6" x14ac:dyDescent="0.3">
      <c r="B23" s="209" t="s">
        <v>333</v>
      </c>
      <c r="C23" s="210"/>
      <c r="D23" s="210"/>
      <c r="E23" s="210"/>
      <c r="F23" s="211"/>
    </row>
    <row r="24" spans="2:6" ht="15" thickBot="1" x14ac:dyDescent="0.35">
      <c r="B24" s="153" t="s">
        <v>1042</v>
      </c>
      <c r="C24" s="154">
        <v>-1377957.45689</v>
      </c>
      <c r="D24" s="154">
        <f>D18-D20</f>
        <v>-2001510.96166</v>
      </c>
      <c r="E24" s="154">
        <f>E18-E20</f>
        <v>261097.80255999998</v>
      </c>
      <c r="F24" s="154">
        <f>F18-F20</f>
        <v>362455.70220999984</v>
      </c>
    </row>
    <row r="25" spans="2:6" x14ac:dyDescent="0.3">
      <c r="B25" s="209" t="s">
        <v>333</v>
      </c>
      <c r="C25" s="210"/>
      <c r="D25" s="210"/>
      <c r="E25" s="210"/>
      <c r="F25" s="211"/>
    </row>
    <row r="26" spans="2:6" ht="15" thickBot="1" x14ac:dyDescent="0.35">
      <c r="B26" s="153" t="s">
        <v>1528</v>
      </c>
      <c r="C26" s="154">
        <v>1151733.6735299989</v>
      </c>
      <c r="D26" s="154">
        <f>D27-D29</f>
        <v>711384.60589999985</v>
      </c>
      <c r="E26" s="154">
        <f>E27-E29</f>
        <v>254609.94221999997</v>
      </c>
      <c r="F26" s="154">
        <f>F27-F29</f>
        <v>300525.92540999904</v>
      </c>
    </row>
    <row r="27" spans="2:6" ht="15" thickBot="1" x14ac:dyDescent="0.35">
      <c r="B27" s="155" t="s">
        <v>1040</v>
      </c>
      <c r="C27" s="156">
        <v>1362157.8473799988</v>
      </c>
      <c r="D27" s="156">
        <v>855613.4809399998</v>
      </c>
      <c r="E27" s="156">
        <f>2178+300410.44612</f>
        <v>302588.44611999998</v>
      </c>
      <c r="F27" s="156">
        <v>318742.72031999903</v>
      </c>
    </row>
    <row r="28" spans="2:6" ht="15.75" customHeight="1" outlineLevel="1" thickBot="1" x14ac:dyDescent="0.35">
      <c r="B28" s="158" t="s">
        <v>1529</v>
      </c>
      <c r="C28" s="144">
        <v>958667.55529999896</v>
      </c>
      <c r="D28" s="144">
        <v>366176.9679899998</v>
      </c>
      <c r="E28" s="144">
        <v>300410.44611999998</v>
      </c>
      <c r="F28" s="144">
        <v>292080.14118999918</v>
      </c>
    </row>
    <row r="29" spans="2:6" ht="15" thickBot="1" x14ac:dyDescent="0.35">
      <c r="B29" s="155" t="s">
        <v>1041</v>
      </c>
      <c r="C29" s="156">
        <v>210424.17384999999</v>
      </c>
      <c r="D29" s="156">
        <v>144228.87503999998</v>
      </c>
      <c r="E29" s="156">
        <v>47978.503900000003</v>
      </c>
      <c r="F29" s="156">
        <v>18216.794910000001</v>
      </c>
    </row>
    <row r="30" spans="2:6" ht="15.75" customHeight="1" outlineLevel="1" thickBot="1" x14ac:dyDescent="0.35">
      <c r="B30" s="158" t="s">
        <v>1529</v>
      </c>
      <c r="C30" s="144">
        <v>0</v>
      </c>
      <c r="D30" s="144">
        <v>0</v>
      </c>
      <c r="E30" s="144">
        <v>0</v>
      </c>
      <c r="F30" s="144"/>
    </row>
    <row r="31" spans="2:6" ht="15" thickBot="1" x14ac:dyDescent="0.35">
      <c r="B31" s="153" t="s">
        <v>1044</v>
      </c>
      <c r="C31" s="154">
        <v>2529691.1309599997</v>
      </c>
      <c r="D31" s="154">
        <f>D32-D35</f>
        <v>2712895.5675599999</v>
      </c>
      <c r="E31" s="154">
        <f>E32-E35</f>
        <v>-6487.8603400000002</v>
      </c>
      <c r="F31" s="154">
        <f>F32-F35</f>
        <v>-61929.776259999984</v>
      </c>
    </row>
    <row r="32" spans="2:6" ht="15" thickBot="1" x14ac:dyDescent="0.35">
      <c r="B32" s="155" t="s">
        <v>1040</v>
      </c>
      <c r="C32" s="156">
        <v>3806589.67344</v>
      </c>
      <c r="D32" s="156">
        <f>D33+D34</f>
        <v>3731879.6712799999</v>
      </c>
      <c r="E32" s="156">
        <f>E33+E34</f>
        <v>2874.1084799999999</v>
      </c>
      <c r="F32" s="156">
        <f>F33+F34</f>
        <v>186622.69368000003</v>
      </c>
    </row>
    <row r="33" spans="2:6" ht="15" thickBot="1" x14ac:dyDescent="0.35">
      <c r="B33" s="158" t="s">
        <v>1045</v>
      </c>
      <c r="C33" s="144">
        <v>1419106.7152799999</v>
      </c>
      <c r="D33" s="144">
        <v>1346339.7929199999</v>
      </c>
      <c r="E33" s="144">
        <v>2874.1084799999999</v>
      </c>
      <c r="F33" s="144">
        <f>69892.81388+114786.8</f>
        <v>184679.61388000002</v>
      </c>
    </row>
    <row r="34" spans="2:6" ht="15" thickBot="1" x14ac:dyDescent="0.35">
      <c r="B34" s="158" t="s">
        <v>1046</v>
      </c>
      <c r="C34" s="144">
        <v>2387482.9581599999</v>
      </c>
      <c r="D34" s="144">
        <v>2385539.87836</v>
      </c>
      <c r="E34" s="144">
        <v>0</v>
      </c>
      <c r="F34" s="144">
        <f>1943.0798</f>
        <v>1943.0798</v>
      </c>
    </row>
    <row r="35" spans="2:6" ht="15" thickBot="1" x14ac:dyDescent="0.35">
      <c r="B35" s="155" t="s">
        <v>1041</v>
      </c>
      <c r="C35" s="156">
        <v>1276898.5424800001</v>
      </c>
      <c r="D35" s="156">
        <f>D36+D37</f>
        <v>1018984.10372</v>
      </c>
      <c r="E35" s="156">
        <f>E36+E37</f>
        <v>9361.9688200000001</v>
      </c>
      <c r="F35" s="156">
        <f>F36+F37</f>
        <v>248552.46994000001</v>
      </c>
    </row>
    <row r="36" spans="2:6" ht="15" thickBot="1" x14ac:dyDescent="0.35">
      <c r="B36" s="158" t="s">
        <v>1045</v>
      </c>
      <c r="C36" s="144">
        <v>300768.87875999999</v>
      </c>
      <c r="D36" s="144">
        <v>42854.44</v>
      </c>
      <c r="E36" s="144">
        <v>9361.9688200000001</v>
      </c>
      <c r="F36" s="144">
        <v>248552.46994000001</v>
      </c>
    </row>
    <row r="37" spans="2:6" ht="15" thickBot="1" x14ac:dyDescent="0.35">
      <c r="B37" s="158" t="s">
        <v>1046</v>
      </c>
      <c r="C37" s="144">
        <v>976129.66371999995</v>
      </c>
      <c r="D37" s="144">
        <v>976129.66371999995</v>
      </c>
      <c r="E37" s="144">
        <v>0</v>
      </c>
      <c r="F37" s="144">
        <v>0</v>
      </c>
    </row>
    <row r="38" spans="2:6" ht="15" thickBot="1" x14ac:dyDescent="0.35">
      <c r="B38" s="153" t="s">
        <v>1048</v>
      </c>
      <c r="C38" s="154">
        <v>5.4000085219740868E-4</v>
      </c>
      <c r="D38" s="154">
        <f>D24-D26+D31</f>
        <v>0</v>
      </c>
      <c r="E38" s="154">
        <f>E24-E26+E31</f>
        <v>1.3642420526593924E-11</v>
      </c>
      <c r="F38" s="154">
        <f>F24-F26+F31</f>
        <v>5.4000082309357822E-4</v>
      </c>
    </row>
    <row r="39" spans="2:6" ht="15" thickBot="1" x14ac:dyDescent="0.35">
      <c r="F39" s="67" t="s">
        <v>333</v>
      </c>
    </row>
    <row r="40" spans="2:6" ht="66.75" customHeight="1" thickBot="1" x14ac:dyDescent="0.35">
      <c r="B40" s="152" t="s">
        <v>330</v>
      </c>
      <c r="C40" s="159" t="s">
        <v>1505</v>
      </c>
      <c r="D40" s="159" t="s">
        <v>1506</v>
      </c>
      <c r="E40" s="159" t="s">
        <v>1507</v>
      </c>
      <c r="F40" s="159" t="s">
        <v>1525</v>
      </c>
    </row>
    <row r="41" spans="2:6" ht="15" thickBot="1" x14ac:dyDescent="0.35">
      <c r="B41" s="153" t="s">
        <v>23</v>
      </c>
      <c r="C41" s="154">
        <v>23286103.741429999</v>
      </c>
      <c r="D41" s="154">
        <f>SUM(D42:D45)</f>
        <v>20529189.478209998</v>
      </c>
      <c r="E41" s="154">
        <f>SUM(E42:E45)</f>
        <v>1826346.9876999995</v>
      </c>
      <c r="F41" s="154">
        <f>SUM(F42:F45)</f>
        <v>2135654.0703400001</v>
      </c>
    </row>
    <row r="42" spans="2:6" ht="15" thickBot="1" x14ac:dyDescent="0.35">
      <c r="B42" s="155" t="s">
        <v>0</v>
      </c>
      <c r="C42" s="156">
        <v>18999546.232780002</v>
      </c>
      <c r="D42" s="156">
        <f>D3</f>
        <v>16450247.43056</v>
      </c>
      <c r="E42" s="156">
        <f>E3</f>
        <v>1729056.4753199997</v>
      </c>
      <c r="F42" s="156">
        <f>F3</f>
        <v>1910542.3217199999</v>
      </c>
    </row>
    <row r="43" spans="2:6" ht="15" thickBot="1" x14ac:dyDescent="0.35">
      <c r="B43" s="155" t="s">
        <v>4</v>
      </c>
      <c r="C43" s="156">
        <v>269543.66135999997</v>
      </c>
      <c r="D43" s="156">
        <f>D22</f>
        <v>202833.50133</v>
      </c>
      <c r="E43" s="156">
        <f>E22</f>
        <v>46437.899999999994</v>
      </c>
      <c r="F43" s="156">
        <f>F22</f>
        <v>20272.260030000001</v>
      </c>
    </row>
    <row r="44" spans="2:6" ht="15" thickBot="1" x14ac:dyDescent="0.35">
      <c r="B44" s="155" t="s">
        <v>24</v>
      </c>
      <c r="C44" s="156">
        <v>210424.17384999999</v>
      </c>
      <c r="D44" s="156">
        <f>D29-D30</f>
        <v>144228.87503999998</v>
      </c>
      <c r="E44" s="156">
        <f>E29-E30</f>
        <v>47978.503900000003</v>
      </c>
      <c r="F44" s="156">
        <f>F29-F30</f>
        <v>18216.794910000001</v>
      </c>
    </row>
    <row r="45" spans="2:6" ht="15" thickBot="1" x14ac:dyDescent="0.35">
      <c r="B45" s="155" t="s">
        <v>7</v>
      </c>
      <c r="C45" s="156">
        <v>3806589.67344</v>
      </c>
      <c r="D45" s="156">
        <f>D32</f>
        <v>3731879.6712799999</v>
      </c>
      <c r="E45" s="156">
        <f>E32</f>
        <v>2874.1084799999999</v>
      </c>
      <c r="F45" s="156">
        <f>F32</f>
        <v>186622.69368000003</v>
      </c>
    </row>
    <row r="46" spans="2:6" ht="15" thickBot="1" x14ac:dyDescent="0.35">
      <c r="B46" s="153" t="s">
        <v>25</v>
      </c>
      <c r="C46" s="154">
        <v>22327436.185590003</v>
      </c>
      <c r="D46" s="154">
        <f>SUM(D47:D50)</f>
        <v>20163012.510219999</v>
      </c>
      <c r="E46" s="154">
        <f>SUM(E47:E50)</f>
        <v>1525936.5415799997</v>
      </c>
      <c r="F46" s="154">
        <f>SUM(F47:F50)</f>
        <v>1843573.9286100001</v>
      </c>
    </row>
    <row r="47" spans="2:6" ht="15" thickBot="1" x14ac:dyDescent="0.35">
      <c r="B47" s="155" t="s">
        <v>10</v>
      </c>
      <c r="C47" s="156">
        <v>16779513.307980001</v>
      </c>
      <c r="D47" s="156">
        <f>D7</f>
        <v>15350159.069399999</v>
      </c>
      <c r="E47" s="156">
        <f>E7</f>
        <v>1328422.1533399997</v>
      </c>
      <c r="F47" s="156">
        <f>F7</f>
        <v>1191232.0800600001</v>
      </c>
    </row>
    <row r="48" spans="2:6" ht="15" thickBot="1" x14ac:dyDescent="0.35">
      <c r="B48" s="155" t="s">
        <v>17</v>
      </c>
      <c r="C48" s="156">
        <v>3867534.0430500009</v>
      </c>
      <c r="D48" s="156">
        <f>D21</f>
        <v>3304432.8241500007</v>
      </c>
      <c r="E48" s="156">
        <f>E21</f>
        <v>185974.41942000002</v>
      </c>
      <c r="F48" s="156">
        <f>F21</f>
        <v>377126.79947999999</v>
      </c>
    </row>
    <row r="49" spans="2:6" ht="15" thickBot="1" x14ac:dyDescent="0.35">
      <c r="B49" s="155" t="s">
        <v>26</v>
      </c>
      <c r="C49" s="156">
        <v>403490.29207999981</v>
      </c>
      <c r="D49" s="156">
        <f>D27-D28</f>
        <v>489436.51295</v>
      </c>
      <c r="E49" s="156">
        <f>E27-E28</f>
        <v>2178</v>
      </c>
      <c r="F49" s="156">
        <f>F27-F28</f>
        <v>26662.579129999853</v>
      </c>
    </row>
    <row r="50" spans="2:6" ht="15" thickBot="1" x14ac:dyDescent="0.35">
      <c r="B50" s="155" t="s">
        <v>21</v>
      </c>
      <c r="C50" s="156">
        <v>1276898.5424800001</v>
      </c>
      <c r="D50" s="156">
        <f>D35</f>
        <v>1018984.10372</v>
      </c>
      <c r="E50" s="156">
        <f>E35</f>
        <v>9361.9688200000001</v>
      </c>
      <c r="F50" s="156">
        <f>F35</f>
        <v>248552.46994000001</v>
      </c>
    </row>
    <row r="51" spans="2:6" ht="15" thickBot="1" x14ac:dyDescent="0.35">
      <c r="B51" s="153" t="s">
        <v>27</v>
      </c>
      <c r="C51" s="154">
        <v>958667.55583999678</v>
      </c>
      <c r="D51" s="154">
        <f>D41-D46</f>
        <v>366176.9679899998</v>
      </c>
      <c r="E51" s="154">
        <f>E41-E46</f>
        <v>300410.44611999975</v>
      </c>
      <c r="F51" s="154">
        <f>F41-F46</f>
        <v>292080.14173000003</v>
      </c>
    </row>
    <row r="52" spans="2:6" x14ac:dyDescent="0.3">
      <c r="F52" s="138"/>
    </row>
    <row r="54" spans="2:6" x14ac:dyDescent="0.3">
      <c r="C54" s="138"/>
    </row>
  </sheetData>
  <mergeCells count="4">
    <mergeCell ref="B17:F17"/>
    <mergeCell ref="B19:F19"/>
    <mergeCell ref="B23:F23"/>
    <mergeCell ref="B25:F25"/>
  </mergeCells>
  <pageMargins left="0.7" right="0.7" top="0.75" bottom="0.75" header="0.3" footer="0.3"/>
  <pageSetup scale="23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15</vt:i4>
      </vt:variant>
    </vt:vector>
  </HeadingPairs>
  <TitlesOfParts>
    <vt:vector size="28" baseType="lpstr">
      <vt:lpstr>VI</vt:lpstr>
      <vt:lpstr>ბალანსი</vt:lpstr>
      <vt:lpstr>ფინანსური და ვალდებულებები</vt:lpstr>
      <vt:lpstr>funqcionaluri</vt:lpstr>
      <vt:lpstr>კრედიტები</vt:lpstr>
      <vt:lpstr>გრანტები</vt:lpstr>
      <vt:lpstr>პროგრამული</vt:lpstr>
      <vt:lpstr>ცენტრალური</vt:lpstr>
      <vt:lpstr>ცენტრალური ბალანსი V2</vt:lpstr>
      <vt:lpstr>SOE</vt:lpstr>
      <vt:lpstr>LEPL+resurs</vt:lpstr>
      <vt:lpstr>ფულადი სხსრები</vt:lpstr>
      <vt:lpstr>მხარჯავები</vt:lpstr>
      <vt:lpstr>funqcionaluri!Print_Area</vt:lpstr>
      <vt:lpstr>'LEPL+resurs'!Print_Area</vt:lpstr>
      <vt:lpstr>SOE!Print_Area</vt:lpstr>
      <vt:lpstr>VI!Print_Area</vt:lpstr>
      <vt:lpstr>ბალანსი!Print_Area</vt:lpstr>
      <vt:lpstr>გრანტები!Print_Area</vt:lpstr>
      <vt:lpstr>კრედიტები!Print_Area</vt:lpstr>
      <vt:lpstr>მხარჯავები!Print_Area</vt:lpstr>
      <vt:lpstr>პროგრამული!Print_Area</vt:lpstr>
      <vt:lpstr>'ფინანსური და ვალდებულებები'!Print_Area</vt:lpstr>
      <vt:lpstr>'ფულადი სხსრები'!Print_Area</vt:lpstr>
      <vt:lpstr>ცენტრალური!Print_Area</vt:lpstr>
      <vt:lpstr>'ცენტრალური ბალანსი V2'!Print_Area</vt:lpstr>
      <vt:lpstr>funqcionaluri!Print_Titles</vt:lpstr>
      <vt:lpstr>SOE!Print_Titles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Duru Makharadze</cp:lastModifiedBy>
  <cp:lastPrinted>2023-03-21T09:51:30Z</cp:lastPrinted>
  <dcterms:created xsi:type="dcterms:W3CDTF">2026-06-24T19:45:04Z</dcterms:created>
  <dcterms:modified xsi:type="dcterms:W3CDTF">2026-06-24T19:45:04Z</dcterms:modified>
  <cp:category/>
  <cp:contentStatus/>
</cp:coreProperties>
</file>